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5BCE4A98-FC9D-42D7-84C6-D2EB5FF0D51D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36" i="4"/>
  <c r="K934" i="1"/>
  <c r="J934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K10" i="1" s="1"/>
  <c r="K11" i="1" s="1"/>
  <c r="H7" i="1"/>
  <c r="H6" i="1"/>
  <c r="K8" i="1" l="1"/>
  <c r="K9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2" i="5"/>
  <c r="C2" i="5"/>
  <c r="D2" i="5"/>
  <c r="E2" i="5" s="1"/>
  <c r="B1" i="5"/>
  <c r="C1" i="5"/>
  <c r="D1" i="5"/>
  <c r="A1" i="5"/>
  <c r="A1" i="4"/>
  <c r="A1" i="3"/>
  <c r="A1" i="2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G10" i="5"/>
  <c r="B931" i="7" l="1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N24" i="7" s="1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N20" i="7" s="1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N17" i="7" s="1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N11" i="7" s="1"/>
  <c r="D11" i="7"/>
  <c r="C11" i="7"/>
  <c r="M11" i="7" s="1"/>
  <c r="B11" i="7"/>
  <c r="A11" i="7"/>
  <c r="I10" i="7"/>
  <c r="H10" i="7"/>
  <c r="G10" i="7"/>
  <c r="E10" i="7"/>
  <c r="N10" i="7" s="1"/>
  <c r="D10" i="7"/>
  <c r="C10" i="7"/>
  <c r="M10" i="7" s="1"/>
  <c r="B10" i="7"/>
  <c r="A10" i="7"/>
  <c r="I9" i="7"/>
  <c r="H9" i="7"/>
  <c r="G9" i="7"/>
  <c r="E9" i="7"/>
  <c r="N9" i="7" s="1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N6" i="7" s="1"/>
  <c r="D6" i="7"/>
  <c r="C6" i="7"/>
  <c r="M6" i="7" s="1"/>
  <c r="B6" i="7"/>
  <c r="A6" i="7"/>
  <c r="L5" i="7"/>
  <c r="K5" i="7"/>
  <c r="J5" i="7"/>
  <c r="I5" i="7"/>
  <c r="H5" i="7"/>
  <c r="G5" i="7"/>
  <c r="E5" i="7"/>
  <c r="N5" i="7" s="1"/>
  <c r="D5" i="7"/>
  <c r="C5" i="7"/>
  <c r="M5" i="7" s="1"/>
  <c r="B5" i="7"/>
  <c r="A5" i="7"/>
  <c r="L4" i="7"/>
  <c r="P4" i="7" s="1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N3" i="7" s="1"/>
  <c r="D3" i="7"/>
  <c r="C3" i="7"/>
  <c r="M3" i="7" s="1"/>
  <c r="B3" i="7"/>
  <c r="A3" i="7"/>
  <c r="L2" i="7"/>
  <c r="P2" i="7" s="1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7" i="6"/>
  <c r="A6" i="6"/>
  <c r="A3" i="6"/>
  <c r="A4" i="6"/>
  <c r="A5" i="6"/>
  <c r="A2" i="6"/>
  <c r="A1" i="6"/>
  <c r="D27" i="4"/>
  <c r="C13" i="4"/>
  <c r="D4" i="4"/>
  <c r="C4" i="4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19" i="7" l="1"/>
  <c r="O2" i="7"/>
  <c r="O4" i="7"/>
  <c r="P5" i="7"/>
  <c r="P3" i="7"/>
  <c r="T3" i="7" s="1"/>
  <c r="N18" i="7"/>
  <c r="N23" i="7"/>
  <c r="N2" i="7"/>
  <c r="T2" i="7" s="1"/>
  <c r="N4" i="7"/>
  <c r="N16" i="7"/>
  <c r="N22" i="7"/>
  <c r="N26" i="7"/>
  <c r="N12" i="7"/>
  <c r="N13" i="7"/>
  <c r="N14" i="7"/>
  <c r="N15" i="7"/>
  <c r="S2" i="7"/>
  <c r="Q2" i="7"/>
  <c r="Q4" i="7"/>
  <c r="T4" i="7"/>
  <c r="R4" i="7"/>
  <c r="S4" i="7"/>
  <c r="E903" i="3"/>
  <c r="D252" i="3"/>
  <c r="E550" i="3"/>
  <c r="D494" i="3"/>
  <c r="E505" i="3"/>
  <c r="D754" i="3"/>
  <c r="E104" i="3"/>
  <c r="E602" i="3"/>
  <c r="D177" i="3"/>
  <c r="E902" i="3"/>
  <c r="E159" i="3"/>
  <c r="D355" i="3"/>
  <c r="D401" i="3"/>
  <c r="E472" i="3"/>
  <c r="D541" i="3"/>
  <c r="D21" i="3"/>
  <c r="E682" i="3"/>
  <c r="E232" i="3"/>
  <c r="D580" i="3"/>
  <c r="D164" i="3"/>
  <c r="E862" i="3"/>
  <c r="E398" i="3"/>
  <c r="E617" i="3"/>
  <c r="E235" i="3"/>
  <c r="D665" i="3"/>
  <c r="D87" i="3"/>
  <c r="D167" i="3"/>
  <c r="D247" i="3"/>
  <c r="E807" i="3"/>
  <c r="D224" i="3"/>
  <c r="D397" i="3"/>
  <c r="E484" i="3"/>
  <c r="D610" i="3"/>
  <c r="E691" i="3"/>
  <c r="E711" i="3"/>
  <c r="D870" i="3"/>
  <c r="E96" i="3"/>
  <c r="D277" i="3"/>
  <c r="E377" i="3"/>
  <c r="E388" i="3"/>
  <c r="E591" i="3"/>
  <c r="E735" i="3"/>
  <c r="E746" i="3"/>
  <c r="E882" i="3"/>
  <c r="D140" i="3"/>
  <c r="E257" i="3"/>
  <c r="E445" i="3"/>
  <c r="E674" i="3"/>
  <c r="D705" i="3"/>
  <c r="E928" i="3"/>
  <c r="E593" i="3"/>
  <c r="E695" i="3"/>
  <c r="E31" i="3"/>
  <c r="D292" i="3"/>
  <c r="E533" i="3"/>
  <c r="E574" i="3"/>
  <c r="D646" i="3"/>
  <c r="E686" i="3"/>
  <c r="D728" i="3"/>
  <c r="D919" i="3"/>
  <c r="E111" i="3"/>
  <c r="E154" i="3"/>
  <c r="D469" i="3"/>
  <c r="D637" i="3"/>
  <c r="D11" i="3"/>
  <c r="D123" i="3"/>
  <c r="E185" i="3"/>
  <c r="D304" i="3"/>
  <c r="E327" i="3"/>
  <c r="E338" i="3"/>
  <c r="E349" i="3"/>
  <c r="D448" i="3"/>
  <c r="D566" i="3"/>
  <c r="D658" i="3"/>
  <c r="D135" i="3"/>
  <c r="E176" i="3"/>
  <c r="E242" i="3"/>
  <c r="D502" i="3"/>
  <c r="D628" i="3"/>
  <c r="D709" i="3"/>
  <c r="D262" i="3"/>
  <c r="E461" i="3"/>
  <c r="E567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O674" i="7" s="1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O771" i="7" s="1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O413" i="7" s="1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O582" i="7" s="1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O616" i="7" s="1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O640" i="7" s="1"/>
  <c r="H643" i="6"/>
  <c r="H643" i="7"/>
  <c r="I648" i="6"/>
  <c r="I648" i="7"/>
  <c r="G650" i="6"/>
  <c r="G650" i="7"/>
  <c r="F652" i="6"/>
  <c r="F652" i="7"/>
  <c r="O652" i="7" s="1"/>
  <c r="H655" i="6"/>
  <c r="H655" i="7"/>
  <c r="I660" i="6"/>
  <c r="I660" i="7"/>
  <c r="G662" i="6"/>
  <c r="G662" i="7"/>
  <c r="F664" i="6"/>
  <c r="F664" i="7"/>
  <c r="O664" i="7" s="1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O556" i="7" s="1"/>
  <c r="G558" i="6"/>
  <c r="G558" i="7"/>
  <c r="F560" i="6"/>
  <c r="F560" i="7"/>
  <c r="H563" i="6"/>
  <c r="H563" i="7"/>
  <c r="I568" i="6"/>
  <c r="I568" i="7"/>
  <c r="O568" i="7" s="1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O611" i="7" s="1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O655" i="7" s="1"/>
  <c r="G657" i="6"/>
  <c r="G657" i="7"/>
  <c r="H662" i="6"/>
  <c r="H662" i="7"/>
  <c r="I667" i="6"/>
  <c r="I667" i="7"/>
  <c r="O667" i="7" s="1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O720" i="7" s="1"/>
  <c r="G722" i="6"/>
  <c r="G722" i="7"/>
  <c r="H727" i="6"/>
  <c r="H727" i="7"/>
  <c r="I732" i="6"/>
  <c r="I732" i="7"/>
  <c r="O732" i="7" s="1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O768" i="7" s="1"/>
  <c r="G770" i="6"/>
  <c r="G770" i="7"/>
  <c r="H775" i="6"/>
  <c r="H775" i="7"/>
  <c r="I780" i="6"/>
  <c r="I780" i="7"/>
  <c r="O780" i="7" s="1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O816" i="7" s="1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G141" i="7"/>
  <c r="I592" i="6"/>
  <c r="I592" i="7"/>
  <c r="I626" i="6"/>
  <c r="I626" i="7"/>
  <c r="I662" i="6"/>
  <c r="I662" i="7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O715" i="7" s="1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O621" i="7" s="1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O863" i="7" s="1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O923" i="7" s="1"/>
  <c r="H926" i="6"/>
  <c r="H926" i="7"/>
  <c r="I931" i="6"/>
  <c r="I931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O288" i="7" s="1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O459" i="7" s="1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O488" i="7" s="1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O517" i="7" s="1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O894" i="7" s="1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O321" i="7" s="1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H227" i="6"/>
  <c r="H227" i="7"/>
  <c r="I232" i="6"/>
  <c r="I232" i="7"/>
  <c r="G234" i="6"/>
  <c r="G234" i="7"/>
  <c r="F236" i="6"/>
  <c r="F236" i="7"/>
  <c r="H239" i="6"/>
  <c r="H239" i="7"/>
  <c r="I244" i="6"/>
  <c r="I244" i="7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H663" i="6"/>
  <c r="H663" i="7"/>
  <c r="I668" i="6"/>
  <c r="I668" i="7"/>
  <c r="G670" i="6"/>
  <c r="G670" i="7"/>
  <c r="F672" i="6"/>
  <c r="F672" i="7"/>
  <c r="H675" i="6"/>
  <c r="H675" i="7"/>
  <c r="F677" i="6"/>
  <c r="F677" i="7"/>
  <c r="O677" i="7" s="1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G836" i="6"/>
  <c r="G836" i="7"/>
  <c r="F838" i="6"/>
  <c r="F838" i="7"/>
  <c r="H841" i="6"/>
  <c r="H841" i="7"/>
  <c r="I846" i="6"/>
  <c r="I846" i="7"/>
  <c r="G848" i="6"/>
  <c r="G848" i="7"/>
  <c r="F850" i="6"/>
  <c r="F850" i="7"/>
  <c r="H853" i="6"/>
  <c r="H853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O925" i="7" s="1"/>
  <c r="G49" i="7"/>
  <c r="F234" i="7"/>
  <c r="G437" i="7"/>
  <c r="H51" i="7"/>
  <c r="F6" i="7"/>
  <c r="O6" i="7" s="1"/>
  <c r="G21" i="7"/>
  <c r="I201" i="7"/>
  <c r="O201" i="7" s="1"/>
  <c r="F5" i="7"/>
  <c r="O5" i="7" s="1"/>
  <c r="S5" i="7" s="1"/>
  <c r="D399" i="3"/>
  <c r="E399" i="3"/>
  <c r="D236" i="3"/>
  <c r="E737" i="3"/>
  <c r="E766" i="3"/>
  <c r="D382" i="3"/>
  <c r="D23" i="3"/>
  <c r="E23" i="3"/>
  <c r="E57" i="3"/>
  <c r="E207" i="3"/>
  <c r="D207" i="3"/>
  <c r="D310" i="3"/>
  <c r="E329" i="3"/>
  <c r="D526" i="3"/>
  <c r="E632" i="3"/>
  <c r="D632" i="3"/>
  <c r="E738" i="3"/>
  <c r="E68" i="3"/>
  <c r="E362" i="3"/>
  <c r="D362" i="3"/>
  <c r="D622" i="3"/>
  <c r="D722" i="3"/>
  <c r="E197" i="3"/>
  <c r="D197" i="3"/>
  <c r="E322" i="3"/>
  <c r="E594" i="3"/>
  <c r="E447" i="3"/>
  <c r="E475" i="3"/>
  <c r="D475" i="3"/>
  <c r="E506" i="3"/>
  <c r="D506" i="3"/>
  <c r="E457" i="3"/>
  <c r="D560" i="3"/>
  <c r="D568" i="3"/>
  <c r="D147" i="3"/>
  <c r="E147" i="3"/>
  <c r="E498" i="3"/>
  <c r="D498" i="3"/>
  <c r="E43" i="3"/>
  <c r="D43" i="3"/>
  <c r="D108" i="3"/>
  <c r="E108" i="3"/>
  <c r="E390" i="3"/>
  <c r="D255" i="3"/>
  <c r="E255" i="3"/>
  <c r="E545" i="3"/>
  <c r="D545" i="3"/>
  <c r="E639" i="3"/>
  <c r="D679" i="3"/>
  <c r="E778" i="3"/>
  <c r="D778" i="3"/>
  <c r="D99" i="3"/>
  <c r="E99" i="3"/>
  <c r="E536" i="3"/>
  <c r="D536" i="3"/>
  <c r="D650" i="3"/>
  <c r="E650" i="3"/>
  <c r="D730" i="3"/>
  <c r="E748" i="3"/>
  <c r="D80" i="3"/>
  <c r="E80" i="3"/>
  <c r="E612" i="3"/>
  <c r="D352" i="3"/>
  <c r="E474" i="3"/>
  <c r="E604" i="3"/>
  <c r="D466" i="3"/>
  <c r="E91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243" i="3"/>
  <c r="E418" i="3"/>
  <c r="D562" i="3"/>
  <c r="D569" i="3"/>
  <c r="D798" i="3"/>
  <c r="E843" i="3"/>
  <c r="D724" i="3"/>
  <c r="E759" i="3"/>
  <c r="D354" i="3"/>
  <c r="D71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188" i="3"/>
  <c r="E314" i="3"/>
  <c r="E517" i="3"/>
  <c r="D790" i="3"/>
  <c r="E256" i="3"/>
  <c r="D615" i="3"/>
  <c r="E615" i="3"/>
  <c r="D680" i="3"/>
  <c r="E888" i="3"/>
  <c r="E20" i="3"/>
  <c r="D63" i="3"/>
  <c r="E63" i="3"/>
  <c r="E122" i="3"/>
  <c r="D386" i="3"/>
  <c r="D530" i="3"/>
  <c r="E530" i="3"/>
  <c r="D373" i="3"/>
  <c r="E373" i="3"/>
  <c r="D27" i="3"/>
  <c r="D160" i="3"/>
  <c r="E263" i="3"/>
  <c r="E688" i="3"/>
  <c r="E606" i="3"/>
  <c r="E733" i="3"/>
  <c r="D733" i="3"/>
  <c r="D751" i="3"/>
  <c r="E521" i="3"/>
  <c r="D521" i="3"/>
  <c r="E554" i="3"/>
  <c r="D170" i="3"/>
  <c r="E305" i="3"/>
  <c r="D538" i="3"/>
  <c r="E538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G559" i="6"/>
  <c r="G559" i="7"/>
  <c r="I586" i="6"/>
  <c r="I586" i="7"/>
  <c r="H882" i="6"/>
  <c r="H882" i="7"/>
  <c r="H918" i="6"/>
  <c r="H918" i="7"/>
  <c r="G925" i="6"/>
  <c r="G92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I323" i="7"/>
  <c r="F339" i="7"/>
  <c r="O339" i="7" s="1"/>
  <c r="I345" i="7"/>
  <c r="F361" i="7"/>
  <c r="I364" i="7"/>
  <c r="F380" i="7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F607" i="6"/>
  <c r="F607" i="7"/>
  <c r="O607" i="7" s="1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860" i="6"/>
  <c r="G860" i="7"/>
  <c r="H865" i="6"/>
  <c r="H865" i="7"/>
  <c r="I882" i="6"/>
  <c r="I882" i="7"/>
  <c r="H925" i="6"/>
  <c r="H925" i="7"/>
  <c r="G90" i="7"/>
  <c r="G114" i="7"/>
  <c r="F214" i="7"/>
  <c r="I229" i="7"/>
  <c r="I410" i="7"/>
  <c r="O410" i="7" s="1"/>
  <c r="I456" i="7"/>
  <c r="O456" i="7" s="1"/>
  <c r="G552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H901" i="6"/>
  <c r="H901" i="7"/>
  <c r="G908" i="6"/>
  <c r="G908" i="7"/>
  <c r="F910" i="6"/>
  <c r="F910" i="7"/>
  <c r="O910" i="7" s="1"/>
  <c r="H913" i="6"/>
  <c r="H913" i="7"/>
  <c r="G920" i="6"/>
  <c r="G920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O813" i="7" s="1"/>
  <c r="H821" i="6"/>
  <c r="H821" i="7"/>
  <c r="G828" i="6"/>
  <c r="G828" i="7"/>
  <c r="F847" i="6"/>
  <c r="F847" i="7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I250" i="7"/>
  <c r="I251" i="7"/>
  <c r="F274" i="7"/>
  <c r="I277" i="7"/>
  <c r="O277" i="7" s="1"/>
  <c r="F291" i="7"/>
  <c r="F392" i="7"/>
  <c r="I598" i="7"/>
  <c r="I867" i="7"/>
  <c r="I868" i="7"/>
  <c r="G874" i="7"/>
  <c r="I875" i="7"/>
  <c r="G881" i="7"/>
  <c r="G882" i="7"/>
  <c r="I903" i="7"/>
  <c r="I904" i="7"/>
  <c r="G88" i="7"/>
  <c r="G160" i="7"/>
  <c r="F188" i="7"/>
  <c r="O188" i="7" s="1"/>
  <c r="F200" i="7"/>
  <c r="O200" i="7" s="1"/>
  <c r="F296" i="7"/>
  <c r="I340" i="7"/>
  <c r="F426" i="7"/>
  <c r="H552" i="7"/>
  <c r="H656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F801" i="6"/>
  <c r="F801" i="7"/>
  <c r="O801" i="7" s="1"/>
  <c r="F835" i="6"/>
  <c r="F835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I222" i="7"/>
  <c r="F259" i="7"/>
  <c r="I262" i="7"/>
  <c r="I263" i="7"/>
  <c r="I291" i="7"/>
  <c r="F308" i="7"/>
  <c r="I311" i="7"/>
  <c r="F327" i="7"/>
  <c r="F349" i="7"/>
  <c r="O349" i="7" s="1"/>
  <c r="I352" i="7"/>
  <c r="F368" i="7"/>
  <c r="I395" i="7"/>
  <c r="F416" i="7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I899" i="6"/>
  <c r="I899" i="7"/>
  <c r="G901" i="6"/>
  <c r="G901" i="7"/>
  <c r="F903" i="6"/>
  <c r="F903" i="7"/>
  <c r="G913" i="6"/>
  <c r="G913" i="7"/>
  <c r="I923" i="6"/>
  <c r="I923" i="7"/>
  <c r="H930" i="6"/>
  <c r="H930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G66" i="7"/>
  <c r="G138" i="7"/>
  <c r="F267" i="7"/>
  <c r="F281" i="7"/>
  <c r="I383" i="7"/>
  <c r="F428" i="7"/>
  <c r="I434" i="7"/>
  <c r="O434" i="7" s="1"/>
  <c r="F450" i="7"/>
  <c r="O450" i="7" s="1"/>
  <c r="G472" i="7"/>
  <c r="H511" i="7"/>
  <c r="H627" i="7"/>
  <c r="G136" i="7"/>
  <c r="I203" i="7"/>
  <c r="F356" i="7"/>
  <c r="O356" i="7" s="1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F414" i="7"/>
  <c r="F438" i="7"/>
  <c r="I441" i="7"/>
  <c r="F460" i="7"/>
  <c r="H487" i="7"/>
  <c r="G593" i="7"/>
  <c r="H709" i="7"/>
  <c r="H792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I246" i="7"/>
  <c r="F286" i="7"/>
  <c r="I289" i="7"/>
  <c r="O289" i="7" s="1"/>
  <c r="F303" i="7"/>
  <c r="F344" i="7"/>
  <c r="O344" i="7" s="1"/>
  <c r="O366" i="7"/>
  <c r="O386" i="7"/>
  <c r="F387" i="7"/>
  <c r="I393" i="7"/>
  <c r="I417" i="7"/>
  <c r="I463" i="7"/>
  <c r="O463" i="7" s="1"/>
  <c r="H593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I863" i="6"/>
  <c r="I863" i="7"/>
  <c r="F867" i="6"/>
  <c r="F867" i="7"/>
  <c r="I887" i="6"/>
  <c r="I887" i="7"/>
  <c r="O887" i="7" s="1"/>
  <c r="F891" i="6"/>
  <c r="F891" i="7"/>
  <c r="H906" i="6"/>
  <c r="H90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F544" i="6"/>
  <c r="F544" i="7"/>
  <c r="I858" i="6"/>
  <c r="I858" i="7"/>
  <c r="O858" i="7" s="1"/>
  <c r="I870" i="6"/>
  <c r="I870" i="7"/>
  <c r="O870" i="7" s="1"/>
  <c r="F874" i="6"/>
  <c r="F874" i="7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I930" i="6"/>
  <c r="I930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H773" i="6"/>
  <c r="H773" i="7"/>
  <c r="G134" i="7"/>
  <c r="F211" i="7"/>
  <c r="F238" i="7"/>
  <c r="I253" i="7"/>
  <c r="O253" i="7" s="1"/>
  <c r="F279" i="7"/>
  <c r="I359" i="7"/>
  <c r="I405" i="7"/>
  <c r="I451" i="7"/>
  <c r="O451" i="7" s="1"/>
  <c r="G906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F257" i="7"/>
  <c r="I258" i="7"/>
  <c r="I306" i="7"/>
  <c r="F322" i="7"/>
  <c r="I328" i="7"/>
  <c r="O328" i="7" s="1"/>
  <c r="I347" i="7"/>
  <c r="O362" i="7"/>
  <c r="F363" i="7"/>
  <c r="O364" i="7"/>
  <c r="I369" i="7"/>
  <c r="F385" i="7"/>
  <c r="F409" i="7"/>
  <c r="F433" i="7"/>
  <c r="I439" i="7"/>
  <c r="F455" i="7"/>
  <c r="O455" i="7" s="1"/>
  <c r="I526" i="7"/>
  <c r="H894" i="7"/>
  <c r="I819" i="7"/>
  <c r="G831" i="7"/>
  <c r="I889" i="7"/>
  <c r="H896" i="7"/>
  <c r="H814" i="6"/>
  <c r="H814" i="7"/>
  <c r="G826" i="6"/>
  <c r="G826" i="7"/>
  <c r="F828" i="6"/>
  <c r="F828" i="7"/>
  <c r="F833" i="6"/>
  <c r="F833" i="7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I824" i="7"/>
  <c r="H920" i="7"/>
  <c r="H860" i="7"/>
  <c r="I901" i="7"/>
  <c r="I896" i="7"/>
  <c r="H915" i="7"/>
  <c r="F888" i="6"/>
  <c r="F888" i="7"/>
  <c r="F900" i="6"/>
  <c r="F900" i="7"/>
  <c r="F912" i="6"/>
  <c r="F912" i="7"/>
  <c r="F924" i="6"/>
  <c r="F924" i="7"/>
  <c r="H891" i="7"/>
  <c r="G910" i="7"/>
  <c r="G886" i="7"/>
  <c r="F470" i="7"/>
  <c r="F475" i="7"/>
  <c r="F477" i="7"/>
  <c r="O477" i="7" s="1"/>
  <c r="F480" i="7"/>
  <c r="O480" i="7" s="1"/>
  <c r="F482" i="7"/>
  <c r="F487" i="7"/>
  <c r="F490" i="7"/>
  <c r="O490" i="7" s="1"/>
  <c r="F492" i="7"/>
  <c r="O493" i="7"/>
  <c r="F497" i="7"/>
  <c r="F499" i="7"/>
  <c r="O500" i="7"/>
  <c r="F502" i="7"/>
  <c r="F504" i="7"/>
  <c r="O505" i="7"/>
  <c r="F509" i="7"/>
  <c r="F511" i="7"/>
  <c r="F514" i="7"/>
  <c r="F516" i="7"/>
  <c r="F521" i="7"/>
  <c r="F523" i="7"/>
  <c r="O524" i="7"/>
  <c r="F526" i="7"/>
  <c r="F528" i="7"/>
  <c r="F533" i="7"/>
  <c r="F535" i="7"/>
  <c r="F538" i="7"/>
  <c r="F540" i="7"/>
  <c r="O540" i="7" s="1"/>
  <c r="F545" i="7"/>
  <c r="F547" i="7"/>
  <c r="O548" i="7"/>
  <c r="F550" i="7"/>
  <c r="F552" i="7"/>
  <c r="F555" i="7"/>
  <c r="F557" i="7"/>
  <c r="F559" i="7"/>
  <c r="F562" i="7"/>
  <c r="F564" i="7"/>
  <c r="F567" i="7"/>
  <c r="F569" i="7"/>
  <c r="F571" i="7"/>
  <c r="O572" i="7"/>
  <c r="F574" i="7"/>
  <c r="O574" i="7" s="1"/>
  <c r="F576" i="7"/>
  <c r="F579" i="7"/>
  <c r="F581" i="7"/>
  <c r="O581" i="7" s="1"/>
  <c r="F584" i="7"/>
  <c r="F586" i="7"/>
  <c r="O586" i="7" s="1"/>
  <c r="F588" i="7"/>
  <c r="F591" i="7"/>
  <c r="F593" i="7"/>
  <c r="O593" i="7" s="1"/>
  <c r="F596" i="7"/>
  <c r="F598" i="7"/>
  <c r="O598" i="7" s="1"/>
  <c r="O599" i="7"/>
  <c r="F600" i="7"/>
  <c r="F603" i="7"/>
  <c r="O604" i="7"/>
  <c r="F605" i="7"/>
  <c r="F608" i="7"/>
  <c r="F610" i="7"/>
  <c r="O610" i="7" s="1"/>
  <c r="F613" i="7"/>
  <c r="O613" i="7" s="1"/>
  <c r="F615" i="7"/>
  <c r="F618" i="7"/>
  <c r="O618" i="7" s="1"/>
  <c r="O619" i="7"/>
  <c r="F620" i="7"/>
  <c r="F622" i="7"/>
  <c r="F625" i="7"/>
  <c r="F627" i="7"/>
  <c r="F630" i="7"/>
  <c r="O631" i="7"/>
  <c r="F632" i="7"/>
  <c r="F634" i="7"/>
  <c r="F635" i="7"/>
  <c r="O635" i="7" s="1"/>
  <c r="F637" i="7"/>
  <c r="F639" i="7"/>
  <c r="F642" i="7"/>
  <c r="O643" i="7"/>
  <c r="F644" i="7"/>
  <c r="F646" i="7"/>
  <c r="O646" i="7" s="1"/>
  <c r="F647" i="7"/>
  <c r="F649" i="7"/>
  <c r="F651" i="7"/>
  <c r="F654" i="7"/>
  <c r="F656" i="7"/>
  <c r="O657" i="7"/>
  <c r="F658" i="7"/>
  <c r="O658" i="7" s="1"/>
  <c r="F659" i="7"/>
  <c r="O659" i="7" s="1"/>
  <c r="F661" i="7"/>
  <c r="F663" i="7"/>
  <c r="F666" i="7"/>
  <c r="F668" i="7"/>
  <c r="F670" i="7"/>
  <c r="F671" i="7"/>
  <c r="F673" i="7"/>
  <c r="F675" i="7"/>
  <c r="F676" i="7"/>
  <c r="F678" i="7"/>
  <c r="F680" i="7"/>
  <c r="O680" i="7" s="1"/>
  <c r="F683" i="7"/>
  <c r="O684" i="7"/>
  <c r="F685" i="7"/>
  <c r="O685" i="7" s="1"/>
  <c r="F687" i="7"/>
  <c r="F688" i="7"/>
  <c r="F690" i="7"/>
  <c r="F692" i="7"/>
  <c r="F695" i="7"/>
  <c r="O696" i="7"/>
  <c r="F697" i="7"/>
  <c r="F699" i="7"/>
  <c r="F700" i="7"/>
  <c r="F702" i="7"/>
  <c r="F704" i="7"/>
  <c r="F707" i="7"/>
  <c r="O708" i="7"/>
  <c r="F709" i="7"/>
  <c r="F711" i="7"/>
  <c r="F712" i="7"/>
  <c r="F714" i="7"/>
  <c r="F716" i="7"/>
  <c r="O718" i="7"/>
  <c r="F719" i="7"/>
  <c r="F721" i="7"/>
  <c r="F723" i="7"/>
  <c r="F724" i="7"/>
  <c r="F726" i="7"/>
  <c r="O726" i="7" s="1"/>
  <c r="F728" i="7"/>
  <c r="F731" i="7"/>
  <c r="F733" i="7"/>
  <c r="F735" i="7"/>
  <c r="F736" i="7"/>
  <c r="F738" i="7"/>
  <c r="O738" i="7" s="1"/>
  <c r="F740" i="7"/>
  <c r="F743" i="7"/>
  <c r="O743" i="7" s="1"/>
  <c r="O744" i="7"/>
  <c r="F745" i="7"/>
  <c r="F747" i="7"/>
  <c r="F748" i="7"/>
  <c r="F750" i="7"/>
  <c r="O751" i="7"/>
  <c r="F752" i="7"/>
  <c r="F755" i="7"/>
  <c r="O756" i="7"/>
  <c r="F757" i="7"/>
  <c r="F759" i="7"/>
  <c r="F760" i="7"/>
  <c r="F762" i="7"/>
  <c r="O762" i="7" s="1"/>
  <c r="F764" i="7"/>
  <c r="F767" i="7"/>
  <c r="F769" i="7"/>
  <c r="F772" i="7"/>
  <c r="F774" i="7"/>
  <c r="O774" i="7" s="1"/>
  <c r="F776" i="7"/>
  <c r="O778" i="7"/>
  <c r="F779" i="7"/>
  <c r="F781" i="7"/>
  <c r="F784" i="7"/>
  <c r="F786" i="7"/>
  <c r="O787" i="7"/>
  <c r="F788" i="7"/>
  <c r="F791" i="7"/>
  <c r="O792" i="7"/>
  <c r="F793" i="7"/>
  <c r="F796" i="7"/>
  <c r="F798" i="7"/>
  <c r="O798" i="7" s="1"/>
  <c r="F800" i="7"/>
  <c r="O802" i="7"/>
  <c r="F803" i="7"/>
  <c r="O804" i="7"/>
  <c r="F805" i="7"/>
  <c r="F808" i="7"/>
  <c r="F810" i="7"/>
  <c r="O810" i="7" s="1"/>
  <c r="F812" i="7"/>
  <c r="F815" i="7"/>
  <c r="F817" i="7"/>
  <c r="F820" i="7"/>
  <c r="F822" i="7"/>
  <c r="O822" i="7" s="1"/>
  <c r="F825" i="7"/>
  <c r="F827" i="7"/>
  <c r="F830" i="7"/>
  <c r="F832" i="7"/>
  <c r="O832" i="7" s="1"/>
  <c r="F837" i="7"/>
  <c r="O838" i="7"/>
  <c r="F839" i="7"/>
  <c r="O841" i="7"/>
  <c r="F842" i="7"/>
  <c r="F844" i="7"/>
  <c r="F849" i="7"/>
  <c r="F851" i="7"/>
  <c r="O853" i="7"/>
  <c r="F854" i="7"/>
  <c r="F856" i="7"/>
  <c r="F861" i="7"/>
  <c r="O861" i="7" s="1"/>
  <c r="F866" i="7"/>
  <c r="F878" i="7"/>
  <c r="O889" i="7"/>
  <c r="F890" i="7"/>
  <c r="O897" i="7"/>
  <c r="F902" i="7"/>
  <c r="F914" i="7"/>
  <c r="F926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E436" i="3"/>
  <c r="D436" i="3"/>
  <c r="D106" i="3"/>
  <c r="D212" i="3"/>
  <c r="D534" i="3"/>
  <c r="D575" i="3"/>
  <c r="D712" i="3"/>
  <c r="E783" i="3"/>
  <c r="E302" i="3"/>
  <c r="D302" i="3"/>
  <c r="E392" i="3"/>
  <c r="D392" i="3"/>
  <c r="D420" i="3"/>
  <c r="D496" i="3"/>
  <c r="E842" i="3"/>
  <c r="D842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D850" i="3"/>
  <c r="E850" i="3"/>
  <c r="D231" i="3"/>
  <c r="E489" i="3"/>
  <c r="E640" i="3"/>
  <c r="D663" i="3"/>
  <c r="E663" i="3"/>
  <c r="D718" i="3"/>
  <c r="E519" i="3"/>
  <c r="E706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E244" i="3"/>
  <c r="D244" i="3"/>
  <c r="E503" i="3"/>
  <c r="D503" i="3"/>
  <c r="E195" i="3"/>
  <c r="D195" i="3"/>
  <c r="D301" i="3"/>
  <c r="D542" i="3"/>
  <c r="E542" i="3"/>
  <c r="E47" i="3"/>
  <c r="E324" i="3"/>
  <c r="D324" i="3"/>
  <c r="D811" i="3"/>
  <c r="E832" i="3"/>
  <c r="D757" i="3"/>
  <c r="E762" i="3"/>
  <c r="E855" i="3"/>
  <c r="D864" i="3"/>
  <c r="D881" i="3"/>
  <c r="E364" i="3"/>
  <c r="D364" i="3"/>
  <c r="E685" i="3"/>
  <c r="D685" i="3"/>
  <c r="D350" i="3"/>
  <c r="D595" i="3"/>
  <c r="E595" i="3"/>
  <c r="E774" i="3"/>
  <c r="D802" i="3"/>
  <c r="E187" i="3"/>
  <c r="D458" i="3"/>
  <c r="D543" i="3"/>
  <c r="E543" i="3"/>
  <c r="E693" i="3"/>
  <c r="E725" i="3"/>
  <c r="E926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303" i="3"/>
  <c r="D359" i="3"/>
  <c r="E411" i="3"/>
  <c r="E423" i="3"/>
  <c r="E912" i="3"/>
  <c r="D912" i="3"/>
  <c r="D92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E61" i="3"/>
  <c r="D61" i="3"/>
  <c r="D103" i="3"/>
  <c r="D213" i="3"/>
  <c r="D261" i="3"/>
  <c r="E265" i="3"/>
  <c r="D265" i="3"/>
  <c r="E269" i="3"/>
  <c r="E384" i="3"/>
  <c r="D384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15" i="3"/>
  <c r="D115" i="3"/>
  <c r="E419" i="3"/>
  <c r="D419" i="3"/>
  <c r="E743" i="3"/>
  <c r="D743" i="3"/>
  <c r="E853" i="3"/>
  <c r="D853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D22" i="3"/>
  <c r="E55" i="3"/>
  <c r="D55" i="3"/>
  <c r="D83" i="3"/>
  <c r="E326" i="3"/>
  <c r="D326" i="3"/>
  <c r="E485" i="3"/>
  <c r="D510" i="3"/>
  <c r="E893" i="3"/>
  <c r="D893" i="3"/>
  <c r="E900" i="3"/>
  <c r="D900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D138" i="3"/>
  <c r="E323" i="3"/>
  <c r="D323" i="3"/>
  <c r="E426" i="3"/>
  <c r="D426" i="3"/>
  <c r="D511" i="3"/>
  <c r="E740" i="3"/>
  <c r="D740" i="3"/>
  <c r="D869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D35" i="3"/>
  <c r="D168" i="3"/>
  <c r="E330" i="3"/>
  <c r="D330" i="3"/>
  <c r="D459" i="3"/>
  <c r="E459" i="3"/>
  <c r="E573" i="3"/>
  <c r="E618" i="3"/>
  <c r="D618" i="3"/>
  <c r="E786" i="3"/>
  <c r="D786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72" i="3"/>
  <c r="D172" i="3"/>
  <c r="E205" i="3"/>
  <c r="D205" i="3"/>
  <c r="E282" i="3"/>
  <c r="D282" i="3"/>
  <c r="E558" i="3"/>
  <c r="D558" i="3"/>
  <c r="E704" i="3"/>
  <c r="D704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E605" i="3"/>
  <c r="D605" i="3"/>
  <c r="E818" i="3"/>
  <c r="D818" i="3"/>
  <c r="E875" i="3"/>
  <c r="D875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D767" i="3"/>
  <c r="E793" i="3"/>
  <c r="D793" i="3"/>
  <c r="D801" i="3"/>
  <c r="E860" i="3"/>
  <c r="D860" i="3"/>
  <c r="E863" i="3"/>
  <c r="D863" i="3"/>
  <c r="D895" i="3"/>
  <c r="E911" i="3"/>
  <c r="D911" i="3"/>
  <c r="E839" i="3"/>
  <c r="D839" i="3"/>
  <c r="E865" i="3"/>
  <c r="D865" i="3"/>
  <c r="E884" i="3"/>
  <c r="D884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O828" i="7" l="1"/>
  <c r="O729" i="7"/>
  <c r="O393" i="7"/>
  <c r="T5" i="7"/>
  <c r="O573" i="7"/>
  <c r="O537" i="7"/>
  <c r="O589" i="7"/>
  <c r="O839" i="7"/>
  <c r="O735" i="7"/>
  <c r="O545" i="7"/>
  <c r="O385" i="7"/>
  <c r="O421" i="7"/>
  <c r="O274" i="7"/>
  <c r="O320" i="7"/>
  <c r="O850" i="7"/>
  <c r="O531" i="7"/>
  <c r="O909" i="7"/>
  <c r="O873" i="7"/>
  <c r="R2" i="7"/>
  <c r="O692" i="7"/>
  <c r="O591" i="7"/>
  <c r="O701" i="7"/>
  <c r="O224" i="7"/>
  <c r="O365" i="7"/>
  <c r="O851" i="7"/>
  <c r="O704" i="7"/>
  <c r="O257" i="7"/>
  <c r="O467" i="7"/>
  <c r="O930" i="7"/>
  <c r="O501" i="7"/>
  <c r="O882" i="7"/>
  <c r="O561" i="7"/>
  <c r="O628" i="7"/>
  <c r="O594" i="7"/>
  <c r="O529" i="7"/>
  <c r="O483" i="7"/>
  <c r="Q3" i="7"/>
  <c r="V3" i="7" s="1"/>
  <c r="O615" i="7"/>
  <c r="O600" i="7"/>
  <c r="O439" i="7"/>
  <c r="O303" i="7"/>
  <c r="R5" i="7"/>
  <c r="O429" i="7"/>
  <c r="O373" i="7"/>
  <c r="O818" i="7"/>
  <c r="O846" i="7"/>
  <c r="O834" i="7"/>
  <c r="O662" i="7"/>
  <c r="R3" i="7"/>
  <c r="O689" i="7"/>
  <c r="O236" i="7"/>
  <c r="O752" i="7"/>
  <c r="O740" i="7"/>
  <c r="O675" i="7"/>
  <c r="O627" i="7"/>
  <c r="O569" i="7"/>
  <c r="O528" i="7"/>
  <c r="O405" i="7"/>
  <c r="O826" i="7"/>
  <c r="Q5" i="7"/>
  <c r="O899" i="7"/>
  <c r="O549" i="7"/>
  <c r="O705" i="7"/>
  <c r="O693" i="7"/>
  <c r="O681" i="7"/>
  <c r="O565" i="7"/>
  <c r="O553" i="7"/>
  <c r="O541" i="7"/>
  <c r="O471" i="7"/>
  <c r="O389" i="7"/>
  <c r="S3" i="7"/>
  <c r="O825" i="7"/>
  <c r="O699" i="7"/>
  <c r="O651" i="7"/>
  <c r="O639" i="7"/>
  <c r="O492" i="7"/>
  <c r="O433" i="7"/>
  <c r="O770" i="7"/>
  <c r="O267" i="7"/>
  <c r="O777" i="7"/>
  <c r="O717" i="7"/>
  <c r="O765" i="7"/>
  <c r="O898" i="7"/>
  <c r="O232" i="7"/>
  <c r="O626" i="7"/>
  <c r="O764" i="7"/>
  <c r="O557" i="7"/>
  <c r="O231" i="7"/>
  <c r="O544" i="7"/>
  <c r="O308" i="7"/>
  <c r="O392" i="7"/>
  <c r="O209" i="7"/>
  <c r="O847" i="7"/>
  <c r="O380" i="7"/>
  <c r="O672" i="7"/>
  <c r="O660" i="7"/>
  <c r="O648" i="7"/>
  <c r="O636" i="7"/>
  <c r="O244" i="7"/>
  <c r="O478" i="7"/>
  <c r="O890" i="7"/>
  <c r="O854" i="7"/>
  <c r="O788" i="7"/>
  <c r="O776" i="7"/>
  <c r="O741" i="7"/>
  <c r="O428" i="7"/>
  <c r="O520" i="7"/>
  <c r="O416" i="7"/>
  <c r="O437" i="7"/>
  <c r="V2" i="7"/>
  <c r="U2" i="7"/>
  <c r="O926" i="7"/>
  <c r="O922" i="7"/>
  <c r="O874" i="7"/>
  <c r="O508" i="7"/>
  <c r="O361" i="7"/>
  <c r="O601" i="7"/>
  <c r="O878" i="7"/>
  <c r="O800" i="7"/>
  <c r="O409" i="7"/>
  <c r="O245" i="7"/>
  <c r="O281" i="7"/>
  <c r="O624" i="7"/>
  <c r="O602" i="7"/>
  <c r="O368" i="7"/>
  <c r="O866" i="7"/>
  <c r="O830" i="7"/>
  <c r="O812" i="7"/>
  <c r="O552" i="7"/>
  <c r="O578" i="7"/>
  <c r="O233" i="7"/>
  <c r="O852" i="7"/>
  <c r="O532" i="7"/>
  <c r="O284" i="7"/>
  <c r="O272" i="7"/>
  <c r="O248" i="7"/>
  <c r="O623" i="7"/>
  <c r="O914" i="7"/>
  <c r="O661" i="7"/>
  <c r="O564" i="7"/>
  <c r="O550" i="7"/>
  <c r="O833" i="7"/>
  <c r="O789" i="7"/>
  <c r="O590" i="7"/>
  <c r="O902" i="7"/>
  <c r="O842" i="7"/>
  <c r="O728" i="7"/>
  <c r="O716" i="7"/>
  <c r="O327" i="7"/>
  <c r="O221" i="7"/>
  <c r="O782" i="7"/>
  <c r="O577" i="7"/>
  <c r="O454" i="7"/>
  <c r="V4" i="7"/>
  <c r="U4" i="7"/>
  <c r="O761" i="7"/>
  <c r="O819" i="7"/>
  <c r="O210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324" i="7"/>
  <c r="O781" i="7"/>
  <c r="O596" i="7"/>
  <c r="O359" i="7"/>
  <c r="O229" i="7"/>
  <c r="O821" i="7"/>
  <c r="O820" i="7"/>
  <c r="O695" i="7"/>
  <c r="O538" i="7"/>
  <c r="O797" i="7"/>
  <c r="O864" i="7"/>
  <c r="O745" i="7"/>
  <c r="O663" i="7"/>
  <c r="O381" i="7"/>
  <c r="O542" i="7"/>
  <c r="O513" i="7"/>
  <c r="O270" i="7"/>
  <c r="O817" i="7"/>
  <c r="O796" i="7"/>
  <c r="O724" i="7"/>
  <c r="O709" i="7"/>
  <c r="O676" i="7"/>
  <c r="O511" i="7"/>
  <c r="O375" i="7"/>
  <c r="O345" i="7"/>
  <c r="O234" i="7"/>
  <c r="O301" i="7"/>
  <c r="O772" i="7"/>
  <c r="O859" i="7"/>
  <c r="O875" i="7"/>
  <c r="O836" i="7"/>
  <c r="O519" i="7"/>
  <c r="O495" i="7"/>
  <c r="O412" i="7"/>
  <c r="O251" i="7"/>
  <c r="O304" i="7"/>
  <c r="O669" i="7"/>
  <c r="O633" i="7"/>
  <c r="O799" i="7"/>
  <c r="O783" i="7"/>
  <c r="O763" i="7"/>
  <c r="O727" i="7"/>
  <c r="O691" i="7"/>
  <c r="O638" i="7"/>
  <c r="O419" i="7"/>
  <c r="O719" i="7"/>
  <c r="O656" i="7"/>
  <c r="O905" i="7"/>
  <c r="O869" i="7"/>
  <c r="O265" i="7"/>
  <c r="O931" i="7"/>
  <c r="O895" i="7"/>
  <c r="O694" i="7"/>
  <c r="O250" i="7"/>
  <c r="O479" i="7"/>
  <c r="O506" i="7"/>
  <c r="O260" i="7"/>
  <c r="O856" i="7"/>
  <c r="O700" i="7"/>
  <c r="O547" i="7"/>
  <c r="O369" i="7"/>
  <c r="O230" i="7"/>
  <c r="O395" i="7"/>
  <c r="O786" i="7"/>
  <c r="O767" i="7"/>
  <c r="O750" i="7"/>
  <c r="O725" i="7"/>
  <c r="O417" i="7"/>
  <c r="O835" i="7"/>
  <c r="O921" i="7"/>
  <c r="O885" i="7"/>
  <c r="O609" i="7"/>
  <c r="O625" i="7"/>
  <c r="O803" i="7"/>
  <c r="O748" i="7"/>
  <c r="O714" i="7"/>
  <c r="O900" i="7"/>
  <c r="O911" i="7"/>
  <c r="O892" i="7"/>
  <c r="O758" i="7"/>
  <c r="O742" i="7"/>
  <c r="O722" i="7"/>
  <c r="O686" i="7"/>
  <c r="O570" i="7"/>
  <c r="O534" i="7"/>
  <c r="O498" i="7"/>
  <c r="O503" i="7"/>
  <c r="O246" i="7"/>
  <c r="O279" i="7"/>
  <c r="O608" i="7"/>
  <c r="O302" i="7"/>
  <c r="O318" i="7"/>
  <c r="O340" i="7"/>
  <c r="O793" i="7"/>
  <c r="O632" i="7"/>
  <c r="O387" i="7"/>
  <c r="O286" i="7"/>
  <c r="O351" i="7"/>
  <c r="O518" i="7"/>
  <c r="O815" i="7"/>
  <c r="O867" i="7"/>
  <c r="O206" i="7"/>
  <c r="O222" i="7"/>
  <c r="O215" i="7"/>
  <c r="O671" i="7"/>
  <c r="O642" i="7"/>
  <c r="O526" i="7"/>
  <c r="O322" i="7"/>
  <c r="O809" i="7"/>
  <c r="O757" i="7"/>
  <c r="O711" i="7"/>
  <c r="O576" i="7"/>
  <c r="O912" i="7"/>
  <c r="O371" i="7"/>
  <c r="O653" i="7"/>
  <c r="O592" i="7"/>
  <c r="O481" i="7"/>
  <c r="O559" i="7"/>
  <c r="O523" i="7"/>
  <c r="O446" i="7"/>
  <c r="O668" i="7"/>
  <c r="O706" i="7"/>
  <c r="O443" i="7"/>
  <c r="O928" i="7"/>
  <c r="O256" i="7"/>
  <c r="O575" i="7"/>
  <c r="O539" i="7"/>
  <c r="O884" i="7"/>
  <c r="O214" i="7"/>
  <c r="O342" i="7"/>
  <c r="O721" i="7"/>
  <c r="O666" i="7"/>
  <c r="O622" i="7"/>
  <c r="O605" i="7"/>
  <c r="O617" i="7"/>
  <c r="O271" i="7"/>
  <c r="O848" i="7"/>
  <c r="O436" i="7"/>
  <c r="O239" i="7"/>
  <c r="O457" i="7"/>
  <c r="O423" i="7"/>
  <c r="O773" i="7"/>
  <c r="O376" i="7"/>
  <c r="O235" i="7"/>
  <c r="O595" i="7"/>
  <c r="O554" i="7"/>
  <c r="O484" i="7"/>
  <c r="O453" i="7"/>
  <c r="O837" i="7"/>
  <c r="O779" i="7"/>
  <c r="O747" i="7"/>
  <c r="O647" i="7"/>
  <c r="O567" i="7"/>
  <c r="O514" i="7"/>
  <c r="O426" i="7"/>
  <c r="O448" i="7"/>
  <c r="O323" i="7"/>
  <c r="O287" i="7"/>
  <c r="O390" i="7"/>
  <c r="O203" i="7"/>
  <c r="O840" i="7"/>
  <c r="O583" i="7"/>
  <c r="O354" i="7"/>
  <c r="O259" i="7"/>
  <c r="O238" i="7"/>
  <c r="O908" i="7"/>
  <c r="O414" i="7"/>
  <c r="O472" i="7"/>
  <c r="O407" i="7"/>
  <c r="O306" i="7"/>
  <c r="O915" i="7"/>
  <c r="O310" i="7"/>
  <c r="O641" i="7"/>
  <c r="O485" i="7"/>
  <c r="O807" i="7"/>
  <c r="O223" i="7"/>
  <c r="O275" i="7"/>
  <c r="O311" i="7"/>
  <c r="O378" i="7"/>
  <c r="O294" i="7"/>
  <c r="O901" i="7"/>
  <c r="O865" i="7"/>
  <c r="O458" i="7"/>
  <c r="O388" i="7"/>
  <c r="O263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712" i="7"/>
  <c r="O588" i="7"/>
  <c r="O502" i="7"/>
  <c r="O202" i="7"/>
  <c r="O784" i="7"/>
  <c r="O755" i="7"/>
  <c r="O460" i="7"/>
  <c r="O334" i="7"/>
  <c r="O424" i="7"/>
  <c r="O785" i="7"/>
  <c r="O749" i="7"/>
  <c r="O507" i="7"/>
  <c r="O824" i="7"/>
  <c r="O904" i="7"/>
  <c r="O868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723" i="7"/>
  <c r="O441" i="7"/>
  <c r="O629" i="7"/>
  <c r="O736" i="7"/>
  <c r="O584" i="7"/>
  <c r="O258" i="7"/>
  <c r="O438" i="7"/>
  <c r="O707" i="7"/>
  <c r="O211" i="7"/>
  <c r="O357" i="7"/>
  <c r="O299" i="7"/>
  <c r="O431" i="7"/>
  <c r="O227" i="7"/>
  <c r="O247" i="7"/>
  <c r="O337" i="7"/>
  <c r="O475" i="7"/>
  <c r="O335" i="7"/>
  <c r="O849" i="7"/>
  <c r="O808" i="7"/>
  <c r="O760" i="7"/>
  <c r="O731" i="7"/>
  <c r="O759" i="7"/>
  <c r="O688" i="7"/>
  <c r="O352" i="7"/>
  <c r="O316" i="7"/>
  <c r="O298" i="7"/>
  <c r="O687" i="7"/>
  <c r="O634" i="7"/>
  <c r="O620" i="7"/>
  <c r="O504" i="7"/>
  <c r="O330" i="7"/>
  <c r="O665" i="7"/>
  <c r="O402" i="7"/>
  <c r="O313" i="7"/>
  <c r="O769" i="7"/>
  <c r="O535" i="7"/>
  <c r="O888" i="7"/>
  <c r="O219" i="7"/>
  <c r="O494" i="7"/>
  <c r="O350" i="7"/>
  <c r="O447" i="7"/>
  <c r="O264" i="7"/>
  <c r="O228" i="7"/>
  <c r="O649" i="7"/>
  <c r="O218" i="7"/>
  <c r="O280" i="7"/>
  <c r="O452" i="7"/>
  <c r="O430" i="7"/>
  <c r="O394" i="7"/>
  <c r="O440" i="7"/>
  <c r="O326" i="7"/>
  <c r="O872" i="7"/>
  <c r="O309" i="7"/>
  <c r="O273" i="7"/>
  <c r="O237" i="7"/>
  <c r="O466" i="7"/>
  <c r="O372" i="7"/>
  <c r="O331" i="7"/>
  <c r="O295" i="7"/>
  <c r="O252" i="7"/>
  <c r="O499" i="7"/>
  <c r="O482" i="7"/>
  <c r="O399" i="7"/>
  <c r="O262" i="7"/>
  <c r="O370" i="7"/>
  <c r="O266" i="7"/>
  <c r="O427" i="7"/>
  <c r="O391" i="7"/>
  <c r="O355" i="7"/>
  <c r="O827" i="7"/>
  <c r="O363" i="7"/>
  <c r="O713" i="7"/>
  <c r="O920" i="7"/>
  <c r="O398" i="7"/>
  <c r="O348" i="7"/>
  <c r="O425" i="7"/>
  <c r="O401" i="7"/>
  <c r="O377" i="7"/>
  <c r="O353" i="7"/>
  <c r="O300" i="7"/>
  <c r="O216" i="7"/>
  <c r="O844" i="7"/>
  <c r="O697" i="7"/>
  <c r="O383" i="7"/>
  <c r="O682" i="7"/>
  <c r="O464" i="7"/>
  <c r="O406" i="7"/>
  <c r="O317" i="7"/>
  <c r="O293" i="7"/>
  <c r="O469" i="7"/>
  <c r="O290" i="7"/>
  <c r="O242" i="7"/>
  <c r="O338" i="7"/>
  <c r="O254" i="7"/>
  <c r="O644" i="7"/>
  <c r="O924" i="7"/>
  <c r="O347" i="7"/>
  <c r="O249" i="7"/>
  <c r="O213" i="7"/>
  <c r="O420" i="7"/>
  <c r="O307" i="7"/>
  <c r="O283" i="7"/>
  <c r="O442" i="7"/>
  <c r="O240" i="7"/>
  <c r="O791" i="7"/>
  <c r="O630" i="7"/>
  <c r="O571" i="7"/>
  <c r="O296" i="7"/>
  <c r="O566" i="7"/>
  <c r="O269" i="7"/>
  <c r="O449" i="7"/>
  <c r="O403" i="7"/>
  <c r="O367" i="7"/>
  <c r="O805" i="7"/>
  <c r="O509" i="7"/>
  <c r="O292" i="7"/>
  <c r="O374" i="7"/>
  <c r="O461" i="7"/>
  <c r="O360" i="7"/>
  <c r="O336" i="7"/>
  <c r="O276" i="7"/>
  <c r="O733" i="7"/>
  <c r="O654" i="7"/>
  <c r="O555" i="7"/>
  <c r="O860" i="7"/>
  <c r="O530" i="7"/>
  <c r="O208" i="7"/>
  <c r="O268" i="7"/>
  <c r="O418" i="7"/>
  <c r="O382" i="7"/>
  <c r="O358" i="7"/>
  <c r="O445" i="7"/>
  <c r="O278" i="7"/>
  <c r="O314" i="7"/>
  <c r="O220" i="7"/>
  <c r="O207" i="7"/>
  <c r="O896" i="7"/>
  <c r="O879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579" i="7"/>
  <c r="O673" i="7"/>
  <c r="O562" i="7"/>
  <c r="O603" i="7"/>
  <c r="O497" i="7"/>
  <c r="O927" i="7"/>
  <c r="O533" i="7"/>
  <c r="O516" i="7"/>
  <c r="O891" i="7"/>
  <c r="V5" i="7"/>
  <c r="U5" i="7"/>
  <c r="O291" i="7"/>
  <c r="O226" i="7"/>
  <c r="O678" i="7"/>
  <c r="O690" i="7"/>
  <c r="O521" i="7"/>
  <c r="O702" i="7"/>
  <c r="O637" i="7"/>
  <c r="O487" i="7"/>
  <c r="O470" i="7"/>
  <c r="O903" i="7"/>
  <c r="F16" i="3"/>
  <c r="G16" i="3"/>
  <c r="G17" i="3" s="1"/>
  <c r="H7" i="5"/>
  <c r="G7" i="5"/>
  <c r="F7" i="5"/>
  <c r="E27" i="4"/>
  <c r="C28" i="4"/>
  <c r="U3" i="7" l="1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U9" i="7" s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R12" i="7" s="1"/>
  <c r="S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 s="1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T13" i="7" l="1"/>
  <c r="Q13" i="7"/>
  <c r="U13" i="7" s="1"/>
  <c r="S13" i="7"/>
  <c r="P14" i="7"/>
  <c r="R14" i="7" s="1"/>
  <c r="L15" i="6"/>
  <c r="L15" i="7"/>
  <c r="J15" i="6"/>
  <c r="J15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U14" i="7" s="1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V14" i="7" l="1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T25" i="7" s="1"/>
  <c r="J26" i="6"/>
  <c r="J26" i="7"/>
  <c r="K26" i="6"/>
  <c r="K26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R25" i="7" l="1"/>
  <c r="Q25" i="7"/>
  <c r="S25" i="7"/>
  <c r="P26" i="7"/>
  <c r="Q26" i="7" s="1"/>
  <c r="V24" i="7"/>
  <c r="U24" i="7"/>
  <c r="L27" i="6"/>
  <c r="L27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R26" i="7" l="1"/>
  <c r="V26" i="7" s="1"/>
  <c r="S26" i="7"/>
  <c r="T26" i="7"/>
  <c r="K28" i="6"/>
  <c r="K28" i="7"/>
  <c r="P27" i="7"/>
  <c r="L28" i="6"/>
  <c r="L28" i="7"/>
  <c r="U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S35" i="7" s="1"/>
  <c r="U33" i="7"/>
  <c r="V33" i="7"/>
  <c r="L36" i="6"/>
  <c r="L36" i="7"/>
  <c r="J36" i="6"/>
  <c r="J36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T35" i="7" l="1"/>
  <c r="R35" i="7"/>
  <c r="Q35" i="7"/>
  <c r="V35" i="7" s="1"/>
  <c r="L37" i="6"/>
  <c r="L37" i="7"/>
  <c r="K37" i="6"/>
  <c r="K37" i="7"/>
  <c r="U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I76" i="3" s="1"/>
  <c r="F77" i="3"/>
  <c r="G77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I85" i="3" s="1"/>
  <c r="F86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P82" i="7" l="1"/>
  <c r="L83" i="6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P84" i="7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P155" i="7" l="1"/>
  <c r="K156" i="6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P188" i="7" l="1"/>
  <c r="K189" i="6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P212" i="7" l="1"/>
  <c r="J213" i="6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I282" i="3" s="1"/>
  <c r="F283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I298" i="3" s="1"/>
  <c r="G299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I369" i="3" s="1"/>
  <c r="G370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P380" i="7" l="1"/>
  <c r="L381" i="6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P421" i="7" l="1"/>
  <c r="K422" i="6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P467" i="7" l="1"/>
  <c r="K468" i="6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I551" i="3" s="1"/>
  <c r="F552" i="3"/>
  <c r="G552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I645" i="3" s="1"/>
  <c r="G646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P651" i="7" l="1"/>
  <c r="K652" i="6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I662" i="3" s="1"/>
  <c r="F663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I694" i="3" s="1"/>
  <c r="F695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I739" i="3" s="1"/>
  <c r="G740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I877" i="3" s="1"/>
  <c r="F878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P873" i="7" l="1"/>
  <c r="L874" i="6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I893" i="3" s="1"/>
  <c r="G894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I896" i="3" s="1"/>
  <c r="G897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 s="1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I912" i="3" s="1"/>
  <c r="G913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P907" i="7" l="1"/>
  <c r="J908" i="6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U607" i="7"/>
  <c r="V607" i="7"/>
  <c r="C928" i="6"/>
  <c r="C928" i="7"/>
  <c r="M928" i="7" s="1"/>
  <c r="G608" i="4"/>
  <c r="H608" i="4" s="1"/>
  <c r="E608" i="6"/>
  <c r="H920" i="5"/>
  <c r="G920" i="5"/>
  <c r="F920" i="5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611" i="7"/>
  <c r="N611" i="7" s="1"/>
  <c r="H931" i="3"/>
  <c r="I931" i="3"/>
  <c r="L922" i="6" l="1"/>
  <c r="L922" i="7"/>
  <c r="K922" i="6"/>
  <c r="K922" i="7"/>
  <c r="P921" i="7"/>
  <c r="J922" i="6"/>
  <c r="J92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612" i="7"/>
  <c r="N612" i="7" s="1"/>
  <c r="L923" i="6" l="1"/>
  <c r="L923" i="7"/>
  <c r="J923" i="6"/>
  <c r="J923" i="7"/>
  <c r="P922" i="7"/>
  <c r="K923" i="6"/>
  <c r="K923" i="7"/>
  <c r="U611" i="7"/>
  <c r="V611" i="7"/>
  <c r="Q612" i="7"/>
  <c r="S612" i="7"/>
  <c r="T612" i="7"/>
  <c r="R612" i="7"/>
  <c r="G612" i="4"/>
  <c r="H612" i="4" s="1"/>
  <c r="E612" i="6"/>
  <c r="G924" i="5"/>
  <c r="F924" i="5"/>
  <c r="H924" i="5"/>
  <c r="E613" i="7"/>
  <c r="N613" i="7" s="1"/>
  <c r="J924" i="6" l="1"/>
  <c r="J924" i="7"/>
  <c r="L924" i="6"/>
  <c r="L924" i="7"/>
  <c r="P923" i="7"/>
  <c r="K924" i="6"/>
  <c r="K924" i="7"/>
  <c r="U612" i="7"/>
  <c r="V612" i="7"/>
  <c r="Q613" i="7"/>
  <c r="T613" i="7"/>
  <c r="S613" i="7"/>
  <c r="R613" i="7"/>
  <c r="G613" i="4"/>
  <c r="H613" i="4" s="1"/>
  <c r="E613" i="6"/>
  <c r="F925" i="5"/>
  <c r="H925" i="5"/>
  <c r="G925" i="5"/>
  <c r="E614" i="7"/>
  <c r="N614" i="7" s="1"/>
  <c r="P924" i="7" l="1"/>
  <c r="L925" i="6"/>
  <c r="L925" i="7"/>
  <c r="K925" i="6"/>
  <c r="K925" i="7"/>
  <c r="J925" i="6"/>
  <c r="J925" i="7"/>
  <c r="V613" i="7"/>
  <c r="U613" i="7"/>
  <c r="R614" i="7"/>
  <c r="S614" i="7"/>
  <c r="Q614" i="7"/>
  <c r="T614" i="7"/>
  <c r="G614" i="4"/>
  <c r="H614" i="4" s="1"/>
  <c r="E614" i="6"/>
  <c r="G926" i="5"/>
  <c r="F926" i="5"/>
  <c r="H926" i="5"/>
  <c r="E615" i="7"/>
  <c r="N615" i="7" s="1"/>
  <c r="L926" i="6" l="1"/>
  <c r="L926" i="7"/>
  <c r="K926" i="6"/>
  <c r="K926" i="7"/>
  <c r="P925" i="7"/>
  <c r="J926" i="6"/>
  <c r="J926" i="7"/>
  <c r="V614" i="7"/>
  <c r="U614" i="7"/>
  <c r="Q615" i="7"/>
  <c r="T615" i="7"/>
  <c r="S615" i="7"/>
  <c r="R615" i="7"/>
  <c r="G615" i="4"/>
  <c r="H615" i="4" s="1"/>
  <c r="E615" i="6"/>
  <c r="G927" i="5"/>
  <c r="F927" i="5"/>
  <c r="H927" i="5"/>
  <c r="E616" i="7"/>
  <c r="N616" i="7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U615" i="7"/>
  <c r="V615" i="7"/>
  <c r="G616" i="4"/>
  <c r="H616" i="4" s="1"/>
  <c r="E616" i="6"/>
  <c r="H928" i="5"/>
  <c r="G928" i="5"/>
  <c r="F928" i="5"/>
  <c r="E617" i="7"/>
  <c r="N617" i="7" s="1"/>
  <c r="L928" i="6" l="1"/>
  <c r="L928" i="7"/>
  <c r="K928" i="6"/>
  <c r="K928" i="7"/>
  <c r="J928" i="6"/>
  <c r="J928" i="7"/>
  <c r="U616" i="7"/>
  <c r="V616" i="7"/>
  <c r="R617" i="7"/>
  <c r="Q617" i="7"/>
  <c r="S617" i="7"/>
  <c r="T617" i="7"/>
  <c r="G617" i="4"/>
  <c r="H617" i="4" s="1"/>
  <c r="E617" i="6"/>
  <c r="H929" i="5"/>
  <c r="F929" i="5"/>
  <c r="G929" i="5"/>
  <c r="E618" i="7"/>
  <c r="N618" i="7" s="1"/>
  <c r="L929" i="6" l="1"/>
  <c r="L929" i="7"/>
  <c r="K929" i="6"/>
  <c r="K929" i="7"/>
  <c r="P928" i="7"/>
  <c r="J929" i="6"/>
  <c r="J929" i="7"/>
  <c r="V617" i="7"/>
  <c r="U617" i="7"/>
  <c r="R618" i="7"/>
  <c r="Q618" i="7"/>
  <c r="T618" i="7"/>
  <c r="S618" i="7"/>
  <c r="G618" i="4"/>
  <c r="H618" i="4" s="1"/>
  <c r="E618" i="6"/>
  <c r="G930" i="5"/>
  <c r="F930" i="5"/>
  <c r="H930" i="5"/>
  <c r="E619" i="7"/>
  <c r="N619" i="7" s="1"/>
  <c r="L930" i="6" l="1"/>
  <c r="L930" i="7"/>
  <c r="K930" i="6"/>
  <c r="K930" i="7"/>
  <c r="P929" i="7"/>
  <c r="J930" i="6"/>
  <c r="J930" i="7"/>
  <c r="V618" i="7"/>
  <c r="U618" i="7"/>
  <c r="T619" i="7"/>
  <c r="S619" i="7"/>
  <c r="R619" i="7"/>
  <c r="Q619" i="7"/>
  <c r="G619" i="4"/>
  <c r="H619" i="4" s="1"/>
  <c r="E619" i="6"/>
  <c r="H931" i="5"/>
  <c r="F931" i="5"/>
  <c r="G931" i="5"/>
  <c r="E620" i="7"/>
  <c r="N620" i="7" s="1"/>
  <c r="K931" i="6" l="1"/>
  <c r="K931" i="7"/>
  <c r="J931" i="6"/>
  <c r="J931" i="7"/>
  <c r="L931" i="6"/>
  <c r="L931" i="7"/>
  <c r="P931" i="7" s="1"/>
  <c r="P930" i="7"/>
  <c r="V619" i="7"/>
  <c r="U619" i="7"/>
  <c r="S620" i="7"/>
  <c r="Q620" i="7"/>
  <c r="R620" i="7"/>
  <c r="T620" i="7"/>
  <c r="G620" i="4"/>
  <c r="H620" i="4" s="1"/>
  <c r="E620" i="6"/>
  <c r="E621" i="7"/>
  <c r="N621" i="7" s="1"/>
  <c r="V620" i="7" l="1"/>
  <c r="U620" i="7"/>
  <c r="R621" i="7"/>
  <c r="Q621" i="7"/>
  <c r="T621" i="7"/>
  <c r="S621" i="7"/>
  <c r="G621" i="4"/>
  <c r="H621" i="4" s="1"/>
  <c r="E621" i="6"/>
  <c r="E622" i="7"/>
  <c r="N622" i="7" s="1"/>
  <c r="U621" i="7" l="1"/>
  <c r="V621" i="7"/>
  <c r="Q622" i="7"/>
  <c r="R622" i="7"/>
  <c r="T622" i="7"/>
  <c r="S622" i="7"/>
  <c r="G622" i="4"/>
  <c r="H622" i="4" s="1"/>
  <c r="E622" i="6"/>
  <c r="E623" i="7"/>
  <c r="N623" i="7" s="1"/>
  <c r="V622" i="7" l="1"/>
  <c r="U622" i="7"/>
  <c r="S623" i="7"/>
  <c r="R623" i="7"/>
  <c r="Q623" i="7"/>
  <c r="T623" i="7"/>
  <c r="G623" i="4"/>
  <c r="H623" i="4" s="1"/>
  <c r="E623" i="6"/>
  <c r="E624" i="7"/>
  <c r="N624" i="7" s="1"/>
  <c r="U623" i="7" l="1"/>
  <c r="V623" i="7"/>
  <c r="Q624" i="7"/>
  <c r="R624" i="7"/>
  <c r="S624" i="7"/>
  <c r="T624" i="7"/>
  <c r="G624" i="4"/>
  <c r="H624" i="4" s="1"/>
  <c r="E624" i="6"/>
  <c r="E625" i="7"/>
  <c r="N625" i="7" s="1"/>
  <c r="V624" i="7" l="1"/>
  <c r="U624" i="7"/>
  <c r="Q625" i="7"/>
  <c r="T625" i="7"/>
  <c r="R625" i="7"/>
  <c r="S625" i="7"/>
  <c r="G625" i="4"/>
  <c r="H625" i="4" s="1"/>
  <c r="E625" i="6"/>
  <c r="E626" i="7"/>
  <c r="N626" i="7" s="1"/>
  <c r="U625" i="7" l="1"/>
  <c r="V625" i="7"/>
  <c r="S626" i="7"/>
  <c r="Q626" i="7"/>
  <c r="R626" i="7"/>
  <c r="T626" i="7"/>
  <c r="G626" i="4"/>
  <c r="H626" i="4" s="1"/>
  <c r="E626" i="6"/>
  <c r="E627" i="7"/>
  <c r="N627" i="7" s="1"/>
  <c r="R627" i="7" l="1"/>
  <c r="T627" i="7"/>
  <c r="Q627" i="7"/>
  <c r="S627" i="7"/>
  <c r="U626" i="7"/>
  <c r="V626" i="7"/>
  <c r="G627" i="4"/>
  <c r="H627" i="4" s="1"/>
  <c r="E627" i="6"/>
  <c r="E628" i="7"/>
  <c r="N628" i="7" s="1"/>
  <c r="U627" i="7" l="1"/>
  <c r="V627" i="7"/>
  <c r="Q628" i="7"/>
  <c r="T628" i="7"/>
  <c r="R628" i="7"/>
  <c r="S628" i="7"/>
  <c r="G628" i="4"/>
  <c r="H628" i="4" s="1"/>
  <c r="E628" i="6"/>
  <c r="E629" i="7"/>
  <c r="N629" i="7" s="1"/>
  <c r="U628" i="7" l="1"/>
  <c r="V628" i="7"/>
  <c r="S629" i="7"/>
  <c r="R629" i="7"/>
  <c r="Q629" i="7"/>
  <c r="T629" i="7"/>
  <c r="G629" i="4"/>
  <c r="H629" i="4" s="1"/>
  <c r="E629" i="6"/>
  <c r="E630" i="7"/>
  <c r="N630" i="7" s="1"/>
  <c r="V629" i="7" l="1"/>
  <c r="U629" i="7"/>
  <c r="Q630" i="7"/>
  <c r="T630" i="7"/>
  <c r="S630" i="7"/>
  <c r="R630" i="7"/>
  <c r="G630" i="4"/>
  <c r="H630" i="4" s="1"/>
  <c r="E630" i="6"/>
  <c r="E631" i="7"/>
  <c r="N631" i="7" s="1"/>
  <c r="U630" i="7" l="1"/>
  <c r="V630" i="7"/>
  <c r="Q631" i="7"/>
  <c r="S631" i="7"/>
  <c r="R631" i="7"/>
  <c r="T631" i="7"/>
  <c r="G631" i="4"/>
  <c r="H631" i="4" s="1"/>
  <c r="E631" i="6"/>
  <c r="E632" i="7"/>
  <c r="N632" i="7" s="1"/>
  <c r="V631" i="7" l="1"/>
  <c r="U631" i="7"/>
  <c r="T632" i="7"/>
  <c r="R632" i="7"/>
  <c r="Q632" i="7"/>
  <c r="S632" i="7"/>
  <c r="G632" i="4"/>
  <c r="H632" i="4" s="1"/>
  <c r="E632" i="6"/>
  <c r="E633" i="7"/>
  <c r="N633" i="7" s="1"/>
  <c r="V632" i="7" l="1"/>
  <c r="U632" i="7"/>
  <c r="Q633" i="7"/>
  <c r="S633" i="7"/>
  <c r="T633" i="7"/>
  <c r="R633" i="7"/>
  <c r="G633" i="4"/>
  <c r="H633" i="4" s="1"/>
  <c r="E633" i="6"/>
  <c r="E634" i="7"/>
  <c r="N634" i="7" s="1"/>
  <c r="U633" i="7" l="1"/>
  <c r="V633" i="7"/>
  <c r="Q634" i="7"/>
  <c r="T634" i="7"/>
  <c r="S634" i="7"/>
  <c r="R634" i="7"/>
  <c r="G634" i="4"/>
  <c r="H634" i="4" s="1"/>
  <c r="E634" i="6"/>
  <c r="E635" i="7"/>
  <c r="N635" i="7" s="1"/>
  <c r="V634" i="7" l="1"/>
  <c r="U634" i="7"/>
  <c r="Q635" i="7"/>
  <c r="R635" i="7"/>
  <c r="S635" i="7"/>
  <c r="T635" i="7"/>
  <c r="G635" i="4"/>
  <c r="H635" i="4" s="1"/>
  <c r="E635" i="6"/>
  <c r="E636" i="7"/>
  <c r="N636" i="7" s="1"/>
  <c r="V635" i="7" l="1"/>
  <c r="U635" i="7"/>
  <c r="T636" i="7"/>
  <c r="R636" i="7"/>
  <c r="S636" i="7"/>
  <c r="Q636" i="7"/>
  <c r="G636" i="4"/>
  <c r="H636" i="4" s="1"/>
  <c r="E636" i="6"/>
  <c r="E637" i="7"/>
  <c r="N637" i="7" s="1"/>
  <c r="V636" i="7" l="1"/>
  <c r="U636" i="7"/>
  <c r="R637" i="7"/>
  <c r="S637" i="7"/>
  <c r="Q637" i="7"/>
  <c r="T637" i="7"/>
  <c r="G637" i="4"/>
  <c r="H637" i="4" s="1"/>
  <c r="E637" i="6"/>
  <c r="E638" i="7"/>
  <c r="N638" i="7" s="1"/>
  <c r="V637" i="7" l="1"/>
  <c r="U637" i="7"/>
  <c r="S638" i="7"/>
  <c r="R638" i="7"/>
  <c r="Q638" i="7"/>
  <c r="T638" i="7"/>
  <c r="G638" i="4"/>
  <c r="H638" i="4" s="1"/>
  <c r="E638" i="6"/>
  <c r="E639" i="7"/>
  <c r="N639" i="7" s="1"/>
  <c r="U638" i="7" l="1"/>
  <c r="V638" i="7"/>
  <c r="T639" i="7"/>
  <c r="Q639" i="7"/>
  <c r="S639" i="7"/>
  <c r="R639" i="7"/>
  <c r="G639" i="4"/>
  <c r="H639" i="4" s="1"/>
  <c r="E639" i="6"/>
  <c r="E640" i="7"/>
  <c r="N640" i="7" s="1"/>
  <c r="U639" i="7" l="1"/>
  <c r="V639" i="7"/>
  <c r="Q640" i="7"/>
  <c r="R640" i="7"/>
  <c r="T640" i="7"/>
  <c r="S640" i="7"/>
  <c r="G640" i="4"/>
  <c r="H640" i="4" s="1"/>
  <c r="E640" i="6"/>
  <c r="E641" i="7"/>
  <c r="N641" i="7" s="1"/>
  <c r="V640" i="7" l="1"/>
  <c r="U640" i="7"/>
  <c r="Q641" i="7"/>
  <c r="R641" i="7"/>
  <c r="S641" i="7"/>
  <c r="T641" i="7"/>
  <c r="G641" i="4"/>
  <c r="H641" i="4" s="1"/>
  <c r="E641" i="6"/>
  <c r="E642" i="7"/>
  <c r="N642" i="7" s="1"/>
  <c r="U641" i="7" l="1"/>
  <c r="V641" i="7"/>
  <c r="T642" i="7"/>
  <c r="R642" i="7"/>
  <c r="S642" i="7"/>
  <c r="Q642" i="7"/>
  <c r="G642" i="4"/>
  <c r="H642" i="4" s="1"/>
  <c r="E642" i="6"/>
  <c r="E643" i="7"/>
  <c r="N643" i="7" s="1"/>
  <c r="V642" i="7" l="1"/>
  <c r="U642" i="7"/>
  <c r="Q643" i="7"/>
  <c r="T643" i="7"/>
  <c r="R643" i="7"/>
  <c r="S643" i="7"/>
  <c r="G643" i="4"/>
  <c r="H643" i="4" s="1"/>
  <c r="E643" i="6"/>
  <c r="E644" i="7"/>
  <c r="N644" i="7" s="1"/>
  <c r="V643" i="7" l="1"/>
  <c r="U643" i="7"/>
  <c r="S644" i="7"/>
  <c r="Q644" i="7"/>
  <c r="R644" i="7"/>
  <c r="T644" i="7"/>
  <c r="G644" i="4"/>
  <c r="H644" i="4" s="1"/>
  <c r="E644" i="6"/>
  <c r="E645" i="7"/>
  <c r="N645" i="7" s="1"/>
  <c r="V644" i="7" l="1"/>
  <c r="U644" i="7"/>
  <c r="Q645" i="7"/>
  <c r="S645" i="7"/>
  <c r="T645" i="7"/>
  <c r="R645" i="7"/>
  <c r="G645" i="4"/>
  <c r="H645" i="4" s="1"/>
  <c r="E645" i="6"/>
  <c r="E646" i="7"/>
  <c r="N646" i="7" s="1"/>
  <c r="U645" i="7" l="1"/>
  <c r="V645" i="7"/>
  <c r="Q646" i="7"/>
  <c r="S646" i="7"/>
  <c r="T646" i="7"/>
  <c r="R646" i="7"/>
  <c r="G646" i="4"/>
  <c r="H646" i="4" s="1"/>
  <c r="E646" i="6"/>
  <c r="E647" i="7"/>
  <c r="N647" i="7" s="1"/>
  <c r="U646" i="7" l="1"/>
  <c r="V646" i="7"/>
  <c r="T647" i="7"/>
  <c r="Q647" i="7"/>
  <c r="S647" i="7"/>
  <c r="R647" i="7"/>
  <c r="G647" i="4"/>
  <c r="H647" i="4" s="1"/>
  <c r="E647" i="6"/>
  <c r="E648" i="7"/>
  <c r="N648" i="7" s="1"/>
  <c r="V647" i="7" l="1"/>
  <c r="U647" i="7"/>
  <c r="S648" i="7"/>
  <c r="R648" i="7"/>
  <c r="Q648" i="7"/>
  <c r="T648" i="7"/>
  <c r="G648" i="4"/>
  <c r="H648" i="4" s="1"/>
  <c r="E648" i="6"/>
  <c r="E649" i="7"/>
  <c r="N649" i="7" s="1"/>
  <c r="V648" i="7" l="1"/>
  <c r="U648" i="7"/>
  <c r="Q649" i="7"/>
  <c r="T649" i="7"/>
  <c r="S649" i="7"/>
  <c r="R649" i="7"/>
  <c r="G649" i="4"/>
  <c r="H649" i="4" s="1"/>
  <c r="E649" i="6"/>
  <c r="E650" i="7"/>
  <c r="N650" i="7" s="1"/>
  <c r="V649" i="7" l="1"/>
  <c r="U649" i="7"/>
  <c r="R650" i="7"/>
  <c r="S650" i="7"/>
  <c r="T650" i="7"/>
  <c r="Q650" i="7"/>
  <c r="G650" i="4"/>
  <c r="H650" i="4" s="1"/>
  <c r="E650" i="6"/>
  <c r="E651" i="7"/>
  <c r="N651" i="7" s="1"/>
  <c r="V650" i="7" l="1"/>
  <c r="U650" i="7"/>
  <c r="S651" i="7"/>
  <c r="Q651" i="7"/>
  <c r="R651" i="7"/>
  <c r="T651" i="7"/>
  <c r="G651" i="4"/>
  <c r="H651" i="4" s="1"/>
  <c r="E651" i="6"/>
  <c r="E652" i="7"/>
  <c r="N652" i="7" s="1"/>
  <c r="V651" i="7" l="1"/>
  <c r="U651" i="7"/>
  <c r="R652" i="7"/>
  <c r="T652" i="7"/>
  <c r="Q652" i="7"/>
  <c r="S652" i="7"/>
  <c r="G652" i="4"/>
  <c r="H652" i="4" s="1"/>
  <c r="E652" i="6"/>
  <c r="E653" i="7"/>
  <c r="N653" i="7" s="1"/>
  <c r="U652" i="7" l="1"/>
  <c r="V652" i="7"/>
  <c r="S653" i="7"/>
  <c r="T653" i="7"/>
  <c r="Q653" i="7"/>
  <c r="R653" i="7"/>
  <c r="G653" i="4"/>
  <c r="H653" i="4" s="1"/>
  <c r="E653" i="6"/>
  <c r="E654" i="7"/>
  <c r="N654" i="7" s="1"/>
  <c r="U653" i="7" l="1"/>
  <c r="V653" i="7"/>
  <c r="Q654" i="7"/>
  <c r="S654" i="7"/>
  <c r="R654" i="7"/>
  <c r="T654" i="7"/>
  <c r="G654" i="4"/>
  <c r="H654" i="4" s="1"/>
  <c r="E654" i="6"/>
  <c r="E655" i="7"/>
  <c r="N655" i="7" s="1"/>
  <c r="U654" i="7" l="1"/>
  <c r="V654" i="7"/>
  <c r="S655" i="7"/>
  <c r="R655" i="7"/>
  <c r="T655" i="7"/>
  <c r="Q655" i="7"/>
  <c r="G655" i="4"/>
  <c r="H655" i="4" s="1"/>
  <c r="E655" i="6"/>
  <c r="E656" i="7"/>
  <c r="N656" i="7" s="1"/>
  <c r="U655" i="7" l="1"/>
  <c r="V655" i="7"/>
  <c r="T656" i="7"/>
  <c r="Q656" i="7"/>
  <c r="S656" i="7"/>
  <c r="R656" i="7"/>
  <c r="G656" i="4"/>
  <c r="H656" i="4" s="1"/>
  <c r="E656" i="6"/>
  <c r="E657" i="7"/>
  <c r="N657" i="7" s="1"/>
  <c r="U656" i="7" l="1"/>
  <c r="V656" i="7"/>
  <c r="R657" i="7"/>
  <c r="T657" i="7"/>
  <c r="Q657" i="7"/>
  <c r="S657" i="7"/>
  <c r="G657" i="4"/>
  <c r="H657" i="4" s="1"/>
  <c r="E657" i="6"/>
  <c r="E658" i="7"/>
  <c r="N658" i="7" s="1"/>
  <c r="U657" i="7" l="1"/>
  <c r="V657" i="7"/>
  <c r="Q658" i="7"/>
  <c r="S658" i="7"/>
  <c r="T658" i="7"/>
  <c r="R658" i="7"/>
  <c r="G658" i="4"/>
  <c r="H658" i="4" s="1"/>
  <c r="E658" i="6"/>
  <c r="E659" i="7"/>
  <c r="N659" i="7" s="1"/>
  <c r="V658" i="7" l="1"/>
  <c r="U658" i="7"/>
  <c r="S659" i="7"/>
  <c r="R659" i="7"/>
  <c r="Q659" i="7"/>
  <c r="T659" i="7"/>
  <c r="G659" i="4"/>
  <c r="H659" i="4" s="1"/>
  <c r="E659" i="6"/>
  <c r="E660" i="7"/>
  <c r="N660" i="7" s="1"/>
  <c r="V659" i="7" l="1"/>
  <c r="U659" i="7"/>
  <c r="T660" i="7"/>
  <c r="S660" i="7"/>
  <c r="Q660" i="7"/>
  <c r="R660" i="7"/>
  <c r="G660" i="4"/>
  <c r="H660" i="4" s="1"/>
  <c r="E660" i="6"/>
  <c r="E661" i="7"/>
  <c r="N661" i="7" s="1"/>
  <c r="V660" i="7" l="1"/>
  <c r="U660" i="7"/>
  <c r="Q661" i="7"/>
  <c r="T661" i="7"/>
  <c r="R661" i="7"/>
  <c r="S661" i="7"/>
  <c r="G661" i="4"/>
  <c r="H661" i="4" s="1"/>
  <c r="E661" i="6"/>
  <c r="E662" i="7"/>
  <c r="N662" i="7" s="1"/>
  <c r="V661" i="7" l="1"/>
  <c r="U661" i="7"/>
  <c r="S662" i="7"/>
  <c r="R662" i="7"/>
  <c r="T662" i="7"/>
  <c r="Q662" i="7"/>
  <c r="G662" i="4"/>
  <c r="H662" i="4" s="1"/>
  <c r="E662" i="6"/>
  <c r="E663" i="7"/>
  <c r="N663" i="7" s="1"/>
  <c r="R663" i="7" l="1"/>
  <c r="S663" i="7"/>
  <c r="Q663" i="7"/>
  <c r="T663" i="7"/>
  <c r="V662" i="7"/>
  <c r="U662" i="7"/>
  <c r="G663" i="4"/>
  <c r="H663" i="4" s="1"/>
  <c r="E663" i="6"/>
  <c r="E664" i="7"/>
  <c r="N664" i="7" s="1"/>
  <c r="U663" i="7" l="1"/>
  <c r="V663" i="7"/>
  <c r="Q664" i="7"/>
  <c r="T664" i="7"/>
  <c r="R664" i="7"/>
  <c r="S664" i="7"/>
  <c r="G664" i="4"/>
  <c r="H664" i="4" s="1"/>
  <c r="E664" i="6"/>
  <c r="E665" i="7"/>
  <c r="N665" i="7" s="1"/>
  <c r="V664" i="7" l="1"/>
  <c r="U664" i="7"/>
  <c r="R665" i="7"/>
  <c r="T665" i="7"/>
  <c r="S665" i="7"/>
  <c r="Q665" i="7"/>
  <c r="G665" i="4"/>
  <c r="H665" i="4" s="1"/>
  <c r="E665" i="6"/>
  <c r="E666" i="7"/>
  <c r="N666" i="7" s="1"/>
  <c r="V665" i="7" l="1"/>
  <c r="U665" i="7"/>
  <c r="T666" i="7"/>
  <c r="S666" i="7"/>
  <c r="R666" i="7"/>
  <c r="Q666" i="7"/>
  <c r="G666" i="4"/>
  <c r="H666" i="4" s="1"/>
  <c r="E666" i="6"/>
  <c r="E667" i="7"/>
  <c r="N667" i="7" s="1"/>
  <c r="U666" i="7" l="1"/>
  <c r="V666" i="7"/>
  <c r="T667" i="7"/>
  <c r="R667" i="7"/>
  <c r="Q667" i="7"/>
  <c r="S667" i="7"/>
  <c r="G667" i="4"/>
  <c r="H667" i="4" s="1"/>
  <c r="E667" i="6"/>
  <c r="E668" i="7"/>
  <c r="N668" i="7" s="1"/>
  <c r="V667" i="7" l="1"/>
  <c r="U667" i="7"/>
  <c r="T668" i="7"/>
  <c r="S668" i="7"/>
  <c r="R668" i="7"/>
  <c r="Q668" i="7"/>
  <c r="G668" i="4"/>
  <c r="H668" i="4" s="1"/>
  <c r="E668" i="6"/>
  <c r="E669" i="7"/>
  <c r="N669" i="7" s="1"/>
  <c r="V668" i="7" l="1"/>
  <c r="U668" i="7"/>
  <c r="S669" i="7"/>
  <c r="Q669" i="7"/>
  <c r="R669" i="7"/>
  <c r="T669" i="7"/>
  <c r="G669" i="4"/>
  <c r="H669" i="4" s="1"/>
  <c r="E669" i="6"/>
  <c r="E670" i="7"/>
  <c r="N670" i="7" s="1"/>
  <c r="R670" i="7" l="1"/>
  <c r="S670" i="7"/>
  <c r="Q670" i="7"/>
  <c r="T670" i="7"/>
  <c r="V669" i="7"/>
  <c r="U669" i="7"/>
  <c r="G670" i="4"/>
  <c r="H670" i="4" s="1"/>
  <c r="E670" i="6"/>
  <c r="E671" i="7"/>
  <c r="N671" i="7" s="1"/>
  <c r="U670" i="7" l="1"/>
  <c r="V670" i="7"/>
  <c r="T671" i="7"/>
  <c r="S671" i="7"/>
  <c r="R671" i="7"/>
  <c r="Q671" i="7"/>
  <c r="G671" i="4"/>
  <c r="H671" i="4" s="1"/>
  <c r="E671" i="6"/>
  <c r="E672" i="7"/>
  <c r="N672" i="7" s="1"/>
  <c r="V671" i="7" l="1"/>
  <c r="U671" i="7"/>
  <c r="R672" i="7"/>
  <c r="Q672" i="7"/>
  <c r="S672" i="7"/>
  <c r="T672" i="7"/>
  <c r="G672" i="4"/>
  <c r="H672" i="4" s="1"/>
  <c r="E672" i="6"/>
  <c r="E673" i="7"/>
  <c r="N673" i="7" s="1"/>
  <c r="U672" i="7" l="1"/>
  <c r="V672" i="7"/>
  <c r="T673" i="7"/>
  <c r="R673" i="7"/>
  <c r="S673" i="7"/>
  <c r="Q673" i="7"/>
  <c r="G673" i="4"/>
  <c r="H673" i="4" s="1"/>
  <c r="E673" i="6"/>
  <c r="E674" i="7"/>
  <c r="N674" i="7" s="1"/>
  <c r="Q674" i="7" l="1"/>
  <c r="S674" i="7"/>
  <c r="T674" i="7"/>
  <c r="R674" i="7"/>
  <c r="U673" i="7"/>
  <c r="V673" i="7"/>
  <c r="G674" i="4"/>
  <c r="H674" i="4" s="1"/>
  <c r="E674" i="6"/>
  <c r="E675" i="7"/>
  <c r="N675" i="7" s="1"/>
  <c r="Q675" i="7" l="1"/>
  <c r="T675" i="7"/>
  <c r="R675" i="7"/>
  <c r="S675" i="7"/>
  <c r="V674" i="7"/>
  <c r="U674" i="7"/>
  <c r="G675" i="4"/>
  <c r="H675" i="4" s="1"/>
  <c r="E675" i="6"/>
  <c r="E676" i="7"/>
  <c r="N676" i="7" s="1"/>
  <c r="T676" i="7" l="1"/>
  <c r="S676" i="7"/>
  <c r="Q676" i="7"/>
  <c r="R676" i="7"/>
  <c r="U675" i="7"/>
  <c r="V675" i="7"/>
  <c r="G676" i="4"/>
  <c r="H676" i="4" s="1"/>
  <c r="E676" i="6"/>
  <c r="E677" i="7"/>
  <c r="N677" i="7" s="1"/>
  <c r="U676" i="7" l="1"/>
  <c r="V676" i="7"/>
  <c r="S677" i="7"/>
  <c r="R677" i="7"/>
  <c r="Q677" i="7"/>
  <c r="T677" i="7"/>
  <c r="G677" i="4"/>
  <c r="H677" i="4" s="1"/>
  <c r="E677" i="6"/>
  <c r="E678" i="7"/>
  <c r="N678" i="7" s="1"/>
  <c r="V677" i="7" l="1"/>
  <c r="U677" i="7"/>
  <c r="T678" i="7"/>
  <c r="R678" i="7"/>
  <c r="Q678" i="7"/>
  <c r="S678" i="7"/>
  <c r="G678" i="4"/>
  <c r="H678" i="4" s="1"/>
  <c r="E678" i="6"/>
  <c r="E679" i="7"/>
  <c r="N679" i="7" s="1"/>
  <c r="U678" i="7" l="1"/>
  <c r="V678" i="7"/>
  <c r="R679" i="7"/>
  <c r="Q679" i="7"/>
  <c r="T679" i="7"/>
  <c r="S679" i="7"/>
  <c r="G679" i="4"/>
  <c r="H679" i="4" s="1"/>
  <c r="E679" i="6"/>
  <c r="E680" i="7"/>
  <c r="N680" i="7" s="1"/>
  <c r="U679" i="7" l="1"/>
  <c r="V679" i="7"/>
  <c r="Q680" i="7"/>
  <c r="R680" i="7"/>
  <c r="S680" i="7"/>
  <c r="T680" i="7"/>
  <c r="G680" i="4"/>
  <c r="H680" i="4" s="1"/>
  <c r="E680" i="6"/>
  <c r="E681" i="7"/>
  <c r="N681" i="7" s="1"/>
  <c r="U680" i="7" l="1"/>
  <c r="V680" i="7"/>
  <c r="Q681" i="7"/>
  <c r="T681" i="7"/>
  <c r="S681" i="7"/>
  <c r="R681" i="7"/>
  <c r="G681" i="4"/>
  <c r="H681" i="4" s="1"/>
  <c r="E681" i="6"/>
  <c r="E682" i="7"/>
  <c r="N682" i="7" s="1"/>
  <c r="V681" i="7" l="1"/>
  <c r="U681" i="7"/>
  <c r="T682" i="7"/>
  <c r="Q682" i="7"/>
  <c r="R682" i="7"/>
  <c r="S682" i="7"/>
  <c r="G682" i="4"/>
  <c r="H682" i="4" s="1"/>
  <c r="E682" i="6"/>
  <c r="E683" i="7"/>
  <c r="N683" i="7" s="1"/>
  <c r="V682" i="7" l="1"/>
  <c r="U682" i="7"/>
  <c r="S683" i="7"/>
  <c r="Q683" i="7"/>
  <c r="T683" i="7"/>
  <c r="R683" i="7"/>
  <c r="G683" i="4"/>
  <c r="H683" i="4" s="1"/>
  <c r="E683" i="6"/>
  <c r="E684" i="7"/>
  <c r="N684" i="7" s="1"/>
  <c r="V683" i="7" l="1"/>
  <c r="U683" i="7"/>
  <c r="S684" i="7"/>
  <c r="T684" i="7"/>
  <c r="R684" i="7"/>
  <c r="Q684" i="7"/>
  <c r="G684" i="4"/>
  <c r="H684" i="4" s="1"/>
  <c r="E684" i="6"/>
  <c r="E685" i="7"/>
  <c r="N685" i="7" s="1"/>
  <c r="V684" i="7" l="1"/>
  <c r="U684" i="7"/>
  <c r="S685" i="7"/>
  <c r="Q685" i="7"/>
  <c r="R685" i="7"/>
  <c r="T685" i="7"/>
  <c r="G685" i="4"/>
  <c r="H685" i="4" s="1"/>
  <c r="E685" i="6"/>
  <c r="E686" i="7"/>
  <c r="N686" i="7" s="1"/>
  <c r="V685" i="7" l="1"/>
  <c r="U685" i="7"/>
  <c r="Q686" i="7"/>
  <c r="T686" i="7"/>
  <c r="S686" i="7"/>
  <c r="R686" i="7"/>
  <c r="G686" i="4"/>
  <c r="H686" i="4" s="1"/>
  <c r="E686" i="6"/>
  <c r="E687" i="7"/>
  <c r="N687" i="7" s="1"/>
  <c r="U686" i="7" l="1"/>
  <c r="V686" i="7"/>
  <c r="S687" i="7"/>
  <c r="R687" i="7"/>
  <c r="Q687" i="7"/>
  <c r="T687" i="7"/>
  <c r="G687" i="4"/>
  <c r="H687" i="4" s="1"/>
  <c r="E687" i="6"/>
  <c r="E688" i="7"/>
  <c r="N688" i="7" s="1"/>
  <c r="U687" i="7" l="1"/>
  <c r="V687" i="7"/>
  <c r="S688" i="7"/>
  <c r="R688" i="7"/>
  <c r="Q688" i="7"/>
  <c r="T688" i="7"/>
  <c r="G688" i="4"/>
  <c r="H688" i="4" s="1"/>
  <c r="E688" i="6"/>
  <c r="E689" i="7"/>
  <c r="N689" i="7" s="1"/>
  <c r="V688" i="7" l="1"/>
  <c r="U688" i="7"/>
  <c r="T689" i="7"/>
  <c r="Q689" i="7"/>
  <c r="S689" i="7"/>
  <c r="R689" i="7"/>
  <c r="G689" i="4"/>
  <c r="H689" i="4" s="1"/>
  <c r="E689" i="6"/>
  <c r="E690" i="7"/>
  <c r="N690" i="7" s="1"/>
  <c r="U689" i="7" l="1"/>
  <c r="V689" i="7"/>
  <c r="T690" i="7"/>
  <c r="Q690" i="7"/>
  <c r="S690" i="7"/>
  <c r="R690" i="7"/>
  <c r="G690" i="4"/>
  <c r="H690" i="4" s="1"/>
  <c r="E690" i="6"/>
  <c r="E691" i="7"/>
  <c r="N691" i="7" s="1"/>
  <c r="V690" i="7" l="1"/>
  <c r="U690" i="7"/>
  <c r="R691" i="7"/>
  <c r="S691" i="7"/>
  <c r="Q691" i="7"/>
  <c r="T691" i="7"/>
  <c r="G691" i="4"/>
  <c r="H691" i="4" s="1"/>
  <c r="E691" i="6"/>
  <c r="E692" i="7"/>
  <c r="N692" i="7" s="1"/>
  <c r="V691" i="7" l="1"/>
  <c r="U691" i="7"/>
  <c r="Q692" i="7"/>
  <c r="T692" i="7"/>
  <c r="R692" i="7"/>
  <c r="S692" i="7"/>
  <c r="G692" i="4"/>
  <c r="H692" i="4" s="1"/>
  <c r="E692" i="6"/>
  <c r="E693" i="7"/>
  <c r="N693" i="7" s="1"/>
  <c r="V692" i="7" l="1"/>
  <c r="U692" i="7"/>
  <c r="Q693" i="7"/>
  <c r="T693" i="7"/>
  <c r="R693" i="7"/>
  <c r="S693" i="7"/>
  <c r="G693" i="4"/>
  <c r="H693" i="4" s="1"/>
  <c r="E693" i="6"/>
  <c r="E694" i="7"/>
  <c r="N694" i="7" s="1"/>
  <c r="Q694" i="7" l="1"/>
  <c r="R694" i="7"/>
  <c r="T694" i="7"/>
  <c r="S694" i="7"/>
  <c r="U693" i="7"/>
  <c r="V693" i="7"/>
  <c r="G694" i="4"/>
  <c r="H694" i="4" s="1"/>
  <c r="E694" i="6"/>
  <c r="E695" i="7"/>
  <c r="N695" i="7" s="1"/>
  <c r="Q695" i="7" l="1"/>
  <c r="T695" i="7"/>
  <c r="S695" i="7"/>
  <c r="R695" i="7"/>
  <c r="V694" i="7"/>
  <c r="U694" i="7"/>
  <c r="G695" i="4"/>
  <c r="H695" i="4" s="1"/>
  <c r="E695" i="6"/>
  <c r="E696" i="7"/>
  <c r="N696" i="7" s="1"/>
  <c r="U695" i="7" l="1"/>
  <c r="V695" i="7"/>
  <c r="R696" i="7"/>
  <c r="Q696" i="7"/>
  <c r="T696" i="7"/>
  <c r="S696" i="7"/>
  <c r="G696" i="4"/>
  <c r="H696" i="4" s="1"/>
  <c r="E696" i="6"/>
  <c r="E697" i="7"/>
  <c r="N697" i="7" s="1"/>
  <c r="U696" i="7" l="1"/>
  <c r="V696" i="7"/>
  <c r="Q697" i="7"/>
  <c r="T697" i="7"/>
  <c r="R697" i="7"/>
  <c r="S697" i="7"/>
  <c r="G697" i="4"/>
  <c r="H697" i="4" s="1"/>
  <c r="E697" i="6"/>
  <c r="E698" i="7"/>
  <c r="N698" i="7" s="1"/>
  <c r="U697" i="7" l="1"/>
  <c r="V697" i="7"/>
  <c r="T698" i="7"/>
  <c r="R698" i="7"/>
  <c r="S698" i="7"/>
  <c r="Q698" i="7"/>
  <c r="G698" i="4"/>
  <c r="H698" i="4" s="1"/>
  <c r="E698" i="6"/>
  <c r="E699" i="7"/>
  <c r="N699" i="7" s="1"/>
  <c r="V698" i="7" l="1"/>
  <c r="U698" i="7"/>
  <c r="T699" i="7"/>
  <c r="Q699" i="7"/>
  <c r="R699" i="7"/>
  <c r="S699" i="7"/>
  <c r="G699" i="4"/>
  <c r="H699" i="4" s="1"/>
  <c r="E699" i="6"/>
  <c r="E700" i="7"/>
  <c r="N700" i="7" s="1"/>
  <c r="V699" i="7" l="1"/>
  <c r="U699" i="7"/>
  <c r="R700" i="7"/>
  <c r="T700" i="7"/>
  <c r="S700" i="7"/>
  <c r="Q700" i="7"/>
  <c r="G700" i="4"/>
  <c r="H700" i="4" s="1"/>
  <c r="E700" i="6"/>
  <c r="E701" i="7"/>
  <c r="N701" i="7" s="1"/>
  <c r="U700" i="7" l="1"/>
  <c r="V700" i="7"/>
  <c r="R701" i="7"/>
  <c r="T701" i="7"/>
  <c r="Q701" i="7"/>
  <c r="S701" i="7"/>
  <c r="G701" i="4"/>
  <c r="H701" i="4" s="1"/>
  <c r="E701" i="6"/>
  <c r="E702" i="7"/>
  <c r="N702" i="7" s="1"/>
  <c r="V701" i="7" l="1"/>
  <c r="U701" i="7"/>
  <c r="Q702" i="7"/>
  <c r="T702" i="7"/>
  <c r="R702" i="7"/>
  <c r="S702" i="7"/>
  <c r="G702" i="4"/>
  <c r="H702" i="4" s="1"/>
  <c r="E702" i="6"/>
  <c r="E703" i="7"/>
  <c r="N703" i="7" s="1"/>
  <c r="U702" i="7" l="1"/>
  <c r="V702" i="7"/>
  <c r="T703" i="7"/>
  <c r="R703" i="7"/>
  <c r="S703" i="7"/>
  <c r="Q703" i="7"/>
  <c r="G703" i="4"/>
  <c r="H703" i="4" s="1"/>
  <c r="E703" i="6"/>
  <c r="E704" i="7"/>
  <c r="N704" i="7" s="1"/>
  <c r="V703" i="7" l="1"/>
  <c r="U703" i="7"/>
  <c r="S704" i="7"/>
  <c r="T704" i="7"/>
  <c r="Q704" i="7"/>
  <c r="R704" i="7"/>
  <c r="G704" i="4"/>
  <c r="H704" i="4" s="1"/>
  <c r="E704" i="6"/>
  <c r="E705" i="7"/>
  <c r="N705" i="7" s="1"/>
  <c r="U704" i="7" l="1"/>
  <c r="V704" i="7"/>
  <c r="S705" i="7"/>
  <c r="Q705" i="7"/>
  <c r="T705" i="7"/>
  <c r="R705" i="7"/>
  <c r="G705" i="4"/>
  <c r="H705" i="4" s="1"/>
  <c r="E705" i="6"/>
  <c r="E706" i="7"/>
  <c r="N706" i="7" s="1"/>
  <c r="U705" i="7" l="1"/>
  <c r="V705" i="7"/>
  <c r="R706" i="7"/>
  <c r="T706" i="7"/>
  <c r="Q706" i="7"/>
  <c r="S706" i="7"/>
  <c r="G706" i="4"/>
  <c r="H706" i="4" s="1"/>
  <c r="E706" i="6"/>
  <c r="E707" i="7"/>
  <c r="N707" i="7" s="1"/>
  <c r="V706" i="7" l="1"/>
  <c r="U706" i="7"/>
  <c r="S707" i="7"/>
  <c r="Q707" i="7"/>
  <c r="T707" i="7"/>
  <c r="R707" i="7"/>
  <c r="G707" i="4"/>
  <c r="H707" i="4" s="1"/>
  <c r="E707" i="6"/>
  <c r="E708" i="7"/>
  <c r="N708" i="7" s="1"/>
  <c r="V707" i="7" l="1"/>
  <c r="U707" i="7"/>
  <c r="R708" i="7"/>
  <c r="Q708" i="7"/>
  <c r="T708" i="7"/>
  <c r="S708" i="7"/>
  <c r="G708" i="4"/>
  <c r="H708" i="4" s="1"/>
  <c r="E708" i="6"/>
  <c r="E709" i="7"/>
  <c r="N709" i="7" s="1"/>
  <c r="U708" i="7" l="1"/>
  <c r="V708" i="7"/>
  <c r="R709" i="7"/>
  <c r="T709" i="7"/>
  <c r="Q709" i="7"/>
  <c r="S709" i="7"/>
  <c r="G709" i="4"/>
  <c r="H709" i="4" s="1"/>
  <c r="E709" i="6"/>
  <c r="E710" i="7"/>
  <c r="N710" i="7" s="1"/>
  <c r="V709" i="7" l="1"/>
  <c r="U709" i="7"/>
  <c r="S710" i="7"/>
  <c r="Q710" i="7"/>
  <c r="T710" i="7"/>
  <c r="R710" i="7"/>
  <c r="G710" i="4"/>
  <c r="H710" i="4" s="1"/>
  <c r="E710" i="6"/>
  <c r="E711" i="7"/>
  <c r="N711" i="7" s="1"/>
  <c r="V710" i="7" l="1"/>
  <c r="U710" i="7"/>
  <c r="Q711" i="7"/>
  <c r="T711" i="7"/>
  <c r="R711" i="7"/>
  <c r="S711" i="7"/>
  <c r="G711" i="4"/>
  <c r="H711" i="4" s="1"/>
  <c r="E711" i="6"/>
  <c r="E712" i="7"/>
  <c r="N712" i="7" s="1"/>
  <c r="U711" i="7" l="1"/>
  <c r="V711" i="7"/>
  <c r="Q712" i="7"/>
  <c r="T712" i="7"/>
  <c r="R712" i="7"/>
  <c r="S712" i="7"/>
  <c r="G712" i="4"/>
  <c r="H712" i="4" s="1"/>
  <c r="E712" i="6"/>
  <c r="E713" i="7"/>
  <c r="N713" i="7" s="1"/>
  <c r="U712" i="7" l="1"/>
  <c r="V712" i="7"/>
  <c r="Q713" i="7"/>
  <c r="R713" i="7"/>
  <c r="T713" i="7"/>
  <c r="S713" i="7"/>
  <c r="G713" i="4"/>
  <c r="H713" i="4" s="1"/>
  <c r="E713" i="6"/>
  <c r="E714" i="7"/>
  <c r="N714" i="7" s="1"/>
  <c r="U713" i="7" l="1"/>
  <c r="V713" i="7"/>
  <c r="Q714" i="7"/>
  <c r="T714" i="7"/>
  <c r="S714" i="7"/>
  <c r="R714" i="7"/>
  <c r="G714" i="4"/>
  <c r="H714" i="4" s="1"/>
  <c r="E714" i="6"/>
  <c r="E715" i="7"/>
  <c r="N715" i="7" s="1"/>
  <c r="U714" i="7" l="1"/>
  <c r="V714" i="7"/>
  <c r="T715" i="7"/>
  <c r="S715" i="7"/>
  <c r="R715" i="7"/>
  <c r="Q715" i="7"/>
  <c r="G715" i="4"/>
  <c r="H715" i="4" s="1"/>
  <c r="E715" i="6"/>
  <c r="E716" i="7"/>
  <c r="N716" i="7" s="1"/>
  <c r="U715" i="7" l="1"/>
  <c r="V715" i="7"/>
  <c r="S716" i="7"/>
  <c r="T716" i="7"/>
  <c r="Q716" i="7"/>
  <c r="R716" i="7"/>
  <c r="G716" i="4"/>
  <c r="H716" i="4" s="1"/>
  <c r="E716" i="6"/>
  <c r="E717" i="7"/>
  <c r="N717" i="7" s="1"/>
  <c r="S717" i="7" l="1"/>
  <c r="T717" i="7"/>
  <c r="Q717" i="7"/>
  <c r="R717" i="7"/>
  <c r="V716" i="7"/>
  <c r="U716" i="7"/>
  <c r="G717" i="4"/>
  <c r="H717" i="4" s="1"/>
  <c r="E717" i="6"/>
  <c r="E718" i="7"/>
  <c r="N718" i="7" s="1"/>
  <c r="U717" i="7" l="1"/>
  <c r="V717" i="7"/>
  <c r="Q718" i="7"/>
  <c r="T718" i="7"/>
  <c r="R718" i="7"/>
  <c r="S718" i="7"/>
  <c r="G718" i="4"/>
  <c r="H718" i="4" s="1"/>
  <c r="E718" i="6"/>
  <c r="E719" i="7"/>
  <c r="N719" i="7" s="1"/>
  <c r="V718" i="7" l="1"/>
  <c r="U718" i="7"/>
  <c r="Q719" i="7"/>
  <c r="T719" i="7"/>
  <c r="S719" i="7"/>
  <c r="R719" i="7"/>
  <c r="G719" i="4"/>
  <c r="H719" i="4" s="1"/>
  <c r="E719" i="6"/>
  <c r="E720" i="7"/>
  <c r="N720" i="7" s="1"/>
  <c r="V719" i="7" l="1"/>
  <c r="U719" i="7"/>
  <c r="S720" i="7"/>
  <c r="R720" i="7"/>
  <c r="Q720" i="7"/>
  <c r="T720" i="7"/>
  <c r="G720" i="4"/>
  <c r="H720" i="4" s="1"/>
  <c r="E720" i="6"/>
  <c r="E721" i="7"/>
  <c r="N721" i="7" s="1"/>
  <c r="U720" i="7" l="1"/>
  <c r="V720" i="7"/>
  <c r="T721" i="7"/>
  <c r="S721" i="7"/>
  <c r="Q721" i="7"/>
  <c r="R721" i="7"/>
  <c r="G721" i="4"/>
  <c r="H721" i="4" s="1"/>
  <c r="E721" i="6"/>
  <c r="E722" i="7"/>
  <c r="N722" i="7" s="1"/>
  <c r="V721" i="7" l="1"/>
  <c r="U721" i="7"/>
  <c r="S722" i="7"/>
  <c r="Q722" i="7"/>
  <c r="T722" i="7"/>
  <c r="R722" i="7"/>
  <c r="G722" i="4"/>
  <c r="H722" i="4" s="1"/>
  <c r="E722" i="6"/>
  <c r="E723" i="7"/>
  <c r="N723" i="7" s="1"/>
  <c r="V722" i="7" l="1"/>
  <c r="U722" i="7"/>
  <c r="T723" i="7"/>
  <c r="Q723" i="7"/>
  <c r="R723" i="7"/>
  <c r="S723" i="7"/>
  <c r="G723" i="4"/>
  <c r="H723" i="4" s="1"/>
  <c r="E723" i="6"/>
  <c r="E724" i="7"/>
  <c r="N724" i="7" s="1"/>
  <c r="V723" i="7" l="1"/>
  <c r="U723" i="7"/>
  <c r="R724" i="7"/>
  <c r="T724" i="7"/>
  <c r="Q724" i="7"/>
  <c r="S724" i="7"/>
  <c r="G724" i="4"/>
  <c r="H724" i="4" s="1"/>
  <c r="E724" i="6"/>
  <c r="E725" i="7"/>
  <c r="N725" i="7" s="1"/>
  <c r="Q725" i="7" l="1"/>
  <c r="S725" i="7"/>
  <c r="R725" i="7"/>
  <c r="T725" i="7"/>
  <c r="V724" i="7"/>
  <c r="U724" i="7"/>
  <c r="G725" i="4"/>
  <c r="H725" i="4" s="1"/>
  <c r="E725" i="6"/>
  <c r="E726" i="7"/>
  <c r="N726" i="7" s="1"/>
  <c r="V725" i="7" l="1"/>
  <c r="U725" i="7"/>
  <c r="Q726" i="7"/>
  <c r="R726" i="7"/>
  <c r="S726" i="7"/>
  <c r="T726" i="7"/>
  <c r="G726" i="4"/>
  <c r="H726" i="4" s="1"/>
  <c r="E726" i="6"/>
  <c r="E727" i="7"/>
  <c r="N727" i="7" s="1"/>
  <c r="V726" i="7" l="1"/>
  <c r="U726" i="7"/>
  <c r="S727" i="7"/>
  <c r="R727" i="7"/>
  <c r="Q727" i="7"/>
  <c r="T727" i="7"/>
  <c r="G727" i="4"/>
  <c r="H727" i="4" s="1"/>
  <c r="E727" i="6"/>
  <c r="E728" i="7"/>
  <c r="N728" i="7" s="1"/>
  <c r="V727" i="7" l="1"/>
  <c r="U727" i="7"/>
  <c r="T728" i="7"/>
  <c r="Q728" i="7"/>
  <c r="R728" i="7"/>
  <c r="S728" i="7"/>
  <c r="G728" i="4"/>
  <c r="H728" i="4" s="1"/>
  <c r="E728" i="6"/>
  <c r="E729" i="7"/>
  <c r="N729" i="7" s="1"/>
  <c r="V728" i="7" l="1"/>
  <c r="U728" i="7"/>
  <c r="R729" i="7"/>
  <c r="T729" i="7"/>
  <c r="S729" i="7"/>
  <c r="Q729" i="7"/>
  <c r="G729" i="4"/>
  <c r="H729" i="4" s="1"/>
  <c r="E729" i="6"/>
  <c r="E730" i="7"/>
  <c r="N730" i="7" s="1"/>
  <c r="S730" i="7" l="1"/>
  <c r="Q730" i="7"/>
  <c r="T730" i="7"/>
  <c r="R730" i="7"/>
  <c r="U729" i="7"/>
  <c r="V729" i="7"/>
  <c r="G730" i="4"/>
  <c r="H730" i="4" s="1"/>
  <c r="E730" i="6"/>
  <c r="E731" i="7"/>
  <c r="N731" i="7" s="1"/>
  <c r="U730" i="7" l="1"/>
  <c r="V730" i="7"/>
  <c r="Q731" i="7"/>
  <c r="S731" i="7"/>
  <c r="T731" i="7"/>
  <c r="R731" i="7"/>
  <c r="G731" i="4"/>
  <c r="H731" i="4" s="1"/>
  <c r="E731" i="6"/>
  <c r="E732" i="7"/>
  <c r="N732" i="7" s="1"/>
  <c r="V731" i="7" l="1"/>
  <c r="U731" i="7"/>
  <c r="R732" i="7"/>
  <c r="S732" i="7"/>
  <c r="T732" i="7"/>
  <c r="Q732" i="7"/>
  <c r="G732" i="4"/>
  <c r="H732" i="4" s="1"/>
  <c r="E732" i="6"/>
  <c r="E733" i="7"/>
  <c r="N733" i="7" s="1"/>
  <c r="U732" i="7" l="1"/>
  <c r="V732" i="7"/>
  <c r="R733" i="7"/>
  <c r="T733" i="7"/>
  <c r="Q733" i="7"/>
  <c r="S733" i="7"/>
  <c r="G733" i="4"/>
  <c r="H733" i="4" s="1"/>
  <c r="E733" i="6"/>
  <c r="E734" i="7"/>
  <c r="N734" i="7" s="1"/>
  <c r="U733" i="7" l="1"/>
  <c r="V733" i="7"/>
  <c r="T734" i="7"/>
  <c r="R734" i="7"/>
  <c r="Q734" i="7"/>
  <c r="S734" i="7"/>
  <c r="G734" i="4"/>
  <c r="H734" i="4" s="1"/>
  <c r="E734" i="6"/>
  <c r="E735" i="7"/>
  <c r="N735" i="7" s="1"/>
  <c r="V734" i="7" l="1"/>
  <c r="U734" i="7"/>
  <c r="R735" i="7"/>
  <c r="Q735" i="7"/>
  <c r="T735" i="7"/>
  <c r="S735" i="7"/>
  <c r="G735" i="4"/>
  <c r="H735" i="4" s="1"/>
  <c r="E735" i="6"/>
  <c r="E736" i="7"/>
  <c r="N736" i="7" s="1"/>
  <c r="U735" i="7" l="1"/>
  <c r="V735" i="7"/>
  <c r="T736" i="7"/>
  <c r="S736" i="7"/>
  <c r="Q736" i="7"/>
  <c r="R736" i="7"/>
  <c r="G736" i="4"/>
  <c r="H736" i="4" s="1"/>
  <c r="E736" i="6"/>
  <c r="E737" i="7"/>
  <c r="N737" i="7" s="1"/>
  <c r="V736" i="7" l="1"/>
  <c r="U736" i="7"/>
  <c r="Q737" i="7"/>
  <c r="S737" i="7"/>
  <c r="T737" i="7"/>
  <c r="R737" i="7"/>
  <c r="G737" i="4"/>
  <c r="H737" i="4" s="1"/>
  <c r="E737" i="6"/>
  <c r="E738" i="7"/>
  <c r="N738" i="7" s="1"/>
  <c r="U737" i="7" l="1"/>
  <c r="V737" i="7"/>
  <c r="Q738" i="7"/>
  <c r="S738" i="7"/>
  <c r="R738" i="7"/>
  <c r="T738" i="7"/>
  <c r="G738" i="4"/>
  <c r="H738" i="4" s="1"/>
  <c r="E738" i="6"/>
  <c r="E739" i="7"/>
  <c r="N739" i="7" s="1"/>
  <c r="V738" i="7" l="1"/>
  <c r="U738" i="7"/>
  <c r="Q739" i="7"/>
  <c r="S739" i="7"/>
  <c r="T739" i="7"/>
  <c r="R739" i="7"/>
  <c r="G739" i="4"/>
  <c r="H739" i="4" s="1"/>
  <c r="E739" i="6"/>
  <c r="E740" i="7"/>
  <c r="N740" i="7" s="1"/>
  <c r="U739" i="7" l="1"/>
  <c r="V739" i="7"/>
  <c r="T740" i="7"/>
  <c r="S740" i="7"/>
  <c r="Q740" i="7"/>
  <c r="R740" i="7"/>
  <c r="G740" i="4"/>
  <c r="H740" i="4" s="1"/>
  <c r="E740" i="6"/>
  <c r="E741" i="7"/>
  <c r="N741" i="7" s="1"/>
  <c r="U740" i="7" l="1"/>
  <c r="V740" i="7"/>
  <c r="T741" i="7"/>
  <c r="Q741" i="7"/>
  <c r="R741" i="7"/>
  <c r="S741" i="7"/>
  <c r="G741" i="4"/>
  <c r="H741" i="4" s="1"/>
  <c r="E741" i="6"/>
  <c r="E742" i="7"/>
  <c r="N742" i="7" s="1"/>
  <c r="U741" i="7" l="1"/>
  <c r="V741" i="7"/>
  <c r="Q742" i="7"/>
  <c r="T742" i="7"/>
  <c r="S742" i="7"/>
  <c r="R742" i="7"/>
  <c r="G742" i="4"/>
  <c r="H742" i="4" s="1"/>
  <c r="E742" i="6"/>
  <c r="E743" i="7"/>
  <c r="N743" i="7" s="1"/>
  <c r="U742" i="7" l="1"/>
  <c r="V742" i="7"/>
  <c r="T743" i="7"/>
  <c r="Q743" i="7"/>
  <c r="S743" i="7"/>
  <c r="R743" i="7"/>
  <c r="G743" i="4"/>
  <c r="H743" i="4" s="1"/>
  <c r="E743" i="6"/>
  <c r="E744" i="7"/>
  <c r="N744" i="7" s="1"/>
  <c r="V743" i="7" l="1"/>
  <c r="U743" i="7"/>
  <c r="Q744" i="7"/>
  <c r="S744" i="7"/>
  <c r="T744" i="7"/>
  <c r="R744" i="7"/>
  <c r="G744" i="4"/>
  <c r="H744" i="4" s="1"/>
  <c r="E744" i="6"/>
  <c r="E745" i="7"/>
  <c r="N745" i="7" s="1"/>
  <c r="U744" i="7" l="1"/>
  <c r="V744" i="7"/>
  <c r="R745" i="7"/>
  <c r="Q745" i="7"/>
  <c r="T745" i="7"/>
  <c r="S745" i="7"/>
  <c r="G745" i="4"/>
  <c r="H745" i="4" s="1"/>
  <c r="E745" i="6"/>
  <c r="E746" i="7"/>
  <c r="N746" i="7" s="1"/>
  <c r="V745" i="7" l="1"/>
  <c r="U745" i="7"/>
  <c r="S746" i="7"/>
  <c r="Q746" i="7"/>
  <c r="R746" i="7"/>
  <c r="T746" i="7"/>
  <c r="G746" i="4"/>
  <c r="H746" i="4" s="1"/>
  <c r="E746" i="6"/>
  <c r="E747" i="7"/>
  <c r="N747" i="7" s="1"/>
  <c r="U746" i="7" l="1"/>
  <c r="V746" i="7"/>
  <c r="T747" i="7"/>
  <c r="Q747" i="7"/>
  <c r="S747" i="7"/>
  <c r="R747" i="7"/>
  <c r="G747" i="4"/>
  <c r="H747" i="4" s="1"/>
  <c r="E747" i="6"/>
  <c r="E748" i="7"/>
  <c r="N748" i="7" s="1"/>
  <c r="V747" i="7" l="1"/>
  <c r="U747" i="7"/>
  <c r="R748" i="7"/>
  <c r="Q748" i="7"/>
  <c r="T748" i="7"/>
  <c r="S748" i="7"/>
  <c r="G748" i="4"/>
  <c r="H748" i="4" s="1"/>
  <c r="E748" i="6"/>
  <c r="E749" i="7"/>
  <c r="N749" i="7" s="1"/>
  <c r="V748" i="7" l="1"/>
  <c r="U748" i="7"/>
  <c r="T749" i="7"/>
  <c r="Q749" i="7"/>
  <c r="S749" i="7"/>
  <c r="R749" i="7"/>
  <c r="G749" i="4"/>
  <c r="H749" i="4" s="1"/>
  <c r="E749" i="6"/>
  <c r="E750" i="7"/>
  <c r="N750" i="7" s="1"/>
  <c r="U749" i="7" l="1"/>
  <c r="V749" i="7"/>
  <c r="Q750" i="7"/>
  <c r="R750" i="7"/>
  <c r="S750" i="7"/>
  <c r="T750" i="7"/>
  <c r="G750" i="4"/>
  <c r="H750" i="4" s="1"/>
  <c r="E750" i="6"/>
  <c r="E751" i="7"/>
  <c r="N751" i="7" s="1"/>
  <c r="U750" i="7" l="1"/>
  <c r="V750" i="7"/>
  <c r="T751" i="7"/>
  <c r="Q751" i="7"/>
  <c r="S751" i="7"/>
  <c r="R751" i="7"/>
  <c r="G751" i="4"/>
  <c r="H751" i="4" s="1"/>
  <c r="E751" i="6"/>
  <c r="E752" i="7"/>
  <c r="N752" i="7" s="1"/>
  <c r="V751" i="7" l="1"/>
  <c r="U751" i="7"/>
  <c r="R752" i="7"/>
  <c r="T752" i="7"/>
  <c r="Q752" i="7"/>
  <c r="S752" i="7"/>
  <c r="G752" i="4"/>
  <c r="H752" i="4" s="1"/>
  <c r="E752" i="6"/>
  <c r="E753" i="7"/>
  <c r="N753" i="7" s="1"/>
  <c r="V752" i="7" l="1"/>
  <c r="U752" i="7"/>
  <c r="S753" i="7"/>
  <c r="Q753" i="7"/>
  <c r="R753" i="7"/>
  <c r="T753" i="7"/>
  <c r="G753" i="4"/>
  <c r="H753" i="4" s="1"/>
  <c r="E753" i="6"/>
  <c r="E754" i="7"/>
  <c r="N754" i="7" s="1"/>
  <c r="V753" i="7" l="1"/>
  <c r="U753" i="7"/>
  <c r="T754" i="7"/>
  <c r="R754" i="7"/>
  <c r="S754" i="7"/>
  <c r="Q754" i="7"/>
  <c r="G754" i="4"/>
  <c r="H754" i="4" s="1"/>
  <c r="E754" i="6"/>
  <c r="E755" i="7"/>
  <c r="N755" i="7" s="1"/>
  <c r="V754" i="7" l="1"/>
  <c r="U754" i="7"/>
  <c r="Q755" i="7"/>
  <c r="R755" i="7"/>
  <c r="T755" i="7"/>
  <c r="S755" i="7"/>
  <c r="G755" i="4"/>
  <c r="H755" i="4" s="1"/>
  <c r="E755" i="6"/>
  <c r="E756" i="7"/>
  <c r="N756" i="7" s="1"/>
  <c r="U755" i="7" l="1"/>
  <c r="V755" i="7"/>
  <c r="T756" i="7"/>
  <c r="S756" i="7"/>
  <c r="Q756" i="7"/>
  <c r="R756" i="7"/>
  <c r="G756" i="4"/>
  <c r="H756" i="4" s="1"/>
  <c r="E756" i="6"/>
  <c r="E757" i="7"/>
  <c r="N757" i="7" s="1"/>
  <c r="V756" i="7" l="1"/>
  <c r="U756" i="7"/>
  <c r="Q757" i="7"/>
  <c r="R757" i="7"/>
  <c r="S757" i="7"/>
  <c r="T757" i="7"/>
  <c r="G757" i="4"/>
  <c r="H757" i="4" s="1"/>
  <c r="E757" i="6"/>
  <c r="E758" i="7"/>
  <c r="N758" i="7" s="1"/>
  <c r="U757" i="7" l="1"/>
  <c r="V757" i="7"/>
  <c r="R758" i="7"/>
  <c r="S758" i="7"/>
  <c r="T758" i="7"/>
  <c r="Q758" i="7"/>
  <c r="G758" i="4"/>
  <c r="H758" i="4" s="1"/>
  <c r="E758" i="6"/>
  <c r="E759" i="7"/>
  <c r="N759" i="7" s="1"/>
  <c r="V758" i="7" l="1"/>
  <c r="U758" i="7"/>
  <c r="T759" i="7"/>
  <c r="S759" i="7"/>
  <c r="Q759" i="7"/>
  <c r="R759" i="7"/>
  <c r="G759" i="4"/>
  <c r="H759" i="4" s="1"/>
  <c r="E759" i="6"/>
  <c r="E760" i="7"/>
  <c r="N760" i="7" s="1"/>
  <c r="U759" i="7" l="1"/>
  <c r="V759" i="7"/>
  <c r="R760" i="7"/>
  <c r="Q760" i="7"/>
  <c r="T760" i="7"/>
  <c r="S760" i="7"/>
  <c r="G760" i="4"/>
  <c r="H760" i="4" s="1"/>
  <c r="E760" i="6"/>
  <c r="E761" i="7"/>
  <c r="N761" i="7" s="1"/>
  <c r="U760" i="7" l="1"/>
  <c r="V760" i="7"/>
  <c r="T761" i="7"/>
  <c r="S761" i="7"/>
  <c r="Q761" i="7"/>
  <c r="R761" i="7"/>
  <c r="G761" i="4"/>
  <c r="H761" i="4" s="1"/>
  <c r="E761" i="6"/>
  <c r="E762" i="7"/>
  <c r="N762" i="7" s="1"/>
  <c r="U761" i="7" l="1"/>
  <c r="V761" i="7"/>
  <c r="S762" i="7"/>
  <c r="R762" i="7"/>
  <c r="Q762" i="7"/>
  <c r="T762" i="7"/>
  <c r="G762" i="4"/>
  <c r="H762" i="4" s="1"/>
  <c r="E762" i="6"/>
  <c r="E763" i="7"/>
  <c r="N763" i="7" s="1"/>
  <c r="U762" i="7" l="1"/>
  <c r="V762" i="7"/>
  <c r="Q763" i="7"/>
  <c r="S763" i="7"/>
  <c r="R763" i="7"/>
  <c r="T763" i="7"/>
  <c r="G763" i="4"/>
  <c r="H763" i="4" s="1"/>
  <c r="E763" i="6"/>
  <c r="E764" i="7"/>
  <c r="N764" i="7" s="1"/>
  <c r="V763" i="7" l="1"/>
  <c r="U763" i="7"/>
  <c r="Q764" i="7"/>
  <c r="T764" i="7"/>
  <c r="S764" i="7"/>
  <c r="R764" i="7"/>
  <c r="G764" i="4"/>
  <c r="H764" i="4" s="1"/>
  <c r="E764" i="6"/>
  <c r="E765" i="7"/>
  <c r="N765" i="7" s="1"/>
  <c r="V764" i="7" l="1"/>
  <c r="U764" i="7"/>
  <c r="R765" i="7"/>
  <c r="Q765" i="7"/>
  <c r="T765" i="7"/>
  <c r="S765" i="7"/>
  <c r="G765" i="4"/>
  <c r="H765" i="4" s="1"/>
  <c r="E765" i="6"/>
  <c r="E766" i="7"/>
  <c r="N766" i="7" s="1"/>
  <c r="V765" i="7" l="1"/>
  <c r="U765" i="7"/>
  <c r="R766" i="7"/>
  <c r="S766" i="7"/>
  <c r="T766" i="7"/>
  <c r="Q766" i="7"/>
  <c r="G766" i="4"/>
  <c r="H766" i="4" s="1"/>
  <c r="E766" i="6"/>
  <c r="E767" i="7"/>
  <c r="N767" i="7" s="1"/>
  <c r="U766" i="7" l="1"/>
  <c r="V766" i="7"/>
  <c r="S767" i="7"/>
  <c r="R767" i="7"/>
  <c r="T767" i="7"/>
  <c r="Q767" i="7"/>
  <c r="G767" i="4"/>
  <c r="H767" i="4" s="1"/>
  <c r="E767" i="6"/>
  <c r="E768" i="7"/>
  <c r="N768" i="7" s="1"/>
  <c r="U767" i="7" l="1"/>
  <c r="V767" i="7"/>
  <c r="T768" i="7"/>
  <c r="R768" i="7"/>
  <c r="S768" i="7"/>
  <c r="Q768" i="7"/>
  <c r="G768" i="4"/>
  <c r="H768" i="4" s="1"/>
  <c r="E768" i="6"/>
  <c r="E769" i="7"/>
  <c r="N769" i="7" s="1"/>
  <c r="U768" i="7" l="1"/>
  <c r="V768" i="7"/>
  <c r="R769" i="7"/>
  <c r="Q769" i="7"/>
  <c r="T769" i="7"/>
  <c r="S769" i="7"/>
  <c r="G769" i="4"/>
  <c r="H769" i="4" s="1"/>
  <c r="E769" i="6"/>
  <c r="E770" i="7"/>
  <c r="N770" i="7" s="1"/>
  <c r="V769" i="7" l="1"/>
  <c r="U769" i="7"/>
  <c r="T770" i="7"/>
  <c r="R770" i="7"/>
  <c r="S770" i="7"/>
  <c r="Q770" i="7"/>
  <c r="G770" i="4"/>
  <c r="H770" i="4" s="1"/>
  <c r="E770" i="6"/>
  <c r="E771" i="7"/>
  <c r="N771" i="7" s="1"/>
  <c r="S771" i="7" l="1"/>
  <c r="T771" i="7"/>
  <c r="Q771" i="7"/>
  <c r="R771" i="7"/>
  <c r="V770" i="7"/>
  <c r="U770" i="7"/>
  <c r="G771" i="4"/>
  <c r="H771" i="4" s="1"/>
  <c r="E771" i="6"/>
  <c r="E772" i="7"/>
  <c r="N772" i="7" s="1"/>
  <c r="U771" i="7" l="1"/>
  <c r="V771" i="7"/>
  <c r="R772" i="7"/>
  <c r="S772" i="7"/>
  <c r="T772" i="7"/>
  <c r="Q772" i="7"/>
  <c r="G772" i="4"/>
  <c r="H772" i="4" s="1"/>
  <c r="E772" i="6"/>
  <c r="E773" i="7"/>
  <c r="N773" i="7" s="1"/>
  <c r="U772" i="7" l="1"/>
  <c r="V772" i="7"/>
  <c r="T773" i="7"/>
  <c r="Q773" i="7"/>
  <c r="R773" i="7"/>
  <c r="S773" i="7"/>
  <c r="G773" i="4"/>
  <c r="H773" i="4" s="1"/>
  <c r="E773" i="6"/>
  <c r="E774" i="7"/>
  <c r="N774" i="7" s="1"/>
  <c r="U773" i="7" l="1"/>
  <c r="V773" i="7"/>
  <c r="S774" i="7"/>
  <c r="Q774" i="7"/>
  <c r="R774" i="7"/>
  <c r="T774" i="7"/>
  <c r="G774" i="4"/>
  <c r="H774" i="4" s="1"/>
  <c r="E774" i="6"/>
  <c r="E775" i="7"/>
  <c r="N775" i="7" s="1"/>
  <c r="U774" i="7" l="1"/>
  <c r="V774" i="7"/>
  <c r="Q775" i="7"/>
  <c r="S775" i="7"/>
  <c r="T775" i="7"/>
  <c r="R775" i="7"/>
  <c r="G775" i="4"/>
  <c r="H775" i="4" s="1"/>
  <c r="E775" i="6"/>
  <c r="E776" i="7"/>
  <c r="N776" i="7" s="1"/>
  <c r="U775" i="7" l="1"/>
  <c r="V775" i="7"/>
  <c r="R776" i="7"/>
  <c r="T776" i="7"/>
  <c r="Q776" i="7"/>
  <c r="S776" i="7"/>
  <c r="G776" i="4"/>
  <c r="H776" i="4" s="1"/>
  <c r="E776" i="6"/>
  <c r="E777" i="7"/>
  <c r="N777" i="7" s="1"/>
  <c r="V776" i="7" l="1"/>
  <c r="U776" i="7"/>
  <c r="R777" i="7"/>
  <c r="Q777" i="7"/>
  <c r="T777" i="7"/>
  <c r="S777" i="7"/>
  <c r="G777" i="4"/>
  <c r="H777" i="4" s="1"/>
  <c r="E777" i="6"/>
  <c r="E778" i="7"/>
  <c r="N778" i="7" s="1"/>
  <c r="V777" i="7" l="1"/>
  <c r="U777" i="7"/>
  <c r="R778" i="7"/>
  <c r="T778" i="7"/>
  <c r="Q778" i="7"/>
  <c r="S778" i="7"/>
  <c r="G778" i="4"/>
  <c r="H778" i="4" s="1"/>
  <c r="E778" i="6"/>
  <c r="E779" i="7"/>
  <c r="N779" i="7" s="1"/>
  <c r="V778" i="7" l="1"/>
  <c r="U778" i="7"/>
  <c r="S779" i="7"/>
  <c r="R779" i="7"/>
  <c r="T779" i="7"/>
  <c r="Q779" i="7"/>
  <c r="G779" i="4"/>
  <c r="H779" i="4" s="1"/>
  <c r="E779" i="6"/>
  <c r="E780" i="7"/>
  <c r="N780" i="7" s="1"/>
  <c r="V779" i="7" l="1"/>
  <c r="U779" i="7"/>
  <c r="Q780" i="7"/>
  <c r="T780" i="7"/>
  <c r="R780" i="7"/>
  <c r="S780" i="7"/>
  <c r="G780" i="4"/>
  <c r="H780" i="4" s="1"/>
  <c r="E780" i="6"/>
  <c r="E781" i="7"/>
  <c r="N781" i="7" s="1"/>
  <c r="V780" i="7" l="1"/>
  <c r="U780" i="7"/>
  <c r="Q781" i="7"/>
  <c r="S781" i="7"/>
  <c r="R781" i="7"/>
  <c r="T781" i="7"/>
  <c r="G781" i="4"/>
  <c r="H781" i="4" s="1"/>
  <c r="E781" i="6"/>
  <c r="E782" i="7"/>
  <c r="N782" i="7" s="1"/>
  <c r="V781" i="7" l="1"/>
  <c r="U781" i="7"/>
  <c r="Q782" i="7"/>
  <c r="R782" i="7"/>
  <c r="S782" i="7"/>
  <c r="T782" i="7"/>
  <c r="G782" i="4"/>
  <c r="H782" i="4" s="1"/>
  <c r="E782" i="6"/>
  <c r="E783" i="7"/>
  <c r="N783" i="7" s="1"/>
  <c r="U782" i="7" l="1"/>
  <c r="V782" i="7"/>
  <c r="R783" i="7"/>
  <c r="S783" i="7"/>
  <c r="T783" i="7"/>
  <c r="Q783" i="7"/>
  <c r="G783" i="4"/>
  <c r="H783" i="4" s="1"/>
  <c r="E783" i="6"/>
  <c r="E784" i="7"/>
  <c r="N784" i="7" s="1"/>
  <c r="V783" i="7" l="1"/>
  <c r="U783" i="7"/>
  <c r="T784" i="7"/>
  <c r="Q784" i="7"/>
  <c r="R784" i="7"/>
  <c r="S784" i="7"/>
  <c r="G784" i="4"/>
  <c r="H784" i="4" s="1"/>
  <c r="E784" i="6"/>
  <c r="E785" i="7"/>
  <c r="N785" i="7" s="1"/>
  <c r="V784" i="7" l="1"/>
  <c r="U784" i="7"/>
  <c r="T785" i="7"/>
  <c r="Q785" i="7"/>
  <c r="R785" i="7"/>
  <c r="S785" i="7"/>
  <c r="G785" i="4"/>
  <c r="H785" i="4" s="1"/>
  <c r="E785" i="6"/>
  <c r="E786" i="7"/>
  <c r="N786" i="7" s="1"/>
  <c r="U785" i="7" l="1"/>
  <c r="V785" i="7"/>
  <c r="T786" i="7"/>
  <c r="Q786" i="7"/>
  <c r="S786" i="7"/>
  <c r="R786" i="7"/>
  <c r="G786" i="4"/>
  <c r="H786" i="4" s="1"/>
  <c r="E786" i="6"/>
  <c r="E787" i="7"/>
  <c r="N787" i="7" s="1"/>
  <c r="U786" i="7" l="1"/>
  <c r="V786" i="7"/>
  <c r="Q787" i="7"/>
  <c r="R787" i="7"/>
  <c r="S787" i="7"/>
  <c r="T787" i="7"/>
  <c r="G787" i="4"/>
  <c r="H787" i="4" s="1"/>
  <c r="E787" i="6"/>
  <c r="E788" i="7"/>
  <c r="N788" i="7" s="1"/>
  <c r="U787" i="7" l="1"/>
  <c r="V787" i="7"/>
  <c r="Q788" i="7"/>
  <c r="T788" i="7"/>
  <c r="S788" i="7"/>
  <c r="R788" i="7"/>
  <c r="G788" i="4"/>
  <c r="H788" i="4" s="1"/>
  <c r="E788" i="6"/>
  <c r="E789" i="7"/>
  <c r="N789" i="7" s="1"/>
  <c r="U788" i="7" l="1"/>
  <c r="V788" i="7"/>
  <c r="S789" i="7"/>
  <c r="R789" i="7"/>
  <c r="Q789" i="7"/>
  <c r="T789" i="7"/>
  <c r="G789" i="4"/>
  <c r="H789" i="4" s="1"/>
  <c r="E789" i="6"/>
  <c r="E790" i="7"/>
  <c r="N790" i="7" s="1"/>
  <c r="U789" i="7" l="1"/>
  <c r="V789" i="7"/>
  <c r="Q790" i="7"/>
  <c r="T790" i="7"/>
  <c r="R790" i="7"/>
  <c r="S790" i="7"/>
  <c r="G790" i="4"/>
  <c r="H790" i="4" s="1"/>
  <c r="E790" i="6"/>
  <c r="E791" i="7"/>
  <c r="N791" i="7" s="1"/>
  <c r="U790" i="7" l="1"/>
  <c r="V790" i="7"/>
  <c r="Q791" i="7"/>
  <c r="T791" i="7"/>
  <c r="R791" i="7"/>
  <c r="S791" i="7"/>
  <c r="G791" i="4"/>
  <c r="H791" i="4" s="1"/>
  <c r="E791" i="6"/>
  <c r="E792" i="7"/>
  <c r="N792" i="7" s="1"/>
  <c r="U791" i="7" l="1"/>
  <c r="V791" i="7"/>
  <c r="S792" i="7"/>
  <c r="Q792" i="7"/>
  <c r="T792" i="7"/>
  <c r="R792" i="7"/>
  <c r="G792" i="4"/>
  <c r="H792" i="4" s="1"/>
  <c r="E792" i="6"/>
  <c r="E793" i="7"/>
  <c r="N793" i="7" s="1"/>
  <c r="U792" i="7" l="1"/>
  <c r="V792" i="7"/>
  <c r="R793" i="7"/>
  <c r="Q793" i="7"/>
  <c r="S793" i="7"/>
  <c r="T793" i="7"/>
  <c r="G793" i="4"/>
  <c r="H793" i="4" s="1"/>
  <c r="E793" i="6"/>
  <c r="E794" i="7"/>
  <c r="N794" i="7" s="1"/>
  <c r="U793" i="7" l="1"/>
  <c r="V793" i="7"/>
  <c r="Q794" i="7"/>
  <c r="T794" i="7"/>
  <c r="S794" i="7"/>
  <c r="R794" i="7"/>
  <c r="G794" i="4"/>
  <c r="H794" i="4" s="1"/>
  <c r="E794" i="6"/>
  <c r="E795" i="7"/>
  <c r="N795" i="7" s="1"/>
  <c r="U794" i="7" l="1"/>
  <c r="V794" i="7"/>
  <c r="R795" i="7"/>
  <c r="T795" i="7"/>
  <c r="Q795" i="7"/>
  <c r="S795" i="7"/>
  <c r="G795" i="4"/>
  <c r="H795" i="4" s="1"/>
  <c r="E795" i="6"/>
  <c r="E796" i="7"/>
  <c r="N796" i="7" s="1"/>
  <c r="V795" i="7" l="1"/>
  <c r="U795" i="7"/>
  <c r="T796" i="7"/>
  <c r="Q796" i="7"/>
  <c r="R796" i="7"/>
  <c r="S796" i="7"/>
  <c r="G796" i="4"/>
  <c r="H796" i="4" s="1"/>
  <c r="E796" i="6"/>
  <c r="E797" i="7"/>
  <c r="N797" i="7" s="1"/>
  <c r="V796" i="7" l="1"/>
  <c r="U796" i="7"/>
  <c r="S797" i="7"/>
  <c r="Q797" i="7"/>
  <c r="R797" i="7"/>
  <c r="T797" i="7"/>
  <c r="G797" i="4"/>
  <c r="H797" i="4" s="1"/>
  <c r="E797" i="6"/>
  <c r="E798" i="7"/>
  <c r="N798" i="7" s="1"/>
  <c r="U797" i="7" l="1"/>
  <c r="V797" i="7"/>
  <c r="Q798" i="7"/>
  <c r="R798" i="7"/>
  <c r="S798" i="7"/>
  <c r="T798" i="7"/>
  <c r="G798" i="4"/>
  <c r="H798" i="4" s="1"/>
  <c r="E798" i="6"/>
  <c r="E799" i="7"/>
  <c r="N799" i="7" s="1"/>
  <c r="V798" i="7" l="1"/>
  <c r="U798" i="7"/>
  <c r="S799" i="7"/>
  <c r="T799" i="7"/>
  <c r="R799" i="7"/>
  <c r="Q799" i="7"/>
  <c r="G799" i="4"/>
  <c r="H799" i="4" s="1"/>
  <c r="E799" i="6"/>
  <c r="E800" i="7"/>
  <c r="N800" i="7" s="1"/>
  <c r="U799" i="7" l="1"/>
  <c r="V799" i="7"/>
  <c r="S800" i="7"/>
  <c r="Q800" i="7"/>
  <c r="T800" i="7"/>
  <c r="R800" i="7"/>
  <c r="G800" i="4"/>
  <c r="H800" i="4" s="1"/>
  <c r="E800" i="6"/>
  <c r="E801" i="7"/>
  <c r="N801" i="7" s="1"/>
  <c r="U800" i="7" l="1"/>
  <c r="V800" i="7"/>
  <c r="S801" i="7"/>
  <c r="R801" i="7"/>
  <c r="Q801" i="7"/>
  <c r="T801" i="7"/>
  <c r="G801" i="4"/>
  <c r="H801" i="4" s="1"/>
  <c r="E801" i="6"/>
  <c r="E802" i="7"/>
  <c r="N802" i="7" s="1"/>
  <c r="U801" i="7" l="1"/>
  <c r="V801" i="7"/>
  <c r="S802" i="7"/>
  <c r="R802" i="7"/>
  <c r="Q802" i="7"/>
  <c r="T802" i="7"/>
  <c r="G802" i="4"/>
  <c r="H802" i="4" s="1"/>
  <c r="E802" i="6"/>
  <c r="E803" i="7"/>
  <c r="N803" i="7" s="1"/>
  <c r="V802" i="7" l="1"/>
  <c r="U802" i="7"/>
  <c r="Q803" i="7"/>
  <c r="R803" i="7"/>
  <c r="S803" i="7"/>
  <c r="T803" i="7"/>
  <c r="G803" i="4"/>
  <c r="H803" i="4" s="1"/>
  <c r="E803" i="6"/>
  <c r="E804" i="7"/>
  <c r="N804" i="7" s="1"/>
  <c r="V803" i="7" l="1"/>
  <c r="U803" i="7"/>
  <c r="Q804" i="7"/>
  <c r="R804" i="7"/>
  <c r="S804" i="7"/>
  <c r="T804" i="7"/>
  <c r="G804" i="4"/>
  <c r="H804" i="4" s="1"/>
  <c r="E804" i="6"/>
  <c r="E805" i="7"/>
  <c r="N805" i="7" s="1"/>
  <c r="U804" i="7" l="1"/>
  <c r="V804" i="7"/>
  <c r="S805" i="7"/>
  <c r="T805" i="7"/>
  <c r="Q805" i="7"/>
  <c r="R805" i="7"/>
  <c r="G805" i="4"/>
  <c r="H805" i="4" s="1"/>
  <c r="E805" i="6"/>
  <c r="E806" i="7"/>
  <c r="N806" i="7" s="1"/>
  <c r="V805" i="7" l="1"/>
  <c r="U805" i="7"/>
  <c r="S806" i="7"/>
  <c r="T806" i="7"/>
  <c r="Q806" i="7"/>
  <c r="R806" i="7"/>
  <c r="G806" i="4"/>
  <c r="H806" i="4" s="1"/>
  <c r="E806" i="6"/>
  <c r="E807" i="7"/>
  <c r="N807" i="7" s="1"/>
  <c r="U806" i="7" l="1"/>
  <c r="V806" i="7"/>
  <c r="T807" i="7"/>
  <c r="R807" i="7"/>
  <c r="S807" i="7"/>
  <c r="Q807" i="7"/>
  <c r="G807" i="4"/>
  <c r="H807" i="4" s="1"/>
  <c r="E807" i="6"/>
  <c r="E808" i="7"/>
  <c r="N808" i="7" s="1"/>
  <c r="U807" i="7" l="1"/>
  <c r="V807" i="7"/>
  <c r="T808" i="7"/>
  <c r="Q808" i="7"/>
  <c r="R808" i="7"/>
  <c r="S808" i="7"/>
  <c r="G808" i="4"/>
  <c r="H808" i="4" s="1"/>
  <c r="E808" i="6"/>
  <c r="E809" i="7"/>
  <c r="N809" i="7" s="1"/>
  <c r="U808" i="7" l="1"/>
  <c r="V808" i="7"/>
  <c r="T809" i="7"/>
  <c r="Q809" i="7"/>
  <c r="R809" i="7"/>
  <c r="S809" i="7"/>
  <c r="G809" i="4"/>
  <c r="H809" i="4" s="1"/>
  <c r="E809" i="6"/>
  <c r="E810" i="7"/>
  <c r="N810" i="7" s="1"/>
  <c r="U809" i="7" l="1"/>
  <c r="V809" i="7"/>
  <c r="S810" i="7"/>
  <c r="R810" i="7"/>
  <c r="T810" i="7"/>
  <c r="Q810" i="7"/>
  <c r="G810" i="4"/>
  <c r="H810" i="4" s="1"/>
  <c r="E810" i="6"/>
  <c r="E811" i="7"/>
  <c r="N811" i="7" s="1"/>
  <c r="U810" i="7" l="1"/>
  <c r="V810" i="7"/>
  <c r="R811" i="7"/>
  <c r="Q811" i="7"/>
  <c r="T811" i="7"/>
  <c r="S811" i="7"/>
  <c r="G811" i="4"/>
  <c r="H811" i="4" s="1"/>
  <c r="E811" i="6"/>
  <c r="E812" i="7"/>
  <c r="N812" i="7" s="1"/>
  <c r="U811" i="7" l="1"/>
  <c r="V811" i="7"/>
  <c r="S812" i="7"/>
  <c r="T812" i="7"/>
  <c r="Q812" i="7"/>
  <c r="R812" i="7"/>
  <c r="G812" i="4"/>
  <c r="H812" i="4" s="1"/>
  <c r="E812" i="6"/>
  <c r="E813" i="7"/>
  <c r="N813" i="7" s="1"/>
  <c r="V812" i="7" l="1"/>
  <c r="U812" i="7"/>
  <c r="T813" i="7"/>
  <c r="S813" i="7"/>
  <c r="R813" i="7"/>
  <c r="Q813" i="7"/>
  <c r="G813" i="4"/>
  <c r="H813" i="4" s="1"/>
  <c r="E813" i="6"/>
  <c r="E814" i="7"/>
  <c r="N814" i="7" s="1"/>
  <c r="U813" i="7" l="1"/>
  <c r="V813" i="7"/>
  <c r="Q814" i="7"/>
  <c r="T814" i="7"/>
  <c r="R814" i="7"/>
  <c r="S814" i="7"/>
  <c r="G814" i="4"/>
  <c r="H814" i="4" s="1"/>
  <c r="E814" i="6"/>
  <c r="E815" i="7"/>
  <c r="N815" i="7" s="1"/>
  <c r="V814" i="7" l="1"/>
  <c r="U814" i="7"/>
  <c r="R815" i="7"/>
  <c r="S815" i="7"/>
  <c r="Q815" i="7"/>
  <c r="T815" i="7"/>
  <c r="G815" i="4"/>
  <c r="H815" i="4" s="1"/>
  <c r="E815" i="6"/>
  <c r="E816" i="7"/>
  <c r="N816" i="7" s="1"/>
  <c r="U815" i="7" l="1"/>
  <c r="V815" i="7"/>
  <c r="T816" i="7"/>
  <c r="Q816" i="7"/>
  <c r="S816" i="7"/>
  <c r="R816" i="7"/>
  <c r="G816" i="4"/>
  <c r="H816" i="4" s="1"/>
  <c r="E816" i="6"/>
  <c r="E817" i="7"/>
  <c r="N817" i="7" s="1"/>
  <c r="U816" i="7" l="1"/>
  <c r="V816" i="7"/>
  <c r="R817" i="7"/>
  <c r="Q817" i="7"/>
  <c r="S817" i="7"/>
  <c r="T817" i="7"/>
  <c r="G817" i="4"/>
  <c r="H817" i="4" s="1"/>
  <c r="E817" i="6"/>
  <c r="E818" i="7"/>
  <c r="N818" i="7" s="1"/>
  <c r="U817" i="7" l="1"/>
  <c r="V817" i="7"/>
  <c r="R818" i="7"/>
  <c r="S818" i="7"/>
  <c r="T818" i="7"/>
  <c r="Q818" i="7"/>
  <c r="G818" i="4"/>
  <c r="H818" i="4" s="1"/>
  <c r="E818" i="6"/>
  <c r="E819" i="7"/>
  <c r="N819" i="7" s="1"/>
  <c r="U818" i="7" l="1"/>
  <c r="V818" i="7"/>
  <c r="Q819" i="7"/>
  <c r="S819" i="7"/>
  <c r="R819" i="7"/>
  <c r="T819" i="7"/>
  <c r="G819" i="4"/>
  <c r="H819" i="4" s="1"/>
  <c r="E819" i="6"/>
  <c r="E820" i="7"/>
  <c r="N820" i="7" s="1"/>
  <c r="V819" i="7" l="1"/>
  <c r="U819" i="7"/>
  <c r="T820" i="7"/>
  <c r="Q820" i="7"/>
  <c r="S820" i="7"/>
  <c r="R820" i="7"/>
  <c r="G820" i="4"/>
  <c r="H820" i="4" s="1"/>
  <c r="E820" i="6"/>
  <c r="E821" i="7"/>
  <c r="N821" i="7" s="1"/>
  <c r="U820" i="7" l="1"/>
  <c r="V820" i="7"/>
  <c r="S821" i="7"/>
  <c r="T821" i="7"/>
  <c r="R821" i="7"/>
  <c r="Q821" i="7"/>
  <c r="G821" i="4"/>
  <c r="H821" i="4" s="1"/>
  <c r="E821" i="6"/>
  <c r="E822" i="7"/>
  <c r="N822" i="7" s="1"/>
  <c r="U821" i="7" l="1"/>
  <c r="V821" i="7"/>
  <c r="R822" i="7"/>
  <c r="T822" i="7"/>
  <c r="Q822" i="7"/>
  <c r="S822" i="7"/>
  <c r="G822" i="4"/>
  <c r="H822" i="4" s="1"/>
  <c r="E822" i="6"/>
  <c r="E823" i="7"/>
  <c r="N823" i="7" s="1"/>
  <c r="U822" i="7" l="1"/>
  <c r="V822" i="7"/>
  <c r="S823" i="7"/>
  <c r="T823" i="7"/>
  <c r="Q823" i="7"/>
  <c r="R823" i="7"/>
  <c r="G823" i="4"/>
  <c r="H823" i="4" s="1"/>
  <c r="E823" i="6"/>
  <c r="E824" i="7"/>
  <c r="N824" i="7" s="1"/>
  <c r="V823" i="7" l="1"/>
  <c r="U823" i="7"/>
  <c r="Q824" i="7"/>
  <c r="T824" i="7"/>
  <c r="S824" i="7"/>
  <c r="R824" i="7"/>
  <c r="G824" i="4"/>
  <c r="H824" i="4" s="1"/>
  <c r="E824" i="6"/>
  <c r="E825" i="7"/>
  <c r="N825" i="7" s="1"/>
  <c r="U824" i="7" l="1"/>
  <c r="V824" i="7"/>
  <c r="T825" i="7"/>
  <c r="S825" i="7"/>
  <c r="R825" i="7"/>
  <c r="Q825" i="7"/>
  <c r="G825" i="4"/>
  <c r="H825" i="4" s="1"/>
  <c r="E825" i="6"/>
  <c r="E826" i="7"/>
  <c r="N826" i="7" s="1"/>
  <c r="U825" i="7" l="1"/>
  <c r="V825" i="7"/>
  <c r="R826" i="7"/>
  <c r="Q826" i="7"/>
  <c r="S826" i="7"/>
  <c r="T826" i="7"/>
  <c r="G826" i="4"/>
  <c r="H826" i="4" s="1"/>
  <c r="E826" i="6"/>
  <c r="E827" i="7"/>
  <c r="N827" i="7" s="1"/>
  <c r="V826" i="7" l="1"/>
  <c r="U826" i="7"/>
  <c r="S827" i="7"/>
  <c r="R827" i="7"/>
  <c r="T827" i="7"/>
  <c r="Q827" i="7"/>
  <c r="G827" i="4"/>
  <c r="H827" i="4" s="1"/>
  <c r="E827" i="6"/>
  <c r="E828" i="7"/>
  <c r="N828" i="7" s="1"/>
  <c r="U827" i="7" l="1"/>
  <c r="V827" i="7"/>
  <c r="R828" i="7"/>
  <c r="T828" i="7"/>
  <c r="S828" i="7"/>
  <c r="Q828" i="7"/>
  <c r="G828" i="4"/>
  <c r="H828" i="4" s="1"/>
  <c r="E828" i="6"/>
  <c r="E829" i="7"/>
  <c r="N829" i="7" s="1"/>
  <c r="V828" i="7" l="1"/>
  <c r="U828" i="7"/>
  <c r="S829" i="7"/>
  <c r="R829" i="7"/>
  <c r="T829" i="7"/>
  <c r="Q829" i="7"/>
  <c r="G829" i="4"/>
  <c r="H829" i="4" s="1"/>
  <c r="E829" i="6"/>
  <c r="E830" i="7"/>
  <c r="N830" i="7" s="1"/>
  <c r="U829" i="7" l="1"/>
  <c r="V829" i="7"/>
  <c r="T830" i="7"/>
  <c r="Q830" i="7"/>
  <c r="R830" i="7"/>
  <c r="S830" i="7"/>
  <c r="G830" i="4"/>
  <c r="H830" i="4" s="1"/>
  <c r="E830" i="6"/>
  <c r="E831" i="7"/>
  <c r="N831" i="7" s="1"/>
  <c r="V830" i="7" l="1"/>
  <c r="U830" i="7"/>
  <c r="T831" i="7"/>
  <c r="R831" i="7"/>
  <c r="S831" i="7"/>
  <c r="Q831" i="7"/>
  <c r="G831" i="4"/>
  <c r="H831" i="4" s="1"/>
  <c r="E831" i="6"/>
  <c r="E832" i="7"/>
  <c r="N832" i="7" s="1"/>
  <c r="V831" i="7" l="1"/>
  <c r="U831" i="7"/>
  <c r="T832" i="7"/>
  <c r="S832" i="7"/>
  <c r="Q832" i="7"/>
  <c r="R832" i="7"/>
  <c r="G832" i="4"/>
  <c r="H832" i="4" s="1"/>
  <c r="E832" i="6"/>
  <c r="E833" i="7"/>
  <c r="N833" i="7" s="1"/>
  <c r="V832" i="7" l="1"/>
  <c r="U832" i="7"/>
  <c r="R833" i="7"/>
  <c r="Q833" i="7"/>
  <c r="S833" i="7"/>
  <c r="T833" i="7"/>
  <c r="G833" i="4"/>
  <c r="H833" i="4" s="1"/>
  <c r="E833" i="6"/>
  <c r="E834" i="7"/>
  <c r="N834" i="7" s="1"/>
  <c r="V833" i="7" l="1"/>
  <c r="U833" i="7"/>
  <c r="T834" i="7"/>
  <c r="Q834" i="7"/>
  <c r="R834" i="7"/>
  <c r="S834" i="7"/>
  <c r="G834" i="4"/>
  <c r="H834" i="4" s="1"/>
  <c r="E834" i="6"/>
  <c r="E835" i="7"/>
  <c r="N835" i="7" s="1"/>
  <c r="V834" i="7" l="1"/>
  <c r="U834" i="7"/>
  <c r="R835" i="7"/>
  <c r="S835" i="7"/>
  <c r="T835" i="7"/>
  <c r="Q835" i="7"/>
  <c r="G835" i="4"/>
  <c r="H835" i="4" s="1"/>
  <c r="E835" i="6"/>
  <c r="E836" i="7"/>
  <c r="N836" i="7" s="1"/>
  <c r="V835" i="7" l="1"/>
  <c r="U835" i="7"/>
  <c r="R836" i="7"/>
  <c r="Q836" i="7"/>
  <c r="T836" i="7"/>
  <c r="S836" i="7"/>
  <c r="G836" i="4"/>
  <c r="H836" i="4" s="1"/>
  <c r="E836" i="6"/>
  <c r="E837" i="7"/>
  <c r="N837" i="7" s="1"/>
  <c r="V836" i="7" l="1"/>
  <c r="U836" i="7"/>
  <c r="R837" i="7"/>
  <c r="T837" i="7"/>
  <c r="Q837" i="7"/>
  <c r="S837" i="7"/>
  <c r="G837" i="4"/>
  <c r="H837" i="4" s="1"/>
  <c r="E837" i="6"/>
  <c r="E838" i="7"/>
  <c r="N838" i="7" s="1"/>
  <c r="U837" i="7" l="1"/>
  <c r="V837" i="7"/>
  <c r="T838" i="7"/>
  <c r="Q838" i="7"/>
  <c r="S838" i="7"/>
  <c r="R838" i="7"/>
  <c r="G838" i="4"/>
  <c r="H838" i="4" s="1"/>
  <c r="E838" i="6"/>
  <c r="E839" i="7"/>
  <c r="N839" i="7" s="1"/>
  <c r="V838" i="7" l="1"/>
  <c r="U838" i="7"/>
  <c r="R839" i="7"/>
  <c r="Q839" i="7"/>
  <c r="T839" i="7"/>
  <c r="S839" i="7"/>
  <c r="G839" i="4"/>
  <c r="H839" i="4" s="1"/>
  <c r="E839" i="6"/>
  <c r="E840" i="7"/>
  <c r="N840" i="7" s="1"/>
  <c r="V839" i="7" l="1"/>
  <c r="U839" i="7"/>
  <c r="S840" i="7"/>
  <c r="Q840" i="7"/>
  <c r="T840" i="7"/>
  <c r="R840" i="7"/>
  <c r="G840" i="4"/>
  <c r="H840" i="4" s="1"/>
  <c r="E840" i="6"/>
  <c r="E841" i="7"/>
  <c r="N841" i="7" s="1"/>
  <c r="V840" i="7" l="1"/>
  <c r="U840" i="7"/>
  <c r="R841" i="7"/>
  <c r="S841" i="7"/>
  <c r="T841" i="7"/>
  <c r="Q841" i="7"/>
  <c r="G841" i="4"/>
  <c r="H841" i="4" s="1"/>
  <c r="E841" i="6"/>
  <c r="E842" i="7"/>
  <c r="N842" i="7" s="1"/>
  <c r="V841" i="7" l="1"/>
  <c r="U841" i="7"/>
  <c r="T842" i="7"/>
  <c r="R842" i="7"/>
  <c r="Q842" i="7"/>
  <c r="S842" i="7"/>
  <c r="G842" i="4"/>
  <c r="H842" i="4" s="1"/>
  <c r="E842" i="6"/>
  <c r="E843" i="7"/>
  <c r="N843" i="7" s="1"/>
  <c r="U842" i="7" l="1"/>
  <c r="V842" i="7"/>
  <c r="S843" i="7"/>
  <c r="R843" i="7"/>
  <c r="Q843" i="7"/>
  <c r="T843" i="7"/>
  <c r="G843" i="4"/>
  <c r="H843" i="4" s="1"/>
  <c r="E843" i="6"/>
  <c r="E844" i="7"/>
  <c r="N844" i="7" s="1"/>
  <c r="V843" i="7" l="1"/>
  <c r="U843" i="7"/>
  <c r="T844" i="7"/>
  <c r="S844" i="7"/>
  <c r="Q844" i="7"/>
  <c r="R844" i="7"/>
  <c r="G844" i="4"/>
  <c r="H844" i="4" s="1"/>
  <c r="E844" i="6"/>
  <c r="E845" i="7"/>
  <c r="N845" i="7" s="1"/>
  <c r="U844" i="7" l="1"/>
  <c r="V844" i="7"/>
  <c r="R845" i="7"/>
  <c r="S845" i="7"/>
  <c r="Q845" i="7"/>
  <c r="T845" i="7"/>
  <c r="G845" i="4"/>
  <c r="H845" i="4" s="1"/>
  <c r="E845" i="6"/>
  <c r="E846" i="7"/>
  <c r="N846" i="7" s="1"/>
  <c r="U845" i="7" l="1"/>
  <c r="V845" i="7"/>
  <c r="T846" i="7"/>
  <c r="R846" i="7"/>
  <c r="Q846" i="7"/>
  <c r="S846" i="7"/>
  <c r="G846" i="4"/>
  <c r="H846" i="4" s="1"/>
  <c r="E846" i="6"/>
  <c r="E847" i="7"/>
  <c r="N847" i="7" s="1"/>
  <c r="V846" i="7" l="1"/>
  <c r="U846" i="7"/>
  <c r="T847" i="7"/>
  <c r="R847" i="7"/>
  <c r="Q847" i="7"/>
  <c r="S847" i="7"/>
  <c r="G847" i="4"/>
  <c r="H847" i="4" s="1"/>
  <c r="E847" i="6"/>
  <c r="E848" i="7"/>
  <c r="N848" i="7" s="1"/>
  <c r="V847" i="7" l="1"/>
  <c r="U847" i="7"/>
  <c r="S848" i="7"/>
  <c r="T848" i="7"/>
  <c r="Q848" i="7"/>
  <c r="R848" i="7"/>
  <c r="G848" i="4"/>
  <c r="H848" i="4" s="1"/>
  <c r="E848" i="6"/>
  <c r="E849" i="7"/>
  <c r="N849" i="7" s="1"/>
  <c r="T849" i="7" l="1"/>
  <c r="R849" i="7"/>
  <c r="Q849" i="7"/>
  <c r="S849" i="7"/>
  <c r="U848" i="7"/>
  <c r="V848" i="7"/>
  <c r="G849" i="4"/>
  <c r="H849" i="4" s="1"/>
  <c r="E849" i="6"/>
  <c r="E850" i="7"/>
  <c r="N850" i="7" s="1"/>
  <c r="V849" i="7" l="1"/>
  <c r="U849" i="7"/>
  <c r="S850" i="7"/>
  <c r="Q850" i="7"/>
  <c r="T850" i="7"/>
  <c r="R850" i="7"/>
  <c r="G850" i="4"/>
  <c r="H850" i="4" s="1"/>
  <c r="E850" i="6"/>
  <c r="E851" i="7"/>
  <c r="N851" i="7" s="1"/>
  <c r="V850" i="7" l="1"/>
  <c r="U850" i="7"/>
  <c r="S851" i="7"/>
  <c r="T851" i="7"/>
  <c r="R851" i="7"/>
  <c r="Q851" i="7"/>
  <c r="G851" i="4"/>
  <c r="H851" i="4" s="1"/>
  <c r="E851" i="6"/>
  <c r="E852" i="7"/>
  <c r="N852" i="7" s="1"/>
  <c r="U851" i="7" l="1"/>
  <c r="V851" i="7"/>
  <c r="R852" i="7"/>
  <c r="S852" i="7"/>
  <c r="T852" i="7"/>
  <c r="Q852" i="7"/>
  <c r="G852" i="4"/>
  <c r="H852" i="4" s="1"/>
  <c r="E852" i="6"/>
  <c r="E853" i="7"/>
  <c r="N853" i="7" s="1"/>
  <c r="V852" i="7" l="1"/>
  <c r="U852" i="7"/>
  <c r="Q853" i="7"/>
  <c r="S853" i="7"/>
  <c r="T853" i="7"/>
  <c r="R853" i="7"/>
  <c r="G853" i="4"/>
  <c r="H853" i="4" s="1"/>
  <c r="E853" i="6"/>
  <c r="E854" i="7"/>
  <c r="N854" i="7" s="1"/>
  <c r="U853" i="7" l="1"/>
  <c r="V853" i="7"/>
  <c r="Q854" i="7"/>
  <c r="T854" i="7"/>
  <c r="S854" i="7"/>
  <c r="R854" i="7"/>
  <c r="G854" i="4"/>
  <c r="H854" i="4" s="1"/>
  <c r="E854" i="6"/>
  <c r="E855" i="7"/>
  <c r="N855" i="7" s="1"/>
  <c r="V854" i="7" l="1"/>
  <c r="U854" i="7"/>
  <c r="S855" i="7"/>
  <c r="Q855" i="7"/>
  <c r="T855" i="7"/>
  <c r="R855" i="7"/>
  <c r="G855" i="4"/>
  <c r="H855" i="4" s="1"/>
  <c r="E855" i="6"/>
  <c r="E856" i="7"/>
  <c r="N856" i="7" s="1"/>
  <c r="V855" i="7" l="1"/>
  <c r="U855" i="7"/>
  <c r="R856" i="7"/>
  <c r="S856" i="7"/>
  <c r="T856" i="7"/>
  <c r="Q856" i="7"/>
  <c r="G856" i="4"/>
  <c r="H856" i="4" s="1"/>
  <c r="E856" i="6"/>
  <c r="E857" i="7"/>
  <c r="N857" i="7" s="1"/>
  <c r="U856" i="7" l="1"/>
  <c r="V856" i="7"/>
  <c r="R857" i="7"/>
  <c r="S857" i="7"/>
  <c r="Q857" i="7"/>
  <c r="T857" i="7"/>
  <c r="G857" i="4"/>
  <c r="H857" i="4" s="1"/>
  <c r="E857" i="6"/>
  <c r="E858" i="7"/>
  <c r="N858" i="7" s="1"/>
  <c r="V857" i="7" l="1"/>
  <c r="U857" i="7"/>
  <c r="R858" i="7"/>
  <c r="Q858" i="7"/>
  <c r="S858" i="7"/>
  <c r="T858" i="7"/>
  <c r="G858" i="4"/>
  <c r="H858" i="4" s="1"/>
  <c r="E858" i="6"/>
  <c r="E859" i="7"/>
  <c r="N859" i="7" s="1"/>
  <c r="U858" i="7" l="1"/>
  <c r="V858" i="7"/>
  <c r="T859" i="7"/>
  <c r="R859" i="7"/>
  <c r="Q859" i="7"/>
  <c r="S859" i="7"/>
  <c r="G859" i="4"/>
  <c r="H859" i="4" s="1"/>
  <c r="E859" i="6"/>
  <c r="E860" i="7"/>
  <c r="N860" i="7" s="1"/>
  <c r="V859" i="7" l="1"/>
  <c r="U859" i="7"/>
  <c r="T860" i="7"/>
  <c r="Q860" i="7"/>
  <c r="S860" i="7"/>
  <c r="R860" i="7"/>
  <c r="G860" i="4"/>
  <c r="H860" i="4" s="1"/>
  <c r="E860" i="6"/>
  <c r="E861" i="7"/>
  <c r="N861" i="7" s="1"/>
  <c r="U860" i="7" l="1"/>
  <c r="V860" i="7"/>
  <c r="Q861" i="7"/>
  <c r="T861" i="7"/>
  <c r="R861" i="7"/>
  <c r="S861" i="7"/>
  <c r="G861" i="4"/>
  <c r="H861" i="4" s="1"/>
  <c r="E861" i="6"/>
  <c r="E862" i="7"/>
  <c r="N862" i="7" s="1"/>
  <c r="V861" i="7" l="1"/>
  <c r="U861" i="7"/>
  <c r="Q862" i="7"/>
  <c r="R862" i="7"/>
  <c r="S862" i="7"/>
  <c r="T862" i="7"/>
  <c r="G862" i="4"/>
  <c r="H862" i="4" s="1"/>
  <c r="E862" i="6"/>
  <c r="E863" i="7"/>
  <c r="N863" i="7" s="1"/>
  <c r="U862" i="7" l="1"/>
  <c r="V862" i="7"/>
  <c r="T863" i="7"/>
  <c r="Q863" i="7"/>
  <c r="S863" i="7"/>
  <c r="R863" i="7"/>
  <c r="G863" i="4"/>
  <c r="H863" i="4" s="1"/>
  <c r="E863" i="6"/>
  <c r="E864" i="7"/>
  <c r="N864" i="7" s="1"/>
  <c r="U863" i="7" l="1"/>
  <c r="V863" i="7"/>
  <c r="S864" i="7"/>
  <c r="Q864" i="7"/>
  <c r="T864" i="7"/>
  <c r="R864" i="7"/>
  <c r="G864" i="4"/>
  <c r="H864" i="4" s="1"/>
  <c r="E864" i="6"/>
  <c r="E865" i="7"/>
  <c r="N865" i="7" s="1"/>
  <c r="V864" i="7" l="1"/>
  <c r="U864" i="7"/>
  <c r="S865" i="7"/>
  <c r="R865" i="7"/>
  <c r="T865" i="7"/>
  <c r="Q865" i="7"/>
  <c r="G865" i="4"/>
  <c r="H865" i="4" s="1"/>
  <c r="E865" i="6"/>
  <c r="E866" i="7"/>
  <c r="N866" i="7" s="1"/>
  <c r="U865" i="7" l="1"/>
  <c r="V865" i="7"/>
  <c r="S866" i="7"/>
  <c r="Q866" i="7"/>
  <c r="R866" i="7"/>
  <c r="T866" i="7"/>
  <c r="G866" i="4"/>
  <c r="H866" i="4" s="1"/>
  <c r="E866" i="6"/>
  <c r="E867" i="7"/>
  <c r="N867" i="7" s="1"/>
  <c r="U866" i="7" l="1"/>
  <c r="V866" i="7"/>
  <c r="R867" i="7"/>
  <c r="T867" i="7"/>
  <c r="S867" i="7"/>
  <c r="Q867" i="7"/>
  <c r="G867" i="4"/>
  <c r="H867" i="4" s="1"/>
  <c r="E867" i="6"/>
  <c r="E868" i="7"/>
  <c r="N868" i="7" s="1"/>
  <c r="U867" i="7" l="1"/>
  <c r="V867" i="7"/>
  <c r="S868" i="7"/>
  <c r="T868" i="7"/>
  <c r="Q868" i="7"/>
  <c r="R868" i="7"/>
  <c r="G868" i="4"/>
  <c r="H868" i="4" s="1"/>
  <c r="E868" i="6"/>
  <c r="E869" i="7"/>
  <c r="N869" i="7" s="1"/>
  <c r="U868" i="7" l="1"/>
  <c r="V868" i="7"/>
  <c r="Q869" i="7"/>
  <c r="R869" i="7"/>
  <c r="S869" i="7"/>
  <c r="T869" i="7"/>
  <c r="G869" i="4"/>
  <c r="H869" i="4" s="1"/>
  <c r="E869" i="6"/>
  <c r="E870" i="7"/>
  <c r="N870" i="7" s="1"/>
  <c r="U869" i="7" l="1"/>
  <c r="V869" i="7"/>
  <c r="T870" i="7"/>
  <c r="R870" i="7"/>
  <c r="S870" i="7"/>
  <c r="Q870" i="7"/>
  <c r="G870" i="4"/>
  <c r="H870" i="4" s="1"/>
  <c r="E870" i="6"/>
  <c r="E871" i="7"/>
  <c r="N871" i="7" s="1"/>
  <c r="U870" i="7" l="1"/>
  <c r="V870" i="7"/>
  <c r="R871" i="7"/>
  <c r="T871" i="7"/>
  <c r="Q871" i="7"/>
  <c r="S871" i="7"/>
  <c r="G871" i="4"/>
  <c r="H871" i="4" s="1"/>
  <c r="E871" i="6"/>
  <c r="E872" i="7"/>
  <c r="N872" i="7" s="1"/>
  <c r="V871" i="7" l="1"/>
  <c r="U871" i="7"/>
  <c r="T872" i="7"/>
  <c r="Q872" i="7"/>
  <c r="R872" i="7"/>
  <c r="S872" i="7"/>
  <c r="G872" i="4"/>
  <c r="H872" i="4" s="1"/>
  <c r="E872" i="6"/>
  <c r="E873" i="7"/>
  <c r="N873" i="7" s="1"/>
  <c r="U872" i="7" l="1"/>
  <c r="V872" i="7"/>
  <c r="Q873" i="7"/>
  <c r="S873" i="7"/>
  <c r="T873" i="7"/>
  <c r="R873" i="7"/>
  <c r="G873" i="4"/>
  <c r="H873" i="4" s="1"/>
  <c r="E873" i="6"/>
  <c r="E874" i="7"/>
  <c r="N874" i="7" s="1"/>
  <c r="V873" i="7" l="1"/>
  <c r="U873" i="7"/>
  <c r="T874" i="7"/>
  <c r="Q874" i="7"/>
  <c r="R874" i="7"/>
  <c r="S874" i="7"/>
  <c r="G874" i="4"/>
  <c r="H874" i="4" s="1"/>
  <c r="E874" i="6"/>
  <c r="E875" i="7"/>
  <c r="N875" i="7" s="1"/>
  <c r="V874" i="7" l="1"/>
  <c r="U874" i="7"/>
  <c r="R875" i="7"/>
  <c r="Q875" i="7"/>
  <c r="T875" i="7"/>
  <c r="S875" i="7"/>
  <c r="G875" i="4"/>
  <c r="H875" i="4" s="1"/>
  <c r="E875" i="6"/>
  <c r="E876" i="7"/>
  <c r="N876" i="7" s="1"/>
  <c r="U875" i="7" l="1"/>
  <c r="V875" i="7"/>
  <c r="T876" i="7"/>
  <c r="R876" i="7"/>
  <c r="S876" i="7"/>
  <c r="Q876" i="7"/>
  <c r="G876" i="4"/>
  <c r="H876" i="4" s="1"/>
  <c r="E876" i="6"/>
  <c r="E877" i="7"/>
  <c r="N877" i="7" s="1"/>
  <c r="U876" i="7" l="1"/>
  <c r="V876" i="7"/>
  <c r="S877" i="7"/>
  <c r="T877" i="7"/>
  <c r="Q877" i="7"/>
  <c r="R877" i="7"/>
  <c r="G877" i="4"/>
  <c r="H877" i="4" s="1"/>
  <c r="E877" i="6"/>
  <c r="E878" i="7"/>
  <c r="N878" i="7" s="1"/>
  <c r="V877" i="7" l="1"/>
  <c r="U877" i="7"/>
  <c r="T878" i="7"/>
  <c r="Q878" i="7"/>
  <c r="S878" i="7"/>
  <c r="R878" i="7"/>
  <c r="G878" i="4"/>
  <c r="H878" i="4" s="1"/>
  <c r="E878" i="6"/>
  <c r="E879" i="7"/>
  <c r="N879" i="7" s="1"/>
  <c r="V878" i="7" l="1"/>
  <c r="U878" i="7"/>
  <c r="R879" i="7"/>
  <c r="T879" i="7"/>
  <c r="Q879" i="7"/>
  <c r="S879" i="7"/>
  <c r="G879" i="4"/>
  <c r="H879" i="4" s="1"/>
  <c r="E879" i="6"/>
  <c r="E880" i="7"/>
  <c r="N880" i="7" s="1"/>
  <c r="V879" i="7" l="1"/>
  <c r="U879" i="7"/>
  <c r="Q880" i="7"/>
  <c r="R880" i="7"/>
  <c r="S880" i="7"/>
  <c r="T880" i="7"/>
  <c r="G880" i="4"/>
  <c r="H880" i="4" s="1"/>
  <c r="E880" i="6"/>
  <c r="E881" i="7"/>
  <c r="N881" i="7" s="1"/>
  <c r="V880" i="7" l="1"/>
  <c r="U880" i="7"/>
  <c r="T881" i="7"/>
  <c r="S881" i="7"/>
  <c r="Q881" i="7"/>
  <c r="R881" i="7"/>
  <c r="G881" i="4"/>
  <c r="H881" i="4" s="1"/>
  <c r="E881" i="6"/>
  <c r="E882" i="7"/>
  <c r="N882" i="7" s="1"/>
  <c r="U881" i="7" l="1"/>
  <c r="V881" i="7"/>
  <c r="S882" i="7"/>
  <c r="R882" i="7"/>
  <c r="Q882" i="7"/>
  <c r="T882" i="7"/>
  <c r="G882" i="4"/>
  <c r="H882" i="4" s="1"/>
  <c r="E882" i="6"/>
  <c r="E883" i="7"/>
  <c r="N883" i="7" s="1"/>
  <c r="U882" i="7" l="1"/>
  <c r="V882" i="7"/>
  <c r="Q883" i="7"/>
  <c r="S883" i="7"/>
  <c r="T883" i="7"/>
  <c r="R883" i="7"/>
  <c r="G883" i="4"/>
  <c r="H883" i="4" s="1"/>
  <c r="E883" i="6"/>
  <c r="E884" i="7"/>
  <c r="N884" i="7" s="1"/>
  <c r="V883" i="7" l="1"/>
  <c r="U883" i="7"/>
  <c r="R884" i="7"/>
  <c r="T884" i="7"/>
  <c r="S884" i="7"/>
  <c r="Q884" i="7"/>
  <c r="G884" i="4"/>
  <c r="H884" i="4" s="1"/>
  <c r="E884" i="6"/>
  <c r="E885" i="7"/>
  <c r="N885" i="7" s="1"/>
  <c r="U884" i="7" l="1"/>
  <c r="V884" i="7"/>
  <c r="Q885" i="7"/>
  <c r="R885" i="7"/>
  <c r="T885" i="7"/>
  <c r="S885" i="7"/>
  <c r="G885" i="4"/>
  <c r="H885" i="4" s="1"/>
  <c r="E885" i="6"/>
  <c r="E886" i="7"/>
  <c r="N886" i="7" s="1"/>
  <c r="U885" i="7" l="1"/>
  <c r="V885" i="7"/>
  <c r="T886" i="7"/>
  <c r="R886" i="7"/>
  <c r="Q886" i="7"/>
  <c r="S886" i="7"/>
  <c r="G886" i="4"/>
  <c r="H886" i="4" s="1"/>
  <c r="E886" i="6"/>
  <c r="E887" i="7"/>
  <c r="N887" i="7" s="1"/>
  <c r="U886" i="7" l="1"/>
  <c r="V886" i="7"/>
  <c r="T887" i="7"/>
  <c r="S887" i="7"/>
  <c r="R887" i="7"/>
  <c r="Q887" i="7"/>
  <c r="G887" i="4"/>
  <c r="H887" i="4" s="1"/>
  <c r="E887" i="6"/>
  <c r="E888" i="7"/>
  <c r="N888" i="7" s="1"/>
  <c r="U887" i="7" l="1"/>
  <c r="V887" i="7"/>
  <c r="R888" i="7"/>
  <c r="T888" i="7"/>
  <c r="Q888" i="7"/>
  <c r="S888" i="7"/>
  <c r="G888" i="4"/>
  <c r="H888" i="4" s="1"/>
  <c r="E888" i="6"/>
  <c r="E889" i="7"/>
  <c r="N889" i="7" s="1"/>
  <c r="U888" i="7" l="1"/>
  <c r="V888" i="7"/>
  <c r="R889" i="7"/>
  <c r="T889" i="7"/>
  <c r="S889" i="7"/>
  <c r="Q889" i="7"/>
  <c r="G889" i="4"/>
  <c r="H889" i="4" s="1"/>
  <c r="E889" i="6"/>
  <c r="E890" i="7"/>
  <c r="N890" i="7" s="1"/>
  <c r="V889" i="7" l="1"/>
  <c r="U889" i="7"/>
  <c r="R890" i="7"/>
  <c r="T890" i="7"/>
  <c r="Q890" i="7"/>
  <c r="S890" i="7"/>
  <c r="G890" i="4"/>
  <c r="H890" i="4" s="1"/>
  <c r="E890" i="6"/>
  <c r="E891" i="7"/>
  <c r="N891" i="7" s="1"/>
  <c r="U890" i="7" l="1"/>
  <c r="V890" i="7"/>
  <c r="T891" i="7"/>
  <c r="S891" i="7"/>
  <c r="Q891" i="7"/>
  <c r="R891" i="7"/>
  <c r="G891" i="4"/>
  <c r="H891" i="4" s="1"/>
  <c r="E891" i="6"/>
  <c r="E892" i="7"/>
  <c r="N892" i="7" s="1"/>
  <c r="U891" i="7" l="1"/>
  <c r="V891" i="7"/>
  <c r="Q892" i="7"/>
  <c r="T892" i="7"/>
  <c r="R892" i="7"/>
  <c r="S892" i="7"/>
  <c r="G892" i="4"/>
  <c r="H892" i="4" s="1"/>
  <c r="E892" i="6"/>
  <c r="E893" i="7"/>
  <c r="N893" i="7" s="1"/>
  <c r="V892" i="7" l="1"/>
  <c r="U892" i="7"/>
  <c r="R893" i="7"/>
  <c r="T893" i="7"/>
  <c r="S893" i="7"/>
  <c r="Q893" i="7"/>
  <c r="G893" i="4"/>
  <c r="H893" i="4" s="1"/>
  <c r="E893" i="6"/>
  <c r="E894" i="7"/>
  <c r="N894" i="7" s="1"/>
  <c r="V893" i="7" l="1"/>
  <c r="U893" i="7"/>
  <c r="Q894" i="7"/>
  <c r="R894" i="7"/>
  <c r="T894" i="7"/>
  <c r="S894" i="7"/>
  <c r="G894" i="4"/>
  <c r="H894" i="4" s="1"/>
  <c r="E894" i="6"/>
  <c r="E895" i="7"/>
  <c r="N895" i="7" s="1"/>
  <c r="V894" i="7" l="1"/>
  <c r="U894" i="7"/>
  <c r="T895" i="7"/>
  <c r="Q895" i="7"/>
  <c r="R895" i="7"/>
  <c r="S895" i="7"/>
  <c r="G895" i="4"/>
  <c r="H895" i="4" s="1"/>
  <c r="E895" i="6"/>
  <c r="E896" i="7"/>
  <c r="N896" i="7" s="1"/>
  <c r="V895" i="7" l="1"/>
  <c r="U895" i="7"/>
  <c r="Q896" i="7"/>
  <c r="R896" i="7"/>
  <c r="S896" i="7"/>
  <c r="T896" i="7"/>
  <c r="G896" i="4"/>
  <c r="H896" i="4" s="1"/>
  <c r="E896" i="6"/>
  <c r="E897" i="7"/>
  <c r="N897" i="7" s="1"/>
  <c r="U896" i="7" l="1"/>
  <c r="V896" i="7"/>
  <c r="S897" i="7"/>
  <c r="Q897" i="7"/>
  <c r="T897" i="7"/>
  <c r="R897" i="7"/>
  <c r="G897" i="4"/>
  <c r="H897" i="4" s="1"/>
  <c r="E897" i="6"/>
  <c r="E898" i="7"/>
  <c r="N898" i="7" s="1"/>
  <c r="V897" i="7" l="1"/>
  <c r="U897" i="7"/>
  <c r="Q898" i="7"/>
  <c r="S898" i="7"/>
  <c r="R898" i="7"/>
  <c r="T898" i="7"/>
  <c r="G898" i="4"/>
  <c r="H898" i="4" s="1"/>
  <c r="E898" i="6"/>
  <c r="E899" i="7"/>
  <c r="N899" i="7" s="1"/>
  <c r="V898" i="7" l="1"/>
  <c r="U898" i="7"/>
  <c r="S899" i="7"/>
  <c r="T899" i="7"/>
  <c r="Q899" i="7"/>
  <c r="R899" i="7"/>
  <c r="G899" i="4"/>
  <c r="H899" i="4" s="1"/>
  <c r="E899" i="6"/>
  <c r="E900" i="7"/>
  <c r="N900" i="7" s="1"/>
  <c r="V899" i="7" l="1"/>
  <c r="U899" i="7"/>
  <c r="Q900" i="7"/>
  <c r="S900" i="7"/>
  <c r="R900" i="7"/>
  <c r="T900" i="7"/>
  <c r="G900" i="4"/>
  <c r="H900" i="4" s="1"/>
  <c r="E900" i="6"/>
  <c r="E901" i="7"/>
  <c r="N901" i="7" s="1"/>
  <c r="U900" i="7" l="1"/>
  <c r="V900" i="7"/>
  <c r="R901" i="7"/>
  <c r="T901" i="7"/>
  <c r="Q901" i="7"/>
  <c r="S901" i="7"/>
  <c r="G901" i="4"/>
  <c r="H901" i="4" s="1"/>
  <c r="E901" i="6"/>
  <c r="E902" i="7"/>
  <c r="N902" i="7" s="1"/>
  <c r="U901" i="7" l="1"/>
  <c r="V901" i="7"/>
  <c r="R902" i="7"/>
  <c r="Q902" i="7"/>
  <c r="T902" i="7"/>
  <c r="S902" i="7"/>
  <c r="G902" i="4"/>
  <c r="H902" i="4" s="1"/>
  <c r="E902" i="6"/>
  <c r="E903" i="7"/>
  <c r="N903" i="7" s="1"/>
  <c r="V902" i="7" l="1"/>
  <c r="U902" i="7"/>
  <c r="S903" i="7"/>
  <c r="Q903" i="7"/>
  <c r="R903" i="7"/>
  <c r="T903" i="7"/>
  <c r="G903" i="4"/>
  <c r="H903" i="4" s="1"/>
  <c r="E903" i="6"/>
  <c r="E904" i="7"/>
  <c r="N904" i="7" s="1"/>
  <c r="V903" i="7" l="1"/>
  <c r="U903" i="7"/>
  <c r="R904" i="7"/>
  <c r="S904" i="7"/>
  <c r="T904" i="7"/>
  <c r="Q904" i="7"/>
  <c r="G904" i="4"/>
  <c r="H904" i="4" s="1"/>
  <c r="E904" i="6"/>
  <c r="E905" i="7"/>
  <c r="N905" i="7" s="1"/>
  <c r="U904" i="7" l="1"/>
  <c r="V904" i="7"/>
  <c r="T905" i="7"/>
  <c r="S905" i="7"/>
  <c r="Q905" i="7"/>
  <c r="R905" i="7"/>
  <c r="G905" i="4"/>
  <c r="H905" i="4" s="1"/>
  <c r="E905" i="6"/>
  <c r="E906" i="7"/>
  <c r="N906" i="7" s="1"/>
  <c r="U905" i="7" l="1"/>
  <c r="V905" i="7"/>
  <c r="Q906" i="7"/>
  <c r="T906" i="7"/>
  <c r="S906" i="7"/>
  <c r="R906" i="7"/>
  <c r="G906" i="4"/>
  <c r="H906" i="4" s="1"/>
  <c r="E906" i="6"/>
  <c r="E907" i="7"/>
  <c r="N907" i="7" s="1"/>
  <c r="U906" i="7" l="1"/>
  <c r="V906" i="7"/>
  <c r="T907" i="7"/>
  <c r="S907" i="7"/>
  <c r="R907" i="7"/>
  <c r="Q907" i="7"/>
  <c r="G907" i="4"/>
  <c r="H907" i="4" s="1"/>
  <c r="E907" i="6"/>
  <c r="E908" i="7"/>
  <c r="N908" i="7" s="1"/>
  <c r="V907" i="7" l="1"/>
  <c r="U907" i="7"/>
  <c r="S908" i="7"/>
  <c r="R908" i="7"/>
  <c r="Q908" i="7"/>
  <c r="T908" i="7"/>
  <c r="G908" i="4"/>
  <c r="H908" i="4" s="1"/>
  <c r="E908" i="6"/>
  <c r="E909" i="7"/>
  <c r="N909" i="7" s="1"/>
  <c r="U908" i="7" l="1"/>
  <c r="V908" i="7"/>
  <c r="Q909" i="7"/>
  <c r="S909" i="7"/>
  <c r="R909" i="7"/>
  <c r="T909" i="7"/>
  <c r="G909" i="4"/>
  <c r="H909" i="4" s="1"/>
  <c r="E909" i="6"/>
  <c r="E910" i="7"/>
  <c r="N910" i="7" s="1"/>
  <c r="V909" i="7" l="1"/>
  <c r="U909" i="7"/>
  <c r="R910" i="7"/>
  <c r="S910" i="7"/>
  <c r="T910" i="7"/>
  <c r="Q910" i="7"/>
  <c r="G910" i="4"/>
  <c r="H910" i="4" s="1"/>
  <c r="E910" i="6"/>
  <c r="E911" i="7"/>
  <c r="N911" i="7" s="1"/>
  <c r="V910" i="7" l="1"/>
  <c r="U910" i="7"/>
  <c r="Q911" i="7"/>
  <c r="S911" i="7"/>
  <c r="R911" i="7"/>
  <c r="T911" i="7"/>
  <c r="G911" i="4"/>
  <c r="H911" i="4" s="1"/>
  <c r="E911" i="6"/>
  <c r="E912" i="7"/>
  <c r="N912" i="7" s="1"/>
  <c r="V911" i="7" l="1"/>
  <c r="U911" i="7"/>
  <c r="R912" i="7"/>
  <c r="S912" i="7"/>
  <c r="Q912" i="7"/>
  <c r="T912" i="7"/>
  <c r="G912" i="4"/>
  <c r="H912" i="4" s="1"/>
  <c r="E912" i="6"/>
  <c r="E913" i="7"/>
  <c r="N913" i="7" s="1"/>
  <c r="U912" i="7" l="1"/>
  <c r="V912" i="7"/>
  <c r="Q913" i="7"/>
  <c r="S913" i="7"/>
  <c r="T913" i="7"/>
  <c r="R913" i="7"/>
  <c r="G913" i="4"/>
  <c r="H913" i="4" s="1"/>
  <c r="E913" i="6"/>
  <c r="E914" i="7"/>
  <c r="N914" i="7" s="1"/>
  <c r="U913" i="7" l="1"/>
  <c r="V913" i="7"/>
  <c r="R914" i="7"/>
  <c r="T914" i="7"/>
  <c r="Q914" i="7"/>
  <c r="S914" i="7"/>
  <c r="G914" i="4"/>
  <c r="H914" i="4" s="1"/>
  <c r="E914" i="6"/>
  <c r="E915" i="7"/>
  <c r="N915" i="7" s="1"/>
  <c r="R915" i="7" l="1"/>
  <c r="S915" i="7"/>
  <c r="T915" i="7"/>
  <c r="Q915" i="7"/>
  <c r="V914" i="7"/>
  <c r="U914" i="7"/>
  <c r="G915" i="4"/>
  <c r="H915" i="4" s="1"/>
  <c r="E915" i="6"/>
  <c r="E916" i="7"/>
  <c r="N916" i="7" s="1"/>
  <c r="U915" i="7" l="1"/>
  <c r="V915" i="7"/>
  <c r="R916" i="7"/>
  <c r="T916" i="7"/>
  <c r="S916" i="7"/>
  <c r="Q916" i="7"/>
  <c r="G916" i="4"/>
  <c r="H916" i="4" s="1"/>
  <c r="E916" i="6"/>
  <c r="E917" i="7"/>
  <c r="N917" i="7" s="1"/>
  <c r="U916" i="7" l="1"/>
  <c r="V916" i="7"/>
  <c r="S917" i="7"/>
  <c r="R917" i="7"/>
  <c r="Q917" i="7"/>
  <c r="T917" i="7"/>
  <c r="G917" i="4"/>
  <c r="H917" i="4" s="1"/>
  <c r="E917" i="6"/>
  <c r="E918" i="7"/>
  <c r="N918" i="7" s="1"/>
  <c r="U917" i="7" l="1"/>
  <c r="V917" i="7"/>
  <c r="Q918" i="7"/>
  <c r="T918" i="7"/>
  <c r="S918" i="7"/>
  <c r="R918" i="7"/>
  <c r="G918" i="4"/>
  <c r="H918" i="4" s="1"/>
  <c r="E918" i="6"/>
  <c r="E919" i="7"/>
  <c r="N919" i="7" s="1"/>
  <c r="U918" i="7" l="1"/>
  <c r="V918" i="7"/>
  <c r="S919" i="7"/>
  <c r="T919" i="7"/>
  <c r="R919" i="7"/>
  <c r="Q919" i="7"/>
  <c r="G919" i="4"/>
  <c r="H919" i="4" s="1"/>
  <c r="E919" i="6"/>
  <c r="E920" i="7"/>
  <c r="N920" i="7" s="1"/>
  <c r="U919" i="7" l="1"/>
  <c r="V919" i="7"/>
  <c r="Q920" i="7"/>
  <c r="R920" i="7"/>
  <c r="T920" i="7"/>
  <c r="S920" i="7"/>
  <c r="G920" i="4"/>
  <c r="H920" i="4" s="1"/>
  <c r="E920" i="6"/>
  <c r="E921" i="7"/>
  <c r="N921" i="7" s="1"/>
  <c r="U920" i="7" l="1"/>
  <c r="V920" i="7"/>
  <c r="T921" i="7"/>
  <c r="R921" i="7"/>
  <c r="Q921" i="7"/>
  <c r="S921" i="7"/>
  <c r="G921" i="4"/>
  <c r="H921" i="4" s="1"/>
  <c r="E921" i="6"/>
  <c r="E922" i="7"/>
  <c r="N922" i="7" s="1"/>
  <c r="U921" i="7" l="1"/>
  <c r="V921" i="7"/>
  <c r="S922" i="7"/>
  <c r="Q922" i="7"/>
  <c r="R922" i="7"/>
  <c r="T922" i="7"/>
  <c r="G922" i="4"/>
  <c r="H922" i="4" s="1"/>
  <c r="E922" i="6"/>
  <c r="E923" i="7"/>
  <c r="N923" i="7" s="1"/>
  <c r="V922" i="7" l="1"/>
  <c r="U922" i="7"/>
  <c r="S923" i="7"/>
  <c r="Q923" i="7"/>
  <c r="T923" i="7"/>
  <c r="R923" i="7"/>
  <c r="G923" i="4"/>
  <c r="H923" i="4" s="1"/>
  <c r="E923" i="6"/>
  <c r="E924" i="7"/>
  <c r="N924" i="7" s="1"/>
  <c r="U923" i="7" l="1"/>
  <c r="V923" i="7"/>
  <c r="Q924" i="7"/>
  <c r="T924" i="7"/>
  <c r="S924" i="7"/>
  <c r="R924" i="7"/>
  <c r="G924" i="4"/>
  <c r="H924" i="4" s="1"/>
  <c r="E924" i="6"/>
  <c r="E925" i="7"/>
  <c r="N925" i="7" s="1"/>
  <c r="U924" i="7" l="1"/>
  <c r="V924" i="7"/>
  <c r="R925" i="7"/>
  <c r="S925" i="7"/>
  <c r="Q925" i="7"/>
  <c r="T925" i="7"/>
  <c r="G925" i="4"/>
  <c r="H925" i="4" s="1"/>
  <c r="E925" i="6"/>
  <c r="E926" i="7"/>
  <c r="N926" i="7" s="1"/>
  <c r="U925" i="7" l="1"/>
  <c r="V925" i="7"/>
  <c r="R926" i="7"/>
  <c r="Q926" i="7"/>
  <c r="S926" i="7"/>
  <c r="T926" i="7"/>
  <c r="G926" i="4"/>
  <c r="H926" i="4" s="1"/>
  <c r="E926" i="6"/>
  <c r="E927" i="7"/>
  <c r="N927" i="7" s="1"/>
  <c r="R927" i="7" l="1"/>
  <c r="S927" i="7"/>
  <c r="T927" i="7"/>
  <c r="Q927" i="7"/>
  <c r="V926" i="7"/>
  <c r="U926" i="7"/>
  <c r="G927" i="4"/>
  <c r="H927" i="4" s="1"/>
  <c r="E927" i="6"/>
  <c r="E928" i="7"/>
  <c r="N928" i="7" s="1"/>
  <c r="U927" i="7" l="1"/>
  <c r="V927" i="7"/>
  <c r="Q928" i="7"/>
  <c r="S928" i="7"/>
  <c r="R928" i="7"/>
  <c r="T928" i="7"/>
  <c r="G928" i="4"/>
  <c r="H928" i="4" s="1"/>
  <c r="E928" i="6"/>
  <c r="E929" i="7"/>
  <c r="N929" i="7" s="1"/>
  <c r="V928" i="7" l="1"/>
  <c r="U928" i="7"/>
  <c r="S929" i="7"/>
  <c r="Q929" i="7"/>
  <c r="T929" i="7"/>
  <c r="R929" i="7"/>
  <c r="G929" i="4"/>
  <c r="H929" i="4" s="1"/>
  <c r="E929" i="6"/>
  <c r="E930" i="7"/>
  <c r="N930" i="7" s="1"/>
  <c r="V929" i="7" l="1"/>
  <c r="U929" i="7"/>
  <c r="T930" i="7"/>
  <c r="Q930" i="7"/>
  <c r="R930" i="7"/>
  <c r="S930" i="7"/>
  <c r="G930" i="4"/>
  <c r="H930" i="4" s="1"/>
  <c r="E930" i="6"/>
  <c r="E931" i="7"/>
  <c r="N931" i="7" s="1"/>
  <c r="V930" i="7" l="1"/>
  <c r="U930" i="7"/>
  <c r="Q931" i="7"/>
  <c r="S931" i="7"/>
  <c r="R931" i="7"/>
  <c r="T931" i="7"/>
  <c r="G931" i="4"/>
  <c r="H931" i="4" s="1"/>
  <c r="E931" i="6"/>
  <c r="V931" i="7" l="1"/>
  <c r="U931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<sst xmlns="http://schemas.openxmlformats.org/spreadsheetml/2006/main" count="60" uniqueCount="57">
  <si>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</si>
  <si>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</si>
  <si>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</si>
  <si>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</si>
  <si>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</si>
  <si>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</si>
  <si>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</si>
  <si>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</si>
  <si>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</si>
  <si>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</si>
  <si>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</si>
  <si>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</si>
  <si>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</si>
  <si>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</si>
  <si>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</si>
  <si>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</si>
  <si>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</si>
  <si>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</si>
  <si>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</si>
  <si>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</si>
  <si>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</si>
  <si>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</si>
  <si>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</si>
  <si>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</si>
  <si>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</si>
  <si>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</si>
  <si>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</si>
  <si>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</si>
  <si>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</si>
  <si>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</si>
  <si>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</si>
  <si>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</si>
  <si>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</si>
  <si>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</si>
  <si>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</si>
  <si>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</si>
  <si>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</si>
  <si>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</si>
  <si>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</si>
  <si>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</si>
  <si>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</si>
  <si>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</si>
  <si>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</si>
  <si>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</si>
  <si>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</si>
  <si>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</si>
  <si>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</si>
  <si>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</si>
  <si>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</si>
  <si>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</si>
  <si>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</si>
  <si>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</si>
  <si>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</si>
  <si>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</si>
  <si>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</si>
  <si>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</si>
  <si>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STA,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</si>
</sst>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931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44613</v>
      </c>
      <c r="C5" s="2">
        <v>17</v>
      </c>
      <c r="D5" s="2">
        <v>12.0937</v>
      </c>
      <c r="E5" s="2"/>
      <c r="F5" s="2"/>
      <c r="G5" s="2"/>
      <c r="H5" s="11"/>
    </row>
    <row r="6" spans="1:11" ht="13.5" x14ac:dyDescent="0.25">
      <c r="A6" s="11"/>
      <c r="B6" s="10">
        <v>44614</v>
      </c>
      <c r="C6" s="2">
        <v>17</v>
      </c>
      <c r="D6" s="2">
        <v>12.0937</v>
      </c>
      <c r="E6" s="2"/>
      <c r="F6" s="2"/>
      <c r="G6" s="2"/>
      <c r="H6" s="16">
        <f>(D6-D5)/D5</f>
        <v>0</v>
      </c>
      <c r="J6" t="s">
        <v>7</v>
      </c>
      <c r="K6">
        <v>252</v>
      </c>
    </row>
    <row r="7" spans="1:11" ht="13.5" x14ac:dyDescent="0.25">
      <c r="A7" s="11"/>
      <c r="B7" s="10">
        <v>44615</v>
      </c>
      <c r="C7" s="2">
        <v>17</v>
      </c>
      <c r="D7" s="2">
        <v>12.0937</v>
      </c>
      <c r="E7" s="2"/>
      <c r="F7" s="2"/>
      <c r="G7" s="2"/>
      <c r="H7" s="16">
        <f t="shared" ref="H7:H70" si="0">(D7-D6)/D6</f>
        <v>0</v>
      </c>
    </row>
    <row r="8" spans="1:11" ht="13.5" x14ac:dyDescent="0.25">
      <c r="A8" s="11"/>
      <c r="B8" s="10">
        <v>44616</v>
      </c>
      <c r="C8" s="2">
        <v>17</v>
      </c>
      <c r="D8" s="2">
        <v>12.0937</v>
      </c>
      <c r="E8" s="2"/>
      <c r="F8" s="2"/>
      <c r="G8" s="2"/>
      <c r="H8" s="16">
        <f t="shared" si="0"/>
        <v>0</v>
      </c>
      <c r="J8" t="s">
        <v>8</v>
      </c>
      <c r="K8" s="9">
        <f>AVERAGE(H6:H934)</f>
        <v>1.2713497861572044E-3</v>
      </c>
    </row>
    <row r="9" spans="1:11" ht="13.5" x14ac:dyDescent="0.25">
      <c r="A9" s="11"/>
      <c r="B9" s="10">
        <v>44617</v>
      </c>
      <c r="C9" s="2">
        <v>17</v>
      </c>
      <c r="D9" s="2">
        <v>12.0937</v>
      </c>
      <c r="E9" s="2"/>
      <c r="F9" s="2"/>
      <c r="G9" s="2"/>
      <c r="H9" s="16">
        <f t="shared" si="0"/>
        <v>0</v>
      </c>
      <c r="J9" t="s">
        <v>9</v>
      </c>
      <c r="K9" s="9">
        <f>K8*K6</f>
        <v>0.32038014611161553</v>
      </c>
    </row>
    <row r="10" spans="1:11" ht="13.5" x14ac:dyDescent="0.25">
      <c r="A10" s="11"/>
      <c r="B10" s="10">
        <v>44620</v>
      </c>
      <c r="C10" s="2">
        <v>17</v>
      </c>
      <c r="D10" s="2">
        <v>12.0937</v>
      </c>
      <c r="E10" s="2"/>
      <c r="F10" s="2"/>
      <c r="G10" s="2"/>
      <c r="H10" s="16">
        <f t="shared" si="0"/>
        <v>0</v>
      </c>
      <c r="J10" t="s">
        <v>10</v>
      </c>
      <c r="K10" s="9">
        <f>STDEV(H6:H934)</f>
        <v>1.6528293710991706E-2</v>
      </c>
    </row>
    <row r="11" spans="1:11" ht="13.5" x14ac:dyDescent="0.25">
      <c r="A11" s="11"/>
      <c r="B11" s="10">
        <v>44621</v>
      </c>
      <c r="C11" s="2">
        <v>17</v>
      </c>
      <c r="D11" s="2">
        <v>12.0937</v>
      </c>
      <c r="E11" s="2"/>
      <c r="F11" s="2"/>
      <c r="G11" s="2"/>
      <c r="H11" s="16">
        <f t="shared" si="0"/>
        <v>0</v>
      </c>
      <c r="J11" t="s">
        <v>11</v>
      </c>
      <c r="K11" s="9">
        <f>K10*SQRT(K6)</f>
        <v>0.26237852853310162</v>
      </c>
    </row>
    <row r="12" spans="1:11" ht="13.5" x14ac:dyDescent="0.25">
      <c r="A12" s="11"/>
      <c r="B12" s="10">
        <v>44622</v>
      </c>
      <c r="C12" s="2">
        <v>17</v>
      </c>
      <c r="D12" s="2">
        <v>12.0937</v>
      </c>
      <c r="E12" s="2"/>
      <c r="F12" s="2"/>
      <c r="G12" s="2"/>
      <c r="H12" s="16">
        <f t="shared" si="0"/>
        <v>0</v>
      </c>
    </row>
    <row r="13" spans="1:11" ht="13.5" x14ac:dyDescent="0.25">
      <c r="A13" s="11"/>
      <c r="B13" s="10">
        <v>44623</v>
      </c>
      <c r="C13" s="2">
        <v>17</v>
      </c>
      <c r="D13" s="2">
        <v>12.0937</v>
      </c>
      <c r="E13" s="2"/>
      <c r="F13" s="2"/>
      <c r="G13" s="2"/>
      <c r="H13" s="16">
        <f t="shared" si="0"/>
        <v>0</v>
      </c>
    </row>
    <row r="14" spans="1:11" ht="13.5" x14ac:dyDescent="0.25">
      <c r="A14" s="11"/>
      <c r="B14" s="10">
        <v>44624</v>
      </c>
      <c r="C14" s="2">
        <v>17</v>
      </c>
      <c r="D14" s="2">
        <v>12.0937</v>
      </c>
      <c r="E14" s="2"/>
      <c r="F14" s="2"/>
      <c r="G14" s="2"/>
      <c r="H14" s="16">
        <f t="shared" si="0"/>
        <v>0</v>
      </c>
    </row>
    <row r="15" spans="1:11" ht="13.5" x14ac:dyDescent="0.25">
      <c r="A15" s="11"/>
      <c r="B15" s="10">
        <v>44627</v>
      </c>
      <c r="C15" s="2">
        <v>17</v>
      </c>
      <c r="D15" s="2">
        <v>12.0937</v>
      </c>
      <c r="E15" s="2"/>
      <c r="F15" s="2"/>
      <c r="G15" s="2"/>
      <c r="H15" s="16">
        <f t="shared" si="0"/>
        <v>0</v>
      </c>
    </row>
    <row r="16" spans="1:11" ht="13.5" x14ac:dyDescent="0.25">
      <c r="A16" s="11"/>
      <c r="B16" s="10">
        <v>44628</v>
      </c>
      <c r="C16" s="2">
        <v>17</v>
      </c>
      <c r="D16" s="2">
        <v>12.0937</v>
      </c>
      <c r="E16" s="2"/>
      <c r="F16" s="2"/>
      <c r="G16" s="2"/>
      <c r="H16" s="16">
        <f t="shared" si="0"/>
        <v>0</v>
      </c>
    </row>
    <row r="17" spans="1:8" ht="13.5" x14ac:dyDescent="0.25">
      <c r="A17" s="11"/>
      <c r="B17" s="10">
        <v>44629</v>
      </c>
      <c r="C17" s="2">
        <v>17</v>
      </c>
      <c r="D17" s="2">
        <v>12.0937</v>
      </c>
      <c r="E17" s="2"/>
      <c r="F17" s="2"/>
      <c r="G17" s="2"/>
      <c r="H17" s="16">
        <f t="shared" si="0"/>
        <v>0</v>
      </c>
    </row>
    <row r="18" spans="1:8" ht="13.5" x14ac:dyDescent="0.25">
      <c r="A18" s="11"/>
      <c r="B18" s="10">
        <v>44630</v>
      </c>
      <c r="C18" s="2">
        <v>17</v>
      </c>
      <c r="D18" s="2">
        <v>12.0937</v>
      </c>
      <c r="E18" s="2"/>
      <c r="F18" s="2"/>
      <c r="G18" s="2"/>
      <c r="H18" s="16">
        <f t="shared" si="0"/>
        <v>0</v>
      </c>
    </row>
    <row r="19" spans="1:8" ht="13.5" x14ac:dyDescent="0.25">
      <c r="A19" s="11"/>
      <c r="B19" s="10">
        <v>44631</v>
      </c>
      <c r="C19" s="2">
        <v>17</v>
      </c>
      <c r="D19" s="2">
        <v>12.0937</v>
      </c>
      <c r="E19" s="2"/>
      <c r="F19" s="2"/>
      <c r="G19" s="2"/>
      <c r="H19" s="16">
        <f t="shared" si="0"/>
        <v>0</v>
      </c>
    </row>
    <row r="20" spans="1:8" ht="13.5" x14ac:dyDescent="0.25">
      <c r="A20" s="11"/>
      <c r="B20" s="10">
        <v>44634</v>
      </c>
      <c r="C20" s="2">
        <v>17</v>
      </c>
      <c r="D20" s="2">
        <v>12.0937</v>
      </c>
      <c r="E20" s="2"/>
      <c r="F20" s="2"/>
      <c r="G20" s="2"/>
      <c r="H20" s="16">
        <f t="shared" si="0"/>
        <v>0</v>
      </c>
    </row>
    <row r="21" spans="1:8" ht="13.5" x14ac:dyDescent="0.25">
      <c r="A21" s="11"/>
      <c r="B21" s="10">
        <v>44635</v>
      </c>
      <c r="C21" s="2">
        <v>17</v>
      </c>
      <c r="D21" s="2">
        <v>12.0937</v>
      </c>
      <c r="E21" s="2"/>
      <c r="F21" s="2"/>
      <c r="G21" s="2"/>
      <c r="H21" s="16">
        <f t="shared" si="0"/>
        <v>0</v>
      </c>
    </row>
    <row r="22" spans="1:8" ht="13.5" x14ac:dyDescent="0.25">
      <c r="A22" s="11"/>
      <c r="B22" s="10">
        <v>44636</v>
      </c>
      <c r="C22" s="2">
        <v>17</v>
      </c>
      <c r="D22" s="2">
        <v>12.0937</v>
      </c>
      <c r="E22" s="2"/>
      <c r="F22" s="2"/>
      <c r="G22" s="2"/>
      <c r="H22" s="16">
        <f t="shared" si="0"/>
        <v>0</v>
      </c>
    </row>
    <row r="23" spans="1:8" ht="13.5" x14ac:dyDescent="0.25">
      <c r="A23" s="11"/>
      <c r="B23" s="10">
        <v>44637</v>
      </c>
      <c r="C23" s="2">
        <v>17.5</v>
      </c>
      <c r="D23" s="2">
        <v>12.449400000000001</v>
      </c>
      <c r="E23" s="2">
        <v>89559</v>
      </c>
      <c r="F23" s="2">
        <v>17.5</v>
      </c>
      <c r="G23" s="2">
        <v>1567282.5</v>
      </c>
      <c r="H23" s="16">
        <f t="shared" si="0"/>
        <v>2.9412007904942288E-2</v>
      </c>
    </row>
    <row r="24" spans="1:8" ht="13.5" x14ac:dyDescent="0.25">
      <c r="A24" s="11"/>
      <c r="B24" s="10">
        <v>44638</v>
      </c>
      <c r="C24" s="2">
        <v>17.5</v>
      </c>
      <c r="D24" s="2">
        <v>12.449400000000001</v>
      </c>
      <c r="E24" s="2">
        <v>31586</v>
      </c>
      <c r="F24" s="2">
        <v>17.382999999999999</v>
      </c>
      <c r="G24" s="2">
        <v>549059.43799999997</v>
      </c>
      <c r="H24" s="16">
        <f t="shared" si="0"/>
        <v>0</v>
      </c>
    </row>
    <row r="25" spans="1:8" ht="13.5" x14ac:dyDescent="0.25">
      <c r="A25" s="11"/>
      <c r="B25" s="10">
        <v>44641</v>
      </c>
      <c r="C25" s="2">
        <v>17.39</v>
      </c>
      <c r="D25" s="2">
        <v>12.3712</v>
      </c>
      <c r="E25" s="2">
        <v>10247</v>
      </c>
      <c r="F25" s="2">
        <v>17.387</v>
      </c>
      <c r="G25" s="2">
        <v>178164.58900000001</v>
      </c>
      <c r="H25" s="16">
        <f t="shared" si="0"/>
        <v>-6.2814272173759948E-3</v>
      </c>
    </row>
    <row r="26" spans="1:8" ht="13.5" x14ac:dyDescent="0.25">
      <c r="A26" s="11"/>
      <c r="B26" s="10">
        <v>44642</v>
      </c>
      <c r="C26" s="2">
        <v>17.100000000000001</v>
      </c>
      <c r="D26" s="2">
        <v>12.164899999999999</v>
      </c>
      <c r="E26" s="2">
        <v>10302</v>
      </c>
      <c r="F26" s="2">
        <v>17.195</v>
      </c>
      <c r="G26" s="2">
        <v>177142.89</v>
      </c>
      <c r="H26" s="16">
        <f t="shared" si="0"/>
        <v>-1.6675827728918829E-2</v>
      </c>
    </row>
    <row r="27" spans="1:8" ht="13.5" x14ac:dyDescent="0.25">
      <c r="A27" s="11"/>
      <c r="B27" s="10">
        <v>44643</v>
      </c>
      <c r="C27" s="2">
        <v>17.149999999999999</v>
      </c>
      <c r="D27" s="2">
        <v>12.2005</v>
      </c>
      <c r="E27" s="2">
        <v>7396</v>
      </c>
      <c r="F27" s="2">
        <v>17.079000000000001</v>
      </c>
      <c r="G27" s="2">
        <v>126316.284</v>
      </c>
      <c r="H27" s="16">
        <f t="shared" si="0"/>
        <v>2.9264523341745942E-3</v>
      </c>
    </row>
    <row r="28" spans="1:8" ht="13.5" x14ac:dyDescent="0.25">
      <c r="A28" s="11"/>
      <c r="B28" s="10">
        <v>44644</v>
      </c>
      <c r="C28" s="2">
        <v>17.399999999999999</v>
      </c>
      <c r="D28" s="2">
        <v>12.378299999999999</v>
      </c>
      <c r="E28" s="2">
        <v>37438</v>
      </c>
      <c r="F28" s="2">
        <v>17.439</v>
      </c>
      <c r="G28" s="2">
        <v>652881.28200000001</v>
      </c>
      <c r="H28" s="16">
        <f t="shared" si="0"/>
        <v>1.4573173230605264E-2</v>
      </c>
    </row>
    <row r="29" spans="1:8" ht="13.5" x14ac:dyDescent="0.25">
      <c r="A29" s="11"/>
      <c r="B29" s="10">
        <v>44645</v>
      </c>
      <c r="C29" s="2">
        <v>18.29</v>
      </c>
      <c r="D29" s="2">
        <v>13.0114</v>
      </c>
      <c r="E29" s="2">
        <v>48029</v>
      </c>
      <c r="F29" s="2">
        <v>18.094999999999999</v>
      </c>
      <c r="G29" s="2">
        <v>869084.755</v>
      </c>
      <c r="H29" s="16">
        <f t="shared" si="0"/>
        <v>5.1145957037719292E-2</v>
      </c>
    </row>
    <row r="30" spans="1:8" ht="13.5" x14ac:dyDescent="0.25">
      <c r="A30" s="11"/>
      <c r="B30" s="10">
        <v>44648</v>
      </c>
      <c r="C30" s="2">
        <v>18.100000000000001</v>
      </c>
      <c r="D30" s="2">
        <v>12.876300000000001</v>
      </c>
      <c r="E30" s="2">
        <v>17722</v>
      </c>
      <c r="F30" s="2">
        <v>18.056000000000001</v>
      </c>
      <c r="G30" s="2">
        <v>319988.43199999997</v>
      </c>
      <c r="H30" s="16">
        <f t="shared" si="0"/>
        <v>-1.0383202422491012E-2</v>
      </c>
    </row>
    <row r="31" spans="1:8" ht="13.5" x14ac:dyDescent="0.25">
      <c r="A31" s="11"/>
      <c r="B31" s="10">
        <v>44649</v>
      </c>
      <c r="C31" s="2">
        <v>18.399999999999999</v>
      </c>
      <c r="D31" s="2">
        <v>13.089700000000001</v>
      </c>
      <c r="E31" s="2">
        <v>16320</v>
      </c>
      <c r="F31" s="2">
        <v>18.201000000000001</v>
      </c>
      <c r="G31" s="2">
        <v>297040.32</v>
      </c>
      <c r="H31" s="16">
        <f t="shared" si="0"/>
        <v>1.6573083882792418E-2</v>
      </c>
    </row>
    <row r="32" spans="1:8" ht="13.5" x14ac:dyDescent="0.25">
      <c r="A32" s="11"/>
      <c r="B32" s="10">
        <v>44650</v>
      </c>
      <c r="C32" s="2">
        <v>18.39</v>
      </c>
      <c r="D32" s="2">
        <v>13.082599999999999</v>
      </c>
      <c r="E32" s="2">
        <v>14612</v>
      </c>
      <c r="F32" s="2">
        <v>18.263999999999999</v>
      </c>
      <c r="G32" s="2">
        <v>266873.56800000003</v>
      </c>
      <c r="H32" s="16">
        <f t="shared" si="0"/>
        <v>-5.4241120881312914E-4</v>
      </c>
    </row>
    <row r="33" spans="1:8" ht="13.5" x14ac:dyDescent="0.25">
      <c r="A33" s="11"/>
      <c r="B33" s="10">
        <v>44651</v>
      </c>
      <c r="C33" s="2">
        <v>18.3</v>
      </c>
      <c r="D33" s="2">
        <v>13.018599999999999</v>
      </c>
      <c r="E33" s="2">
        <v>1538</v>
      </c>
      <c r="F33" s="2">
        <v>18.3</v>
      </c>
      <c r="G33" s="2">
        <v>28145.4</v>
      </c>
      <c r="H33" s="16">
        <f t="shared" si="0"/>
        <v>-4.891993946157496E-3</v>
      </c>
    </row>
    <row r="34" spans="1:8" ht="13.5" x14ac:dyDescent="0.25">
      <c r="A34" s="11"/>
      <c r="B34" s="10">
        <v>44652</v>
      </c>
      <c r="C34" s="2">
        <v>18.2</v>
      </c>
      <c r="D34" s="2">
        <v>12.9474</v>
      </c>
      <c r="E34" s="2">
        <v>181</v>
      </c>
      <c r="F34" s="2">
        <v>18.141999999999999</v>
      </c>
      <c r="G34" s="2">
        <v>3283.7020000000002</v>
      </c>
      <c r="H34" s="16">
        <f t="shared" si="0"/>
        <v>-5.4690980596991436E-3</v>
      </c>
    </row>
    <row r="35" spans="1:8" ht="13.5" x14ac:dyDescent="0.25">
      <c r="A35" s="11"/>
      <c r="B35" s="10">
        <v>44655</v>
      </c>
      <c r="C35" s="2">
        <v>18.2</v>
      </c>
      <c r="D35" s="2">
        <v>12.9474</v>
      </c>
      <c r="E35" s="2">
        <v>1104</v>
      </c>
      <c r="F35" s="2">
        <v>18.190999999999999</v>
      </c>
      <c r="G35" s="2">
        <v>20082.864000000001</v>
      </c>
      <c r="H35" s="16">
        <f t="shared" si="0"/>
        <v>0</v>
      </c>
    </row>
    <row r="36" spans="1:8" ht="13.5" x14ac:dyDescent="0.25">
      <c r="A36" s="11"/>
      <c r="B36" s="10">
        <v>44656</v>
      </c>
      <c r="C36" s="2">
        <v>18.2</v>
      </c>
      <c r="D36" s="2">
        <v>12.9474</v>
      </c>
      <c r="E36" s="2">
        <v>2280</v>
      </c>
      <c r="F36" s="2">
        <v>18.032</v>
      </c>
      <c r="G36" s="2">
        <v>41112.959999999999</v>
      </c>
      <c r="H36" s="16">
        <f t="shared" si="0"/>
        <v>0</v>
      </c>
    </row>
    <row r="37" spans="1:8" ht="13.5" x14ac:dyDescent="0.25">
      <c r="A37" s="11"/>
      <c r="B37" s="10">
        <v>44657</v>
      </c>
      <c r="C37" s="2">
        <v>18.100000000000001</v>
      </c>
      <c r="D37" s="2">
        <v>12.876300000000001</v>
      </c>
      <c r="E37" s="2">
        <v>5778</v>
      </c>
      <c r="F37" s="2">
        <v>18.027000000000001</v>
      </c>
      <c r="G37" s="2">
        <v>104160.00599999999</v>
      </c>
      <c r="H37" s="16">
        <f t="shared" si="0"/>
        <v>-5.491450020853569E-3</v>
      </c>
    </row>
    <row r="38" spans="1:8" ht="13.5" x14ac:dyDescent="0.25">
      <c r="A38" s="11"/>
      <c r="B38" s="10">
        <v>44658</v>
      </c>
      <c r="C38" s="2">
        <v>18</v>
      </c>
      <c r="D38" s="2">
        <v>12.805099999999999</v>
      </c>
      <c r="E38" s="2">
        <v>4149</v>
      </c>
      <c r="F38" s="2">
        <v>18.036999999999999</v>
      </c>
      <c r="G38" s="2">
        <v>74835.513000000006</v>
      </c>
      <c r="H38" s="16">
        <f t="shared" si="0"/>
        <v>-5.5295387650179818E-3</v>
      </c>
    </row>
    <row r="39" spans="1:8" ht="13.5" x14ac:dyDescent="0.25">
      <c r="A39" s="11"/>
      <c r="B39" s="10">
        <v>44659</v>
      </c>
      <c r="C39" s="2">
        <v>18.100000000000001</v>
      </c>
      <c r="D39" s="2">
        <v>12.876300000000001</v>
      </c>
      <c r="E39" s="2">
        <v>4992</v>
      </c>
      <c r="F39" s="2">
        <v>17.989000000000001</v>
      </c>
      <c r="G39" s="2">
        <v>89801.088000000003</v>
      </c>
      <c r="H39" s="16">
        <f t="shared" si="0"/>
        <v>5.5602845741150823E-3</v>
      </c>
    </row>
    <row r="40" spans="1:8" ht="13.5" x14ac:dyDescent="0.25">
      <c r="A40" s="11"/>
      <c r="B40" s="10">
        <v>44662</v>
      </c>
      <c r="C40" s="2">
        <v>18</v>
      </c>
      <c r="D40" s="2">
        <v>12.805099999999999</v>
      </c>
      <c r="E40" s="2">
        <v>1657</v>
      </c>
      <c r="F40" s="2">
        <v>17.96</v>
      </c>
      <c r="G40" s="2">
        <v>29759.72</v>
      </c>
      <c r="H40" s="16">
        <f t="shared" si="0"/>
        <v>-5.5295387650179818E-3</v>
      </c>
    </row>
    <row r="41" spans="1:8" ht="13.5" x14ac:dyDescent="0.25">
      <c r="A41" s="11"/>
      <c r="B41" s="10">
        <v>44663</v>
      </c>
      <c r="C41" s="2">
        <v>18</v>
      </c>
      <c r="D41" s="2">
        <v>12.805099999999999</v>
      </c>
      <c r="E41" s="2">
        <v>4476</v>
      </c>
      <c r="F41" s="2">
        <v>18.004999999999999</v>
      </c>
      <c r="G41" s="2">
        <v>80590.38</v>
      </c>
      <c r="H41" s="16">
        <f t="shared" si="0"/>
        <v>0</v>
      </c>
    </row>
    <row r="42" spans="1:8" ht="13.5" x14ac:dyDescent="0.25">
      <c r="A42" s="11"/>
      <c r="B42" s="10">
        <v>44664</v>
      </c>
      <c r="C42" s="2">
        <v>18</v>
      </c>
      <c r="D42" s="2">
        <v>12.805099999999999</v>
      </c>
      <c r="E42" s="2">
        <v>7107</v>
      </c>
      <c r="F42" s="2">
        <v>18</v>
      </c>
      <c r="G42" s="2">
        <v>127926</v>
      </c>
      <c r="H42" s="16">
        <f t="shared" si="0"/>
        <v>0</v>
      </c>
    </row>
    <row r="43" spans="1:8" ht="13.5" x14ac:dyDescent="0.25">
      <c r="A43" s="11"/>
      <c r="B43" s="10">
        <v>44665</v>
      </c>
      <c r="C43" s="2">
        <v>18.12</v>
      </c>
      <c r="D43" s="2">
        <v>12.890499999999999</v>
      </c>
      <c r="E43" s="2">
        <v>1780</v>
      </c>
      <c r="F43" s="2">
        <v>18.056999999999999</v>
      </c>
      <c r="G43" s="2">
        <v>32141.46</v>
      </c>
      <c r="H43" s="16">
        <f t="shared" si="0"/>
        <v>6.6692177335592791E-3</v>
      </c>
    </row>
    <row r="44" spans="1:8" ht="13.5" x14ac:dyDescent="0.25">
      <c r="A44" s="11"/>
      <c r="B44" s="10">
        <v>44666</v>
      </c>
      <c r="C44" s="2">
        <v>18.079999999999998</v>
      </c>
      <c r="D44" s="2">
        <v>12.8621</v>
      </c>
      <c r="E44" s="2">
        <v>7343</v>
      </c>
      <c r="F44" s="2">
        <v>18.018000000000001</v>
      </c>
      <c r="G44" s="2">
        <v>132306.174</v>
      </c>
      <c r="H44" s="16">
        <f t="shared" si="0"/>
        <v>-2.2031728792521266E-3</v>
      </c>
    </row>
    <row r="45" spans="1:8" ht="13.5" x14ac:dyDescent="0.25">
      <c r="A45" s="11"/>
      <c r="B45" s="10">
        <v>44669</v>
      </c>
      <c r="C45" s="2">
        <v>18.420000000000002</v>
      </c>
      <c r="D45" s="2">
        <v>13.103899999999999</v>
      </c>
      <c r="E45" s="2">
        <v>9492</v>
      </c>
      <c r="F45" s="2">
        <v>18.303999999999998</v>
      </c>
      <c r="G45" s="2">
        <v>173741.568</v>
      </c>
      <c r="H45" s="16">
        <f t="shared" si="0"/>
        <v>1.8799418446443394E-2</v>
      </c>
    </row>
    <row r="46" spans="1:8" ht="13.5" x14ac:dyDescent="0.25">
      <c r="A46" s="11"/>
      <c r="B46" s="10">
        <v>44670</v>
      </c>
      <c r="C46" s="2">
        <v>18.12</v>
      </c>
      <c r="D46" s="2">
        <v>12.890499999999999</v>
      </c>
      <c r="E46" s="2">
        <v>8017</v>
      </c>
      <c r="F46" s="2">
        <v>18.27</v>
      </c>
      <c r="G46" s="2">
        <v>146470.59</v>
      </c>
      <c r="H46" s="16">
        <f t="shared" si="0"/>
        <v>-1.6285228061874713E-2</v>
      </c>
    </row>
    <row r="47" spans="1:8" ht="13.5" x14ac:dyDescent="0.25">
      <c r="A47" s="11"/>
      <c r="B47" s="10">
        <v>44671</v>
      </c>
      <c r="C47" s="2">
        <v>18.2</v>
      </c>
      <c r="D47" s="2">
        <v>12.9474</v>
      </c>
      <c r="E47" s="2">
        <v>5634</v>
      </c>
      <c r="F47" s="2">
        <v>18.202999999999999</v>
      </c>
      <c r="G47" s="2">
        <v>102555.702</v>
      </c>
      <c r="H47" s="16">
        <f t="shared" si="0"/>
        <v>4.4141034094876555E-3</v>
      </c>
    </row>
    <row r="48" spans="1:8" ht="13.5" x14ac:dyDescent="0.25">
      <c r="A48" s="11"/>
      <c r="B48" s="10">
        <v>44672</v>
      </c>
      <c r="C48" s="2">
        <v>18</v>
      </c>
      <c r="D48" s="2">
        <v>12.805099999999999</v>
      </c>
      <c r="E48" s="2">
        <v>7302</v>
      </c>
      <c r="F48" s="2">
        <v>18.068999999999999</v>
      </c>
      <c r="G48" s="2">
        <v>131939.83799999999</v>
      </c>
      <c r="H48" s="16">
        <f t="shared" si="0"/>
        <v>-1.0990623600105082E-2</v>
      </c>
    </row>
    <row r="49" spans="1:8" ht="13.5" x14ac:dyDescent="0.25">
      <c r="A49" s="11"/>
      <c r="B49" s="10">
        <v>44673</v>
      </c>
      <c r="C49" s="2">
        <v>18.100000000000001</v>
      </c>
      <c r="D49" s="2">
        <v>12.876300000000001</v>
      </c>
      <c r="E49" s="2">
        <v>2255</v>
      </c>
      <c r="F49" s="2">
        <v>18.151</v>
      </c>
      <c r="G49" s="2">
        <v>40930.504999999997</v>
      </c>
      <c r="H49" s="16">
        <f t="shared" si="0"/>
        <v>5.5602845741150823E-3</v>
      </c>
    </row>
    <row r="50" spans="1:8" ht="13.5" x14ac:dyDescent="0.25">
      <c r="A50" s="11"/>
      <c r="B50" s="10">
        <v>44676</v>
      </c>
      <c r="C50" s="2">
        <v>18.100000000000001</v>
      </c>
      <c r="D50" s="2">
        <v>12.876300000000001</v>
      </c>
      <c r="E50" s="2">
        <v>1954</v>
      </c>
      <c r="F50" s="2">
        <v>18.052</v>
      </c>
      <c r="G50" s="2">
        <v>35273.608</v>
      </c>
      <c r="H50" s="16">
        <f t="shared" si="0"/>
        <v>0</v>
      </c>
    </row>
    <row r="51" spans="1:8" ht="13.5" x14ac:dyDescent="0.25">
      <c r="A51" s="11"/>
      <c r="B51" s="10">
        <v>44677</v>
      </c>
      <c r="C51" s="2">
        <v>18.100000000000001</v>
      </c>
      <c r="D51" s="2">
        <v>12.876300000000001</v>
      </c>
      <c r="E51" s="2">
        <v>3028</v>
      </c>
      <c r="F51" s="2">
        <v>18.032</v>
      </c>
      <c r="G51" s="2">
        <v>54600.896000000001</v>
      </c>
      <c r="H51" s="16">
        <f t="shared" si="0"/>
        <v>0</v>
      </c>
    </row>
    <row r="52" spans="1:8" ht="13.5" x14ac:dyDescent="0.25">
      <c r="A52" s="11"/>
      <c r="B52" s="10">
        <v>44678</v>
      </c>
      <c r="C52" s="2">
        <v>18.100000000000001</v>
      </c>
      <c r="D52" s="2">
        <v>12.876300000000001</v>
      </c>
      <c r="E52" s="2">
        <v>4721</v>
      </c>
      <c r="F52" s="2">
        <v>18.068000000000001</v>
      </c>
      <c r="G52" s="2">
        <v>85299.028000000006</v>
      </c>
      <c r="H52" s="16">
        <f t="shared" si="0"/>
        <v>0</v>
      </c>
    </row>
    <row r="53" spans="1:8" ht="13.5" x14ac:dyDescent="0.25">
      <c r="A53" s="11"/>
      <c r="B53" s="10">
        <v>44679</v>
      </c>
      <c r="C53" s="2">
        <v>18.100000000000001</v>
      </c>
      <c r="D53" s="2">
        <v>12.876300000000001</v>
      </c>
      <c r="E53" s="2">
        <v>4962</v>
      </c>
      <c r="F53" s="2">
        <v>18.045000000000002</v>
      </c>
      <c r="G53" s="2">
        <v>89539.29</v>
      </c>
      <c r="H53" s="16">
        <f t="shared" si="0"/>
        <v>0</v>
      </c>
    </row>
    <row r="54" spans="1:8" ht="13.5" x14ac:dyDescent="0.25">
      <c r="A54" s="11"/>
      <c r="B54" s="10">
        <v>44680</v>
      </c>
      <c r="C54" s="2">
        <v>18.100000000000001</v>
      </c>
      <c r="D54" s="2">
        <v>12.876300000000001</v>
      </c>
      <c r="E54" s="2">
        <v>1370</v>
      </c>
      <c r="F54" s="2">
        <v>18.030999999999999</v>
      </c>
      <c r="G54" s="2">
        <v>24702.47</v>
      </c>
      <c r="H54" s="16">
        <f t="shared" si="0"/>
        <v>0</v>
      </c>
    </row>
    <row r="55" spans="1:8" ht="13.5" x14ac:dyDescent="0.25">
      <c r="A55" s="11"/>
      <c r="B55" s="10">
        <v>44685</v>
      </c>
      <c r="C55" s="2">
        <v>18.100000000000001</v>
      </c>
      <c r="D55" s="2">
        <v>12.876300000000001</v>
      </c>
      <c r="E55" s="2">
        <v>2909</v>
      </c>
      <c r="F55" s="2">
        <v>18.061</v>
      </c>
      <c r="G55" s="2">
        <v>52539.449000000001</v>
      </c>
      <c r="H55" s="16">
        <f t="shared" si="0"/>
        <v>0</v>
      </c>
    </row>
    <row r="56" spans="1:8" ht="13.5" x14ac:dyDescent="0.25">
      <c r="A56" s="11"/>
      <c r="B56" s="10">
        <v>44686</v>
      </c>
      <c r="C56" s="2">
        <v>18.5</v>
      </c>
      <c r="D56" s="2">
        <v>13.1608</v>
      </c>
      <c r="E56" s="2">
        <v>6959</v>
      </c>
      <c r="F56" s="2">
        <v>18.209</v>
      </c>
      <c r="G56" s="2">
        <v>126716.431</v>
      </c>
      <c r="H56" s="16">
        <f t="shared" si="0"/>
        <v>2.2094856441679637E-2</v>
      </c>
    </row>
    <row r="57" spans="1:8" ht="13.5" x14ac:dyDescent="0.25">
      <c r="A57" s="11"/>
      <c r="B57" s="10">
        <v>44687</v>
      </c>
      <c r="C57" s="2">
        <v>18.84</v>
      </c>
      <c r="D57" s="2">
        <v>13.402699999999999</v>
      </c>
      <c r="E57" s="2">
        <v>14078</v>
      </c>
      <c r="F57" s="2">
        <v>18.646999999999998</v>
      </c>
      <c r="G57" s="2">
        <v>262512.46600000001</v>
      </c>
      <c r="H57" s="16">
        <f t="shared" si="0"/>
        <v>1.8380341620570128E-2</v>
      </c>
    </row>
    <row r="58" spans="1:8" ht="13.5" x14ac:dyDescent="0.25">
      <c r="A58" s="11"/>
      <c r="B58" s="10">
        <v>44690</v>
      </c>
      <c r="C58" s="2">
        <v>18.8</v>
      </c>
      <c r="D58" s="2">
        <v>13.3743</v>
      </c>
      <c r="E58" s="2">
        <v>5525</v>
      </c>
      <c r="F58" s="2">
        <v>18.754000000000001</v>
      </c>
      <c r="G58" s="2">
        <v>103615.85</v>
      </c>
      <c r="H58" s="16">
        <f t="shared" si="0"/>
        <v>-2.118976027218362E-3</v>
      </c>
    </row>
    <row r="59" spans="1:8" ht="13.5" x14ac:dyDescent="0.25">
      <c r="A59" s="11"/>
      <c r="B59" s="10">
        <v>44691</v>
      </c>
      <c r="C59" s="2">
        <v>18.899999999999999</v>
      </c>
      <c r="D59" s="2">
        <v>13.445399999999999</v>
      </c>
      <c r="E59" s="2">
        <v>7004</v>
      </c>
      <c r="F59" s="2">
        <v>18.827000000000002</v>
      </c>
      <c r="G59" s="2">
        <v>131864.30799999999</v>
      </c>
      <c r="H59" s="16">
        <f t="shared" si="0"/>
        <v>5.3161660797200229E-3</v>
      </c>
    </row>
    <row r="60" spans="1:8" ht="13.5" x14ac:dyDescent="0.25">
      <c r="A60" s="11"/>
      <c r="B60" s="10">
        <v>44692</v>
      </c>
      <c r="C60" s="2">
        <v>19</v>
      </c>
      <c r="D60" s="2">
        <v>13.516500000000001</v>
      </c>
      <c r="E60" s="2">
        <v>10352</v>
      </c>
      <c r="F60" s="2">
        <v>18.914999999999999</v>
      </c>
      <c r="G60" s="2">
        <v>195808.08</v>
      </c>
      <c r="H60" s="16">
        <f t="shared" si="0"/>
        <v>5.2880539069124965E-3</v>
      </c>
    </row>
    <row r="61" spans="1:8" ht="13.5" x14ac:dyDescent="0.25">
      <c r="A61" s="11"/>
      <c r="B61" s="10">
        <v>44693</v>
      </c>
      <c r="C61" s="2">
        <v>19</v>
      </c>
      <c r="D61" s="2">
        <v>13.516500000000001</v>
      </c>
      <c r="E61" s="2">
        <v>3996</v>
      </c>
      <c r="F61" s="2">
        <v>18.896999999999998</v>
      </c>
      <c r="G61" s="2">
        <v>75512.411999999997</v>
      </c>
      <c r="H61" s="16">
        <f t="shared" si="0"/>
        <v>0</v>
      </c>
    </row>
    <row r="62" spans="1:8" ht="13.5" x14ac:dyDescent="0.25">
      <c r="A62" s="11"/>
      <c r="B62" s="10">
        <v>44694</v>
      </c>
      <c r="C62" s="2">
        <v>19.489999999999998</v>
      </c>
      <c r="D62" s="2">
        <v>13.8651</v>
      </c>
      <c r="E62" s="2">
        <v>6113</v>
      </c>
      <c r="F62" s="2">
        <v>19.177</v>
      </c>
      <c r="G62" s="2">
        <v>117229.001</v>
      </c>
      <c r="H62" s="16">
        <f t="shared" si="0"/>
        <v>2.5790700255243541E-2</v>
      </c>
    </row>
    <row r="63" spans="1:8" ht="13.5" x14ac:dyDescent="0.25">
      <c r="A63" s="11"/>
      <c r="B63" s="10">
        <v>44697</v>
      </c>
      <c r="C63" s="2">
        <v>19.59</v>
      </c>
      <c r="D63" s="2">
        <v>13.936299999999999</v>
      </c>
      <c r="E63" s="2">
        <v>7734</v>
      </c>
      <c r="F63" s="2">
        <v>19.510999999999999</v>
      </c>
      <c r="G63" s="2">
        <v>150898.07399999999</v>
      </c>
      <c r="H63" s="16">
        <f t="shared" si="0"/>
        <v>5.1351955629601849E-3</v>
      </c>
    </row>
    <row r="64" spans="1:8" ht="13.5" x14ac:dyDescent="0.25">
      <c r="A64" s="11"/>
      <c r="B64" s="10">
        <v>44698</v>
      </c>
      <c r="C64" s="2">
        <v>19.97</v>
      </c>
      <c r="D64" s="2">
        <v>14.2066</v>
      </c>
      <c r="E64" s="2">
        <v>10532</v>
      </c>
      <c r="F64" s="2">
        <v>19.757000000000001</v>
      </c>
      <c r="G64" s="2">
        <v>208080.72399999999</v>
      </c>
      <c r="H64" s="16">
        <f t="shared" si="0"/>
        <v>1.9395391890243512E-2</v>
      </c>
    </row>
    <row r="65" spans="1:8" ht="13.5" x14ac:dyDescent="0.25">
      <c r="A65" s="11"/>
      <c r="B65" s="10">
        <v>44699</v>
      </c>
      <c r="C65" s="2">
        <v>20.399999999999999</v>
      </c>
      <c r="D65" s="2">
        <v>14.512499999999999</v>
      </c>
      <c r="E65" s="2">
        <v>4804</v>
      </c>
      <c r="F65" s="2">
        <v>19.981999999999999</v>
      </c>
      <c r="G65" s="2">
        <v>95993.528000000006</v>
      </c>
      <c r="H65" s="16">
        <f t="shared" si="0"/>
        <v>2.1532245575999844E-2</v>
      </c>
    </row>
    <row r="66" spans="1:8" ht="13.5" x14ac:dyDescent="0.25">
      <c r="A66" s="11"/>
      <c r="B66" s="10">
        <v>44700</v>
      </c>
      <c r="C66" s="2">
        <v>20.3</v>
      </c>
      <c r="D66" s="2">
        <v>14.4414</v>
      </c>
      <c r="E66" s="2">
        <v>4038</v>
      </c>
      <c r="F66" s="2">
        <v>20.198</v>
      </c>
      <c r="G66" s="2">
        <v>81559.524000000005</v>
      </c>
      <c r="H66" s="16">
        <f t="shared" si="0"/>
        <v>-4.8992248062015159E-3</v>
      </c>
    </row>
    <row r="67" spans="1:8" ht="13.5" x14ac:dyDescent="0.25">
      <c r="A67" s="11"/>
      <c r="B67" s="10">
        <v>44701</v>
      </c>
      <c r="C67" s="2">
        <v>19.989999999999998</v>
      </c>
      <c r="D67" s="2">
        <v>14.220800000000001</v>
      </c>
      <c r="E67" s="2">
        <v>1808</v>
      </c>
      <c r="F67" s="2">
        <v>19.847999999999999</v>
      </c>
      <c r="G67" s="2">
        <v>35885.184000000001</v>
      </c>
      <c r="H67" s="16">
        <f t="shared" si="0"/>
        <v>-1.5275527303446982E-2</v>
      </c>
    </row>
    <row r="68" spans="1:8" ht="13.5" x14ac:dyDescent="0.25">
      <c r="A68" s="11"/>
      <c r="B68" s="10">
        <v>44704</v>
      </c>
      <c r="C68" s="2">
        <v>19.98</v>
      </c>
      <c r="D68" s="2">
        <v>14.213699999999999</v>
      </c>
      <c r="E68" s="2">
        <v>2463</v>
      </c>
      <c r="F68" s="2">
        <v>19.806999999999999</v>
      </c>
      <c r="G68" s="2">
        <v>48784.641000000003</v>
      </c>
      <c r="H68" s="16">
        <f t="shared" si="0"/>
        <v>-4.9926867686777231E-4</v>
      </c>
    </row>
    <row r="69" spans="1:8" ht="13.5" x14ac:dyDescent="0.25">
      <c r="A69" s="11"/>
      <c r="B69" s="10">
        <v>44705</v>
      </c>
      <c r="C69" s="2">
        <v>19.89</v>
      </c>
      <c r="D69" s="2">
        <v>14.149699999999999</v>
      </c>
      <c r="E69" s="2">
        <v>484</v>
      </c>
      <c r="F69" s="2">
        <v>19.907</v>
      </c>
      <c r="G69" s="2">
        <v>9634.9879999999994</v>
      </c>
      <c r="H69" s="16">
        <f t="shared" si="0"/>
        <v>-4.5026981011277896E-3</v>
      </c>
    </row>
    <row r="70" spans="1:8" ht="13.5" x14ac:dyDescent="0.25">
      <c r="A70" s="11"/>
      <c r="B70" s="10">
        <v>44706</v>
      </c>
      <c r="C70" s="2">
        <v>19.95</v>
      </c>
      <c r="D70" s="2">
        <v>14.192399999999999</v>
      </c>
      <c r="E70" s="2">
        <v>3106</v>
      </c>
      <c r="F70" s="2">
        <v>19.928000000000001</v>
      </c>
      <c r="G70" s="2">
        <v>61896.368000000002</v>
      </c>
      <c r="H70" s="16">
        <f t="shared" si="0"/>
        <v>3.0177318247029948E-3</v>
      </c>
    </row>
    <row r="71" spans="1:8" ht="13.5" x14ac:dyDescent="0.25">
      <c r="A71" s="11"/>
      <c r="B71" s="10">
        <v>44707</v>
      </c>
      <c r="C71" s="2">
        <v>20</v>
      </c>
      <c r="D71" s="2">
        <v>14.2279</v>
      </c>
      <c r="E71" s="2">
        <v>23842</v>
      </c>
      <c r="F71" s="2">
        <v>19.952999999999999</v>
      </c>
      <c r="G71" s="2">
        <v>475719.42599999998</v>
      </c>
      <c r="H71" s="16">
        <f t="shared" ref="H71:H134" si="1">(D71-D70)/D70</f>
        <v>2.5013387446803045E-3</v>
      </c>
    </row>
    <row r="72" spans="1:8" ht="13.5" x14ac:dyDescent="0.25">
      <c r="A72" s="11"/>
      <c r="B72" s="10">
        <v>44708</v>
      </c>
      <c r="C72" s="2">
        <v>20.190000000000001</v>
      </c>
      <c r="D72" s="2">
        <v>14.363099999999999</v>
      </c>
      <c r="E72" s="2">
        <v>4704</v>
      </c>
      <c r="F72" s="2">
        <v>20.103999999999999</v>
      </c>
      <c r="G72" s="2">
        <v>94569.216</v>
      </c>
      <c r="H72" s="16">
        <f t="shared" si="1"/>
        <v>9.5024564412175602E-3</v>
      </c>
    </row>
    <row r="73" spans="1:8" ht="13.5" x14ac:dyDescent="0.25">
      <c r="A73" s="11"/>
      <c r="B73" s="10">
        <v>44711</v>
      </c>
      <c r="C73" s="2">
        <v>20</v>
      </c>
      <c r="D73" s="2">
        <v>14.2279</v>
      </c>
      <c r="E73" s="2">
        <v>2652</v>
      </c>
      <c r="F73" s="2">
        <v>20.077999999999999</v>
      </c>
      <c r="G73" s="2">
        <v>53246.856</v>
      </c>
      <c r="H73" s="16">
        <f t="shared" si="1"/>
        <v>-9.4130097263125188E-3</v>
      </c>
    </row>
    <row r="74" spans="1:8" ht="13.5" x14ac:dyDescent="0.25">
      <c r="A74" s="11"/>
      <c r="B74" s="10">
        <v>44712</v>
      </c>
      <c r="C74" s="2">
        <v>19.899999999999999</v>
      </c>
      <c r="D74" s="2">
        <v>14.1568</v>
      </c>
      <c r="E74" s="2">
        <v>50</v>
      </c>
      <c r="F74" s="2">
        <v>19.899999999999999</v>
      </c>
      <c r="G74" s="2">
        <v>995</v>
      </c>
      <c r="H74" s="16">
        <f t="shared" si="1"/>
        <v>-4.9972237645752003E-3</v>
      </c>
    </row>
    <row r="75" spans="1:8" ht="13.5" x14ac:dyDescent="0.25">
      <c r="A75" s="11"/>
      <c r="B75" s="10">
        <v>44713</v>
      </c>
      <c r="C75" s="2">
        <v>19.97</v>
      </c>
      <c r="D75" s="2">
        <v>14.2066</v>
      </c>
      <c r="E75" s="2">
        <v>1306</v>
      </c>
      <c r="F75" s="2">
        <v>19.931999999999999</v>
      </c>
      <c r="G75" s="2">
        <v>26031.191999999999</v>
      </c>
      <c r="H75" s="16">
        <f t="shared" si="1"/>
        <v>3.5177441229655997E-3</v>
      </c>
    </row>
    <row r="76" spans="1:8" ht="13.5" x14ac:dyDescent="0.25">
      <c r="A76" s="11"/>
      <c r="B76" s="10">
        <v>44714</v>
      </c>
      <c r="C76" s="2">
        <v>19.97</v>
      </c>
      <c r="D76" s="2">
        <v>14.2066</v>
      </c>
      <c r="E76" s="2">
        <v>1943</v>
      </c>
      <c r="F76" s="2">
        <v>19.472999999999999</v>
      </c>
      <c r="G76" s="2">
        <v>37836.038999999997</v>
      </c>
      <c r="H76" s="16">
        <f t="shared" si="1"/>
        <v>0</v>
      </c>
    </row>
    <row r="77" spans="1:8" ht="13.5" x14ac:dyDescent="0.25">
      <c r="A77" s="11"/>
      <c r="B77" s="10">
        <v>44715</v>
      </c>
      <c r="C77" s="2">
        <v>19.899999999999999</v>
      </c>
      <c r="D77" s="2">
        <v>14.1568</v>
      </c>
      <c r="E77" s="2">
        <v>1801</v>
      </c>
      <c r="F77" s="2">
        <v>19.683</v>
      </c>
      <c r="G77" s="2">
        <v>35449.082999999999</v>
      </c>
      <c r="H77" s="16">
        <f t="shared" si="1"/>
        <v>-3.505412977066955E-3</v>
      </c>
    </row>
    <row r="78" spans="1:8" ht="13.5" x14ac:dyDescent="0.25">
      <c r="A78" s="11"/>
      <c r="B78" s="10">
        <v>44718</v>
      </c>
      <c r="C78" s="2">
        <v>19.899999999999999</v>
      </c>
      <c r="D78" s="2">
        <v>14.1568</v>
      </c>
      <c r="E78" s="2">
        <v>32494</v>
      </c>
      <c r="F78" s="2">
        <v>19.899999999999999</v>
      </c>
      <c r="G78" s="2">
        <v>646630.6</v>
      </c>
      <c r="H78" s="16">
        <f t="shared" si="1"/>
        <v>0</v>
      </c>
    </row>
    <row r="79" spans="1:8" ht="13.5" x14ac:dyDescent="0.25">
      <c r="A79" s="11"/>
      <c r="B79" s="10">
        <v>44719</v>
      </c>
      <c r="C79" s="2">
        <v>19.600000000000001</v>
      </c>
      <c r="D79" s="2">
        <v>13.9434</v>
      </c>
      <c r="E79" s="2">
        <v>6385</v>
      </c>
      <c r="F79" s="2">
        <v>19.663</v>
      </c>
      <c r="G79" s="2">
        <v>125548.255</v>
      </c>
      <c r="H79" s="16">
        <f t="shared" si="1"/>
        <v>-1.5074028028933094E-2</v>
      </c>
    </row>
    <row r="80" spans="1:8" ht="13.5" x14ac:dyDescent="0.25">
      <c r="A80" s="11"/>
      <c r="B80" s="10">
        <v>44720</v>
      </c>
      <c r="C80" s="2">
        <v>19.95</v>
      </c>
      <c r="D80" s="2">
        <v>14.192399999999999</v>
      </c>
      <c r="E80" s="2">
        <v>13279</v>
      </c>
      <c r="F80" s="2">
        <v>19.78</v>
      </c>
      <c r="G80" s="2">
        <v>262658.62</v>
      </c>
      <c r="H80" s="16">
        <f t="shared" si="1"/>
        <v>1.7857911269848013E-2</v>
      </c>
    </row>
    <row r="81" spans="1:8" ht="13.5" x14ac:dyDescent="0.25">
      <c r="A81" s="11"/>
      <c r="B81" s="10">
        <v>44721</v>
      </c>
      <c r="C81" s="2">
        <v>18.09</v>
      </c>
      <c r="D81" s="2">
        <v>14.3325</v>
      </c>
      <c r="E81" s="2">
        <v>7371</v>
      </c>
      <c r="F81" s="2">
        <v>18.202999999999999</v>
      </c>
      <c r="G81" s="2">
        <v>134174.31299999999</v>
      </c>
      <c r="H81" s="16">
        <f t="shared" si="1"/>
        <v>9.8714805106958903E-3</v>
      </c>
    </row>
    <row r="82" spans="1:8" ht="13.5" x14ac:dyDescent="0.25">
      <c r="A82" s="11"/>
      <c r="B82" s="10">
        <v>44722</v>
      </c>
      <c r="C82" s="2">
        <v>18.100000000000001</v>
      </c>
      <c r="D82" s="2">
        <v>14.340400000000001</v>
      </c>
      <c r="E82" s="2">
        <v>4628</v>
      </c>
      <c r="F82" s="2">
        <v>18.033999999999999</v>
      </c>
      <c r="G82" s="2">
        <v>83461.351999999999</v>
      </c>
      <c r="H82" s="16">
        <f t="shared" si="1"/>
        <v>5.5119483690920141E-4</v>
      </c>
    </row>
    <row r="83" spans="1:8" ht="13.5" x14ac:dyDescent="0.25">
      <c r="A83" s="11"/>
      <c r="B83" s="10">
        <v>44725</v>
      </c>
      <c r="C83" s="2">
        <v>18</v>
      </c>
      <c r="D83" s="2">
        <v>14.261200000000001</v>
      </c>
      <c r="E83" s="2">
        <v>4152</v>
      </c>
      <c r="F83" s="2">
        <v>18.09</v>
      </c>
      <c r="G83" s="2">
        <v>75109.679999999993</v>
      </c>
      <c r="H83" s="16">
        <f t="shared" si="1"/>
        <v>-5.5228584976709265E-3</v>
      </c>
    </row>
    <row r="84" spans="1:8" ht="13.5" x14ac:dyDescent="0.25">
      <c r="A84" s="11"/>
      <c r="B84" s="10">
        <v>44726</v>
      </c>
      <c r="C84" s="2">
        <v>18</v>
      </c>
      <c r="D84" s="2">
        <v>14.261200000000001</v>
      </c>
      <c r="E84" s="2">
        <v>1197</v>
      </c>
      <c r="F84" s="2">
        <v>18</v>
      </c>
      <c r="G84" s="2">
        <v>21546</v>
      </c>
      <c r="H84" s="16">
        <f t="shared" si="1"/>
        <v>0</v>
      </c>
    </row>
    <row r="85" spans="1:8" ht="13.5" x14ac:dyDescent="0.25">
      <c r="A85" s="11"/>
      <c r="B85" s="10">
        <v>44727</v>
      </c>
      <c r="C85" s="2">
        <v>18</v>
      </c>
      <c r="D85" s="2">
        <v>14.261200000000001</v>
      </c>
      <c r="E85" s="2">
        <v>2254</v>
      </c>
      <c r="F85" s="2">
        <v>17.896000000000001</v>
      </c>
      <c r="G85" s="2">
        <v>40337.584000000003</v>
      </c>
      <c r="H85" s="16">
        <f t="shared" si="1"/>
        <v>0</v>
      </c>
    </row>
    <row r="86" spans="1:8" ht="13.5" x14ac:dyDescent="0.25">
      <c r="A86" s="11"/>
      <c r="B86" s="10">
        <v>44728</v>
      </c>
      <c r="C86" s="2">
        <v>18.350000000000001</v>
      </c>
      <c r="D86" s="2">
        <v>14.538500000000001</v>
      </c>
      <c r="E86" s="2">
        <v>9476</v>
      </c>
      <c r="F86" s="2">
        <v>18.074999999999999</v>
      </c>
      <c r="G86" s="2">
        <v>171278.7</v>
      </c>
      <c r="H86" s="16">
        <f t="shared" si="1"/>
        <v>1.9444366532970599E-2</v>
      </c>
    </row>
    <row r="87" spans="1:8" ht="13.5" x14ac:dyDescent="0.25">
      <c r="A87" s="11"/>
      <c r="B87" s="10">
        <v>44729</v>
      </c>
      <c r="C87" s="2">
        <v>18.7</v>
      </c>
      <c r="D87" s="2">
        <v>14.815799999999999</v>
      </c>
      <c r="E87" s="2">
        <v>6605</v>
      </c>
      <c r="F87" s="2">
        <v>18.25</v>
      </c>
      <c r="G87" s="2">
        <v>120541.25</v>
      </c>
      <c r="H87" s="16">
        <f t="shared" si="1"/>
        <v>1.9073494514564675E-2</v>
      </c>
    </row>
    <row r="88" spans="1:8" ht="13.5" x14ac:dyDescent="0.25">
      <c r="A88" s="11"/>
      <c r="B88" s="10">
        <v>44732</v>
      </c>
      <c r="C88" s="2">
        <v>18.5</v>
      </c>
      <c r="D88" s="2">
        <v>14.657400000000001</v>
      </c>
      <c r="E88" s="2">
        <v>660</v>
      </c>
      <c r="F88" s="2">
        <v>18.579999999999998</v>
      </c>
      <c r="G88" s="2">
        <v>12262.8</v>
      </c>
      <c r="H88" s="16">
        <f t="shared" si="1"/>
        <v>-1.0691289029279455E-2</v>
      </c>
    </row>
    <row r="89" spans="1:8" ht="13.5" x14ac:dyDescent="0.25">
      <c r="A89" s="11"/>
      <c r="B89" s="10">
        <v>44733</v>
      </c>
      <c r="C89" s="2">
        <v>18.45</v>
      </c>
      <c r="D89" s="2">
        <v>14.617699999999999</v>
      </c>
      <c r="E89" s="2">
        <v>836</v>
      </c>
      <c r="F89" s="2">
        <v>18.311</v>
      </c>
      <c r="G89" s="2">
        <v>15307.995999999999</v>
      </c>
      <c r="H89" s="16">
        <f t="shared" si="1"/>
        <v>-2.7085294799897405E-3</v>
      </c>
    </row>
    <row r="90" spans="1:8" ht="13.5" x14ac:dyDescent="0.25">
      <c r="A90" s="11"/>
      <c r="B90" s="10">
        <v>44734</v>
      </c>
      <c r="C90" s="2">
        <v>18.89</v>
      </c>
      <c r="D90" s="2">
        <v>14.9663</v>
      </c>
      <c r="E90" s="2">
        <v>4850</v>
      </c>
      <c r="F90" s="2">
        <v>18.670999999999999</v>
      </c>
      <c r="G90" s="2">
        <v>90554.35</v>
      </c>
      <c r="H90" s="16">
        <f t="shared" si="1"/>
        <v>2.3847800953638476E-2</v>
      </c>
    </row>
    <row r="91" spans="1:8" ht="13.5" x14ac:dyDescent="0.25">
      <c r="A91" s="11"/>
      <c r="B91" s="10">
        <v>44735</v>
      </c>
      <c r="C91" s="2">
        <v>18.899999999999999</v>
      </c>
      <c r="D91" s="2">
        <v>14.974299999999999</v>
      </c>
      <c r="E91" s="2">
        <v>1688</v>
      </c>
      <c r="F91" s="2">
        <v>18.786999999999999</v>
      </c>
      <c r="G91" s="2">
        <v>31712.455999999998</v>
      </c>
      <c r="H91" s="16">
        <f t="shared" si="1"/>
        <v>5.3453425362308112E-4</v>
      </c>
    </row>
    <row r="92" spans="1:8" ht="13.5" x14ac:dyDescent="0.25">
      <c r="A92" s="11"/>
      <c r="B92" s="10">
        <v>44736</v>
      </c>
      <c r="C92" s="2">
        <v>18.89</v>
      </c>
      <c r="D92" s="2">
        <v>14.9663</v>
      </c>
      <c r="E92" s="2">
        <v>820</v>
      </c>
      <c r="F92" s="2">
        <v>18.879000000000001</v>
      </c>
      <c r="G92" s="2">
        <v>15480.78</v>
      </c>
      <c r="H92" s="16">
        <f t="shared" si="1"/>
        <v>-5.3424867940398682E-4</v>
      </c>
    </row>
    <row r="93" spans="1:8" ht="13.5" x14ac:dyDescent="0.25">
      <c r="A93" s="11"/>
      <c r="B93" s="10">
        <v>44739</v>
      </c>
      <c r="C93" s="2">
        <v>18.899999999999999</v>
      </c>
      <c r="D93" s="2">
        <v>14.974299999999999</v>
      </c>
      <c r="E93" s="2">
        <v>5</v>
      </c>
      <c r="F93" s="2">
        <v>18.899999999999999</v>
      </c>
      <c r="G93" s="2">
        <v>94.5</v>
      </c>
      <c r="H93" s="16">
        <f t="shared" si="1"/>
        <v>5.3453425362308112E-4</v>
      </c>
    </row>
    <row r="94" spans="1:8" ht="13.5" x14ac:dyDescent="0.25">
      <c r="A94" s="11"/>
      <c r="B94" s="10">
        <v>44740</v>
      </c>
      <c r="C94" s="2">
        <v>18.899999999999999</v>
      </c>
      <c r="D94" s="2">
        <v>14.974299999999999</v>
      </c>
      <c r="E94" s="2">
        <v>0</v>
      </c>
      <c r="F94" s="2">
        <v>0</v>
      </c>
      <c r="G94" s="2">
        <v>0</v>
      </c>
      <c r="H94" s="16">
        <f t="shared" si="1"/>
        <v>0</v>
      </c>
    </row>
    <row r="95" spans="1:8" ht="13.5" x14ac:dyDescent="0.25">
      <c r="A95" s="11"/>
      <c r="B95" s="10">
        <v>44741</v>
      </c>
      <c r="C95" s="2">
        <v>18.88</v>
      </c>
      <c r="D95" s="2">
        <v>14.958399999999999</v>
      </c>
      <c r="E95" s="2">
        <v>1790</v>
      </c>
      <c r="F95" s="2">
        <v>18.88</v>
      </c>
      <c r="G95" s="2">
        <v>33795.199999999997</v>
      </c>
      <c r="H95" s="16">
        <f t="shared" si="1"/>
        <v>-1.0618192503155572E-3</v>
      </c>
    </row>
    <row r="96" spans="1:8" ht="13.5" x14ac:dyDescent="0.25">
      <c r="A96" s="11"/>
      <c r="B96" s="10">
        <v>44742</v>
      </c>
      <c r="C96" s="2">
        <v>17.75</v>
      </c>
      <c r="D96" s="2">
        <v>14.0631</v>
      </c>
      <c r="E96" s="2">
        <v>205</v>
      </c>
      <c r="F96" s="2">
        <v>18.795000000000002</v>
      </c>
      <c r="G96" s="2">
        <v>3852.9749999999999</v>
      </c>
      <c r="H96" s="16">
        <f t="shared" si="1"/>
        <v>-5.9852658038292796E-2</v>
      </c>
    </row>
    <row r="97" spans="1:8" ht="13.5" x14ac:dyDescent="0.25">
      <c r="A97" s="11"/>
      <c r="B97" s="10">
        <v>44743</v>
      </c>
      <c r="C97" s="2">
        <v>18.5</v>
      </c>
      <c r="D97" s="2">
        <v>14.657400000000001</v>
      </c>
      <c r="E97" s="2">
        <v>874</v>
      </c>
      <c r="F97" s="2">
        <v>18.503</v>
      </c>
      <c r="G97" s="2">
        <v>16171.621999999999</v>
      </c>
      <c r="H97" s="16">
        <f t="shared" si="1"/>
        <v>4.2259530260042269E-2</v>
      </c>
    </row>
    <row r="98" spans="1:8" ht="13.5" x14ac:dyDescent="0.25">
      <c r="A98" s="11"/>
      <c r="B98" s="10">
        <v>44746</v>
      </c>
      <c r="C98" s="2">
        <v>18.399999999999999</v>
      </c>
      <c r="D98" s="2">
        <v>14.578099999999999</v>
      </c>
      <c r="E98" s="2">
        <v>280</v>
      </c>
      <c r="F98" s="2">
        <v>18.335999999999999</v>
      </c>
      <c r="G98" s="2">
        <v>5134.08</v>
      </c>
      <c r="H98" s="16">
        <f t="shared" si="1"/>
        <v>-5.4102364675864545E-3</v>
      </c>
    </row>
    <row r="99" spans="1:8" ht="13.5" x14ac:dyDescent="0.25">
      <c r="A99" s="11"/>
      <c r="B99" s="10">
        <v>44747</v>
      </c>
      <c r="C99" s="2">
        <v>18.399999999999999</v>
      </c>
      <c r="D99" s="2">
        <v>14.578099999999999</v>
      </c>
      <c r="E99" s="2">
        <v>0</v>
      </c>
      <c r="F99" s="2">
        <v>0</v>
      </c>
      <c r="G99" s="2">
        <v>0</v>
      </c>
      <c r="H99" s="16">
        <f t="shared" si="1"/>
        <v>0</v>
      </c>
    </row>
    <row r="100" spans="1:8" ht="13.5" x14ac:dyDescent="0.25">
      <c r="A100" s="11"/>
      <c r="B100" s="10">
        <v>44748</v>
      </c>
      <c r="C100" s="2">
        <v>18.489999999999998</v>
      </c>
      <c r="D100" s="2">
        <v>14.6494</v>
      </c>
      <c r="E100" s="2">
        <v>2761</v>
      </c>
      <c r="F100" s="2">
        <v>18.399000000000001</v>
      </c>
      <c r="G100" s="2">
        <v>50799.639000000003</v>
      </c>
      <c r="H100" s="16">
        <f t="shared" si="1"/>
        <v>4.8908979908219045E-3</v>
      </c>
    </row>
    <row r="101" spans="1:8" ht="13.5" x14ac:dyDescent="0.25">
      <c r="A101" s="11"/>
      <c r="B101" s="10">
        <v>44749</v>
      </c>
      <c r="C101" s="2">
        <v>18.18</v>
      </c>
      <c r="D101" s="2">
        <v>14.4038</v>
      </c>
      <c r="E101" s="2">
        <v>100</v>
      </c>
      <c r="F101" s="2">
        <v>18.18</v>
      </c>
      <c r="G101" s="2">
        <v>1818</v>
      </c>
      <c r="H101" s="16">
        <f t="shared" si="1"/>
        <v>-1.6765191748467488E-2</v>
      </c>
    </row>
    <row r="102" spans="1:8" ht="13.5" x14ac:dyDescent="0.25">
      <c r="A102" s="11"/>
      <c r="B102" s="10">
        <v>44750</v>
      </c>
      <c r="C102" s="2">
        <v>18.48</v>
      </c>
      <c r="D102" s="2">
        <v>14.641500000000001</v>
      </c>
      <c r="E102" s="2">
        <v>559</v>
      </c>
      <c r="F102" s="2">
        <v>18.28</v>
      </c>
      <c r="G102" s="2">
        <v>10218.52</v>
      </c>
      <c r="H102" s="16">
        <f t="shared" si="1"/>
        <v>1.6502589594412601E-2</v>
      </c>
    </row>
    <row r="103" spans="1:8" ht="13.5" x14ac:dyDescent="0.25">
      <c r="A103" s="11"/>
      <c r="B103" s="10">
        <v>44753</v>
      </c>
      <c r="C103" s="2">
        <v>18.39</v>
      </c>
      <c r="D103" s="2">
        <v>14.5702</v>
      </c>
      <c r="E103" s="2">
        <v>92</v>
      </c>
      <c r="F103" s="2">
        <v>18.033999999999999</v>
      </c>
      <c r="G103" s="2">
        <v>1659.1279999999999</v>
      </c>
      <c r="H103" s="16">
        <f t="shared" si="1"/>
        <v>-4.8697196325513644E-3</v>
      </c>
    </row>
    <row r="104" spans="1:8" ht="13.5" x14ac:dyDescent="0.25">
      <c r="A104" s="11"/>
      <c r="B104" s="10">
        <v>44754</v>
      </c>
      <c r="C104" s="2">
        <v>18.3</v>
      </c>
      <c r="D104" s="2">
        <v>14.498900000000001</v>
      </c>
      <c r="E104" s="2">
        <v>2967</v>
      </c>
      <c r="F104" s="2">
        <v>18.181999999999999</v>
      </c>
      <c r="G104" s="2">
        <v>53945.993999999999</v>
      </c>
      <c r="H104" s="16">
        <f t="shared" si="1"/>
        <v>-4.8935498483204786E-3</v>
      </c>
    </row>
    <row r="105" spans="1:8" ht="13.5" x14ac:dyDescent="0.25">
      <c r="A105" s="11"/>
      <c r="B105" s="10">
        <v>44755</v>
      </c>
      <c r="C105" s="2">
        <v>18.47</v>
      </c>
      <c r="D105" s="2">
        <v>14.633599999999999</v>
      </c>
      <c r="E105" s="2">
        <v>1319</v>
      </c>
      <c r="F105" s="2">
        <v>18.059000000000001</v>
      </c>
      <c r="G105" s="2">
        <v>23819.821</v>
      </c>
      <c r="H105" s="16">
        <f t="shared" si="1"/>
        <v>9.2903599583415777E-3</v>
      </c>
    </row>
    <row r="106" spans="1:8" ht="13.5" x14ac:dyDescent="0.25">
      <c r="A106" s="11"/>
      <c r="B106" s="10">
        <v>44756</v>
      </c>
      <c r="C106" s="2">
        <v>18.48</v>
      </c>
      <c r="D106" s="2">
        <v>14.641500000000001</v>
      </c>
      <c r="E106" s="2">
        <v>275</v>
      </c>
      <c r="F106" s="2">
        <v>18.466999999999999</v>
      </c>
      <c r="G106" s="2">
        <v>5078.4250000000002</v>
      </c>
      <c r="H106" s="16">
        <f t="shared" si="1"/>
        <v>5.3985348786362403E-4</v>
      </c>
    </row>
    <row r="107" spans="1:8" ht="13.5" x14ac:dyDescent="0.25">
      <c r="A107" s="11"/>
      <c r="B107" s="10">
        <v>44757</v>
      </c>
      <c r="C107" s="2">
        <v>18.48</v>
      </c>
      <c r="D107" s="2">
        <v>14.641500000000001</v>
      </c>
      <c r="E107" s="2">
        <v>109</v>
      </c>
      <c r="F107" s="2">
        <v>18.472999999999999</v>
      </c>
      <c r="G107" s="2">
        <v>2013.557</v>
      </c>
      <c r="H107" s="16">
        <f t="shared" si="1"/>
        <v>0</v>
      </c>
    </row>
    <row r="108" spans="1:8" ht="13.5" x14ac:dyDescent="0.25">
      <c r="A108" s="11"/>
      <c r="B108" s="10">
        <v>44760</v>
      </c>
      <c r="C108" s="2">
        <v>18.399999999999999</v>
      </c>
      <c r="D108" s="2">
        <v>14.578099999999999</v>
      </c>
      <c r="E108" s="2">
        <v>1958</v>
      </c>
      <c r="F108" s="2">
        <v>18.100000000000001</v>
      </c>
      <c r="G108" s="2">
        <v>35439.800000000003</v>
      </c>
      <c r="H108" s="16">
        <f t="shared" si="1"/>
        <v>-4.3301574292252468E-3</v>
      </c>
    </row>
    <row r="109" spans="1:8" ht="13.5" x14ac:dyDescent="0.25">
      <c r="A109" s="11"/>
      <c r="B109" s="10">
        <v>44761</v>
      </c>
      <c r="C109" s="2">
        <v>18.8</v>
      </c>
      <c r="D109" s="2">
        <v>14.895</v>
      </c>
      <c r="E109" s="2">
        <v>4392</v>
      </c>
      <c r="F109" s="2">
        <v>18.492000000000001</v>
      </c>
      <c r="G109" s="2">
        <v>81216.864000000001</v>
      </c>
      <c r="H109" s="16">
        <f t="shared" si="1"/>
        <v>2.1738086581927715E-2</v>
      </c>
    </row>
    <row r="110" spans="1:8" ht="13.5" x14ac:dyDescent="0.25">
      <c r="A110" s="11"/>
      <c r="B110" s="10">
        <v>44762</v>
      </c>
      <c r="C110" s="2">
        <v>19.920000000000002</v>
      </c>
      <c r="D110" s="2">
        <v>15.782400000000001</v>
      </c>
      <c r="E110" s="2">
        <v>5549</v>
      </c>
      <c r="F110" s="2">
        <v>19.425000000000001</v>
      </c>
      <c r="G110" s="2">
        <v>107789.325</v>
      </c>
      <c r="H110" s="16">
        <f t="shared" si="1"/>
        <v>5.9577039274924561E-2</v>
      </c>
    </row>
    <row r="111" spans="1:8" ht="13.5" x14ac:dyDescent="0.25">
      <c r="A111" s="11"/>
      <c r="B111" s="10">
        <v>44763</v>
      </c>
      <c r="C111" s="2">
        <v>19.8</v>
      </c>
      <c r="D111" s="2">
        <v>15.6873</v>
      </c>
      <c r="E111" s="2">
        <v>259</v>
      </c>
      <c r="F111" s="2">
        <v>19.806999999999999</v>
      </c>
      <c r="G111" s="2">
        <v>5130.0129999999999</v>
      </c>
      <c r="H111" s="16">
        <f t="shared" si="1"/>
        <v>-6.0256995133820207E-3</v>
      </c>
    </row>
    <row r="112" spans="1:8" ht="13.5" x14ac:dyDescent="0.25">
      <c r="A112" s="11"/>
      <c r="B112" s="10">
        <v>44764</v>
      </c>
      <c r="C112" s="2">
        <v>19.989999999999998</v>
      </c>
      <c r="D112" s="2">
        <v>15.837899999999999</v>
      </c>
      <c r="E112" s="2">
        <v>2568</v>
      </c>
      <c r="F112" s="2">
        <v>19.888999999999999</v>
      </c>
      <c r="G112" s="2">
        <v>51074.951999999997</v>
      </c>
      <c r="H112" s="16">
        <f t="shared" si="1"/>
        <v>9.600122391998556E-3</v>
      </c>
    </row>
    <row r="113" spans="1:8" ht="13.5" x14ac:dyDescent="0.25">
      <c r="A113" s="11"/>
      <c r="B113" s="10">
        <v>44768</v>
      </c>
      <c r="C113" s="2">
        <v>19.899999999999999</v>
      </c>
      <c r="D113" s="2">
        <v>15.7666</v>
      </c>
      <c r="E113" s="2">
        <v>1439</v>
      </c>
      <c r="F113" s="2">
        <v>19.779</v>
      </c>
      <c r="G113" s="2">
        <v>28461.981</v>
      </c>
      <c r="H113" s="16">
        <f t="shared" si="1"/>
        <v>-4.5018594636914641E-3</v>
      </c>
    </row>
    <row r="114" spans="1:8" ht="13.5" x14ac:dyDescent="0.25">
      <c r="A114" s="11"/>
      <c r="B114" s="10">
        <v>44769</v>
      </c>
      <c r="C114" s="2">
        <v>19.79</v>
      </c>
      <c r="D114" s="2">
        <v>15.679399999999999</v>
      </c>
      <c r="E114" s="2">
        <v>1872</v>
      </c>
      <c r="F114" s="2">
        <v>19.774000000000001</v>
      </c>
      <c r="G114" s="2">
        <v>37016.928</v>
      </c>
      <c r="H114" s="16">
        <f t="shared" si="1"/>
        <v>-5.5306787766545131E-3</v>
      </c>
    </row>
    <row r="115" spans="1:8" ht="13.5" x14ac:dyDescent="0.25">
      <c r="A115" s="11"/>
      <c r="B115" s="10">
        <v>44770</v>
      </c>
      <c r="C115" s="2">
        <v>19.8</v>
      </c>
      <c r="D115" s="2">
        <v>15.6873</v>
      </c>
      <c r="E115" s="2">
        <v>1424</v>
      </c>
      <c r="F115" s="2">
        <v>19.728000000000002</v>
      </c>
      <c r="G115" s="2">
        <v>28092.671999999999</v>
      </c>
      <c r="H115" s="16">
        <f t="shared" si="1"/>
        <v>5.0384581042649138E-4</v>
      </c>
    </row>
    <row r="116" spans="1:8" ht="13.5" x14ac:dyDescent="0.25">
      <c r="A116" s="11"/>
      <c r="B116" s="10">
        <v>44771</v>
      </c>
      <c r="C116" s="2">
        <v>19.8</v>
      </c>
      <c r="D116" s="2">
        <v>15.6873</v>
      </c>
      <c r="E116" s="2">
        <v>610</v>
      </c>
      <c r="F116" s="2">
        <v>19.559000000000001</v>
      </c>
      <c r="G116" s="2">
        <v>11930.99</v>
      </c>
      <c r="H116" s="16">
        <f t="shared" si="1"/>
        <v>0</v>
      </c>
    </row>
    <row r="117" spans="1:8" ht="13.5" x14ac:dyDescent="0.25">
      <c r="A117" s="11"/>
      <c r="B117" s="10">
        <v>44774</v>
      </c>
      <c r="C117" s="2">
        <v>19.77</v>
      </c>
      <c r="D117" s="2">
        <v>15.663600000000001</v>
      </c>
      <c r="E117" s="2">
        <v>3273</v>
      </c>
      <c r="F117" s="2">
        <v>19.567</v>
      </c>
      <c r="G117" s="2">
        <v>64042.790999999997</v>
      </c>
      <c r="H117" s="16">
        <f t="shared" si="1"/>
        <v>-1.5107762330037566E-3</v>
      </c>
    </row>
    <row r="118" spans="1:8" ht="13.5" x14ac:dyDescent="0.25">
      <c r="A118" s="11"/>
      <c r="B118" s="10">
        <v>44775</v>
      </c>
      <c r="C118" s="2">
        <v>19.7</v>
      </c>
      <c r="D118" s="2">
        <v>15.6081</v>
      </c>
      <c r="E118" s="2">
        <v>80</v>
      </c>
      <c r="F118" s="2">
        <v>19.524999999999999</v>
      </c>
      <c r="G118" s="2">
        <v>1562</v>
      </c>
      <c r="H118" s="16">
        <f t="shared" si="1"/>
        <v>-3.543246763196221E-3</v>
      </c>
    </row>
    <row r="119" spans="1:8" ht="13.5" x14ac:dyDescent="0.25">
      <c r="A119" s="11"/>
      <c r="B119" s="10">
        <v>44776</v>
      </c>
      <c r="C119" s="2">
        <v>19.399999999999999</v>
      </c>
      <c r="D119" s="2">
        <v>15.3704</v>
      </c>
      <c r="E119" s="2">
        <v>3904</v>
      </c>
      <c r="F119" s="2">
        <v>19.420999999999999</v>
      </c>
      <c r="G119" s="2">
        <v>75819.584000000003</v>
      </c>
      <c r="H119" s="16">
        <f t="shared" si="1"/>
        <v>-1.5229271980574204E-2</v>
      </c>
    </row>
    <row r="120" spans="1:8" ht="13.5" x14ac:dyDescent="0.25">
      <c r="A120" s="11"/>
      <c r="B120" s="10">
        <v>44777</v>
      </c>
      <c r="C120" s="2">
        <v>19.649999999999999</v>
      </c>
      <c r="D120" s="2">
        <v>15.5685</v>
      </c>
      <c r="E120" s="2">
        <v>2897</v>
      </c>
      <c r="F120" s="2">
        <v>19.489999999999998</v>
      </c>
      <c r="G120" s="2">
        <v>56462.53</v>
      </c>
      <c r="H120" s="16">
        <f t="shared" si="1"/>
        <v>1.2888408889814199E-2</v>
      </c>
    </row>
    <row r="121" spans="1:8" ht="13.5" x14ac:dyDescent="0.25">
      <c r="A121" s="11"/>
      <c r="B121" s="10">
        <v>44778</v>
      </c>
      <c r="C121" s="2">
        <v>19.690000000000001</v>
      </c>
      <c r="D121" s="2">
        <v>15.600199999999999</v>
      </c>
      <c r="E121" s="2">
        <v>2610</v>
      </c>
      <c r="F121" s="2">
        <v>19.638999999999999</v>
      </c>
      <c r="G121" s="2">
        <v>51257.79</v>
      </c>
      <c r="H121" s="16">
        <f t="shared" si="1"/>
        <v>2.0361627645565693E-3</v>
      </c>
    </row>
    <row r="122" spans="1:8" ht="13.5" x14ac:dyDescent="0.25">
      <c r="A122" s="11"/>
      <c r="B122" s="10">
        <v>44781</v>
      </c>
      <c r="C122" s="2">
        <v>19.64</v>
      </c>
      <c r="D122" s="2">
        <v>15.560600000000001</v>
      </c>
      <c r="E122" s="2">
        <v>1000</v>
      </c>
      <c r="F122" s="2">
        <v>19.611999999999998</v>
      </c>
      <c r="G122" s="2">
        <v>19612</v>
      </c>
      <c r="H122" s="16">
        <f t="shared" si="1"/>
        <v>-2.5384289944999617E-3</v>
      </c>
    </row>
    <row r="123" spans="1:8" ht="13.5" x14ac:dyDescent="0.25">
      <c r="A123" s="11"/>
      <c r="B123" s="10">
        <v>44782</v>
      </c>
      <c r="C123" s="2">
        <v>19.649999999999999</v>
      </c>
      <c r="D123" s="2">
        <v>15.5685</v>
      </c>
      <c r="E123" s="2">
        <v>2900</v>
      </c>
      <c r="F123" s="2">
        <v>19.63</v>
      </c>
      <c r="G123" s="2">
        <v>56927</v>
      </c>
      <c r="H123" s="16">
        <f t="shared" si="1"/>
        <v>5.0769250543034018E-4</v>
      </c>
    </row>
    <row r="124" spans="1:8" ht="13.5" x14ac:dyDescent="0.25">
      <c r="A124" s="11"/>
      <c r="B124" s="10">
        <v>44783</v>
      </c>
      <c r="C124" s="2">
        <v>19.649999999999999</v>
      </c>
      <c r="D124" s="2">
        <v>15.5685</v>
      </c>
      <c r="E124" s="2">
        <v>3241</v>
      </c>
      <c r="F124" s="2">
        <v>19.536999999999999</v>
      </c>
      <c r="G124" s="2">
        <v>63319.417000000001</v>
      </c>
      <c r="H124" s="16">
        <f t="shared" si="1"/>
        <v>0</v>
      </c>
    </row>
    <row r="125" spans="1:8" ht="13.5" x14ac:dyDescent="0.25">
      <c r="A125" s="11"/>
      <c r="B125" s="10">
        <v>44784</v>
      </c>
      <c r="C125" s="2">
        <v>19.79</v>
      </c>
      <c r="D125" s="2">
        <v>15.679399999999999</v>
      </c>
      <c r="E125" s="2">
        <v>2459</v>
      </c>
      <c r="F125" s="2">
        <v>19.637</v>
      </c>
      <c r="G125" s="2">
        <v>48287.383000000002</v>
      </c>
      <c r="H125" s="16">
        <f t="shared" si="1"/>
        <v>7.1233580627548644E-3</v>
      </c>
    </row>
    <row r="126" spans="1:8" ht="13.5" x14ac:dyDescent="0.25">
      <c r="A126" s="11"/>
      <c r="B126" s="10">
        <v>44785</v>
      </c>
      <c r="C126" s="2">
        <v>19.8</v>
      </c>
      <c r="D126" s="2">
        <v>15.6873</v>
      </c>
      <c r="E126" s="2">
        <v>2131</v>
      </c>
      <c r="F126" s="2">
        <v>19.640999999999998</v>
      </c>
      <c r="G126" s="2">
        <v>41854.970999999998</v>
      </c>
      <c r="H126" s="16">
        <f t="shared" si="1"/>
        <v>5.0384581042649138E-4</v>
      </c>
    </row>
    <row r="127" spans="1:8" ht="13.5" x14ac:dyDescent="0.25">
      <c r="A127" s="11"/>
      <c r="B127" s="10">
        <v>44788</v>
      </c>
      <c r="C127" s="2">
        <v>19.5</v>
      </c>
      <c r="D127" s="2">
        <v>15.4496</v>
      </c>
      <c r="E127" s="2">
        <v>4654</v>
      </c>
      <c r="F127" s="2">
        <v>19.510999999999999</v>
      </c>
      <c r="G127" s="2">
        <v>90804.194000000003</v>
      </c>
      <c r="H127" s="16">
        <f t="shared" si="1"/>
        <v>-1.5152384412869023E-2</v>
      </c>
    </row>
    <row r="128" spans="1:8" ht="13.5" x14ac:dyDescent="0.25">
      <c r="A128" s="11"/>
      <c r="B128" s="10">
        <v>44789</v>
      </c>
      <c r="C128" s="2">
        <v>19.7</v>
      </c>
      <c r="D128" s="2">
        <v>15.6081</v>
      </c>
      <c r="E128" s="2">
        <v>1270</v>
      </c>
      <c r="F128" s="2">
        <v>19.614999999999998</v>
      </c>
      <c r="G128" s="2">
        <v>24911.05</v>
      </c>
      <c r="H128" s="16">
        <f t="shared" si="1"/>
        <v>1.0259165285832648E-2</v>
      </c>
    </row>
    <row r="129" spans="1:8" ht="13.5" x14ac:dyDescent="0.25">
      <c r="A129" s="11"/>
      <c r="B129" s="10">
        <v>44790</v>
      </c>
      <c r="C129" s="2">
        <v>19.7</v>
      </c>
      <c r="D129" s="2">
        <v>15.6081</v>
      </c>
      <c r="E129" s="2">
        <v>480</v>
      </c>
      <c r="F129" s="2">
        <v>19.681999999999999</v>
      </c>
      <c r="G129" s="2">
        <v>9447.36</v>
      </c>
      <c r="H129" s="16">
        <f t="shared" si="1"/>
        <v>0</v>
      </c>
    </row>
    <row r="130" spans="1:8" ht="13.5" x14ac:dyDescent="0.25">
      <c r="A130" s="11"/>
      <c r="B130" s="10">
        <v>44791</v>
      </c>
      <c r="C130" s="2">
        <v>19.7</v>
      </c>
      <c r="D130" s="2">
        <v>15.6081</v>
      </c>
      <c r="E130" s="2">
        <v>725</v>
      </c>
      <c r="F130" s="2">
        <v>19.673999999999999</v>
      </c>
      <c r="G130" s="2">
        <v>14263.65</v>
      </c>
      <c r="H130" s="16">
        <f t="shared" si="1"/>
        <v>0</v>
      </c>
    </row>
    <row r="131" spans="1:8" ht="13.5" x14ac:dyDescent="0.25">
      <c r="A131" s="11"/>
      <c r="B131" s="10">
        <v>44792</v>
      </c>
      <c r="C131" s="2">
        <v>19.760000000000002</v>
      </c>
      <c r="D131" s="2">
        <v>15.6556</v>
      </c>
      <c r="E131" s="2">
        <v>2644</v>
      </c>
      <c r="F131" s="2">
        <v>19.709</v>
      </c>
      <c r="G131" s="2">
        <v>52110.595999999998</v>
      </c>
      <c r="H131" s="16">
        <f t="shared" si="1"/>
        <v>3.0432916242207207E-3</v>
      </c>
    </row>
    <row r="132" spans="1:8" ht="13.5" x14ac:dyDescent="0.25">
      <c r="A132" s="11"/>
      <c r="B132" s="10">
        <v>44795</v>
      </c>
      <c r="C132" s="2">
        <v>20</v>
      </c>
      <c r="D132" s="2">
        <v>15.845800000000001</v>
      </c>
      <c r="E132" s="2">
        <v>1334</v>
      </c>
      <c r="F132" s="2">
        <v>19.905999999999999</v>
      </c>
      <c r="G132" s="2">
        <v>26554.603999999999</v>
      </c>
      <c r="H132" s="16">
        <f t="shared" si="1"/>
        <v>1.2149007383939345E-2</v>
      </c>
    </row>
    <row r="133" spans="1:8" ht="13.5" x14ac:dyDescent="0.25">
      <c r="A133" s="11"/>
      <c r="B133" s="10">
        <v>44796</v>
      </c>
      <c r="C133" s="2">
        <v>20</v>
      </c>
      <c r="D133" s="2">
        <v>15.845800000000001</v>
      </c>
      <c r="E133" s="2">
        <v>368</v>
      </c>
      <c r="F133" s="2">
        <v>19.939</v>
      </c>
      <c r="G133" s="2">
        <v>7337.5519999999997</v>
      </c>
      <c r="H133" s="16">
        <f t="shared" si="1"/>
        <v>0</v>
      </c>
    </row>
    <row r="134" spans="1:8" ht="13.5" x14ac:dyDescent="0.25">
      <c r="A134" s="11"/>
      <c r="B134" s="10">
        <v>44797</v>
      </c>
      <c r="C134" s="2">
        <v>20</v>
      </c>
      <c r="D134" s="2">
        <v>15.845800000000001</v>
      </c>
      <c r="E134" s="2">
        <v>2305</v>
      </c>
      <c r="F134" s="2">
        <v>19.913</v>
      </c>
      <c r="G134" s="2">
        <v>45899.464999999997</v>
      </c>
      <c r="H134" s="16">
        <f t="shared" si="1"/>
        <v>0</v>
      </c>
    </row>
    <row r="135" spans="1:8" ht="13.5" x14ac:dyDescent="0.25">
      <c r="A135" s="11"/>
      <c r="B135" s="10">
        <v>44798</v>
      </c>
      <c r="C135" s="2">
        <v>19.989999999999998</v>
      </c>
      <c r="D135" s="2">
        <v>15.837899999999999</v>
      </c>
      <c r="E135" s="2">
        <v>2550</v>
      </c>
      <c r="F135" s="2">
        <v>19.984000000000002</v>
      </c>
      <c r="G135" s="2">
        <v>50959.199999999997</v>
      </c>
      <c r="H135" s="16">
        <f t="shared" ref="H135:H198" si="2">(D135-D134)/D134</f>
        <v>-4.9855482209804037E-4</v>
      </c>
    </row>
    <row r="136" spans="1:8" ht="13.5" x14ac:dyDescent="0.25">
      <c r="A136" s="11"/>
      <c r="B136" s="10">
        <v>44799</v>
      </c>
      <c r="C136" s="2">
        <v>20</v>
      </c>
      <c r="D136" s="2">
        <v>15.845800000000001</v>
      </c>
      <c r="E136" s="2">
        <v>630</v>
      </c>
      <c r="F136" s="2">
        <v>19.920000000000002</v>
      </c>
      <c r="G136" s="2">
        <v>12549.6</v>
      </c>
      <c r="H136" s="16">
        <f t="shared" si="2"/>
        <v>4.9880350298973529E-4</v>
      </c>
    </row>
    <row r="137" spans="1:8" ht="13.5" x14ac:dyDescent="0.25">
      <c r="A137" s="11"/>
      <c r="B137" s="10">
        <v>44802</v>
      </c>
      <c r="C137" s="2">
        <v>19.899999999999999</v>
      </c>
      <c r="D137" s="2">
        <v>15.7666</v>
      </c>
      <c r="E137" s="2">
        <v>805</v>
      </c>
      <c r="F137" s="2">
        <v>19.888999999999999</v>
      </c>
      <c r="G137" s="2">
        <v>16010.645</v>
      </c>
      <c r="H137" s="16">
        <f t="shared" si="2"/>
        <v>-4.9981698620454734E-3</v>
      </c>
    </row>
    <row r="138" spans="1:8" ht="13.5" x14ac:dyDescent="0.25">
      <c r="A138" s="11"/>
      <c r="B138" s="10">
        <v>44803</v>
      </c>
      <c r="C138" s="2">
        <v>20</v>
      </c>
      <c r="D138" s="2">
        <v>15.845800000000001</v>
      </c>
      <c r="E138" s="2">
        <v>1040</v>
      </c>
      <c r="F138" s="2">
        <v>19.829999999999998</v>
      </c>
      <c r="G138" s="2">
        <v>20623.2</v>
      </c>
      <c r="H138" s="16">
        <f t="shared" si="2"/>
        <v>5.0232770540256082E-3</v>
      </c>
    </row>
    <row r="139" spans="1:8" ht="13.5" x14ac:dyDescent="0.25">
      <c r="A139" s="11"/>
      <c r="B139" s="10">
        <v>44804</v>
      </c>
      <c r="C139" s="2">
        <v>20</v>
      </c>
      <c r="D139" s="2">
        <v>15.845800000000001</v>
      </c>
      <c r="E139" s="2">
        <v>1261</v>
      </c>
      <c r="F139" s="2">
        <v>19.803000000000001</v>
      </c>
      <c r="G139" s="2">
        <v>24971.582999999999</v>
      </c>
      <c r="H139" s="16">
        <f t="shared" si="2"/>
        <v>0</v>
      </c>
    </row>
    <row r="140" spans="1:8" ht="13.5" x14ac:dyDescent="0.25">
      <c r="A140" s="11"/>
      <c r="B140" s="10">
        <v>44805</v>
      </c>
      <c r="C140" s="2">
        <v>21</v>
      </c>
      <c r="D140" s="2">
        <v>16.638100000000001</v>
      </c>
      <c r="E140" s="2">
        <v>1281</v>
      </c>
      <c r="F140" s="2">
        <v>20.190999999999999</v>
      </c>
      <c r="G140" s="2">
        <v>25864.670999999998</v>
      </c>
      <c r="H140" s="16">
        <f t="shared" si="2"/>
        <v>5.000063108205334E-2</v>
      </c>
    </row>
    <row r="141" spans="1:8" ht="13.5" x14ac:dyDescent="0.25">
      <c r="A141" s="11"/>
      <c r="B141" s="10">
        <v>44806</v>
      </c>
      <c r="C141" s="2">
        <v>21.93</v>
      </c>
      <c r="D141" s="2">
        <v>17.3749</v>
      </c>
      <c r="E141" s="2">
        <v>1575</v>
      </c>
      <c r="F141" s="2">
        <v>21.635999999999999</v>
      </c>
      <c r="G141" s="2">
        <v>34076.699999999997</v>
      </c>
      <c r="H141" s="16">
        <f t="shared" si="2"/>
        <v>4.4283902609071869E-2</v>
      </c>
    </row>
    <row r="142" spans="1:8" ht="13.5" x14ac:dyDescent="0.25">
      <c r="A142" s="11"/>
      <c r="B142" s="10">
        <v>44809</v>
      </c>
      <c r="C142" s="2">
        <v>21.88</v>
      </c>
      <c r="D142" s="2">
        <v>17.3353</v>
      </c>
      <c r="E142" s="2">
        <v>2949</v>
      </c>
      <c r="F142" s="2">
        <v>21.509</v>
      </c>
      <c r="G142" s="2">
        <v>63430.040999999997</v>
      </c>
      <c r="H142" s="16">
        <f t="shared" si="2"/>
        <v>-2.2791498080564536E-3</v>
      </c>
    </row>
    <row r="143" spans="1:8" ht="13.5" x14ac:dyDescent="0.25">
      <c r="A143" s="11"/>
      <c r="B143" s="10">
        <v>44810</v>
      </c>
      <c r="C143" s="2">
        <v>21.85</v>
      </c>
      <c r="D143" s="2">
        <v>17.311499999999999</v>
      </c>
      <c r="E143" s="2">
        <v>2032</v>
      </c>
      <c r="F143" s="2">
        <v>21.817</v>
      </c>
      <c r="G143" s="2">
        <v>44332.144</v>
      </c>
      <c r="H143" s="16">
        <f t="shared" si="2"/>
        <v>-1.372921149331213E-3</v>
      </c>
    </row>
    <row r="144" spans="1:8" ht="13.5" x14ac:dyDescent="0.25">
      <c r="A144" s="11"/>
      <c r="B144" s="10">
        <v>44811</v>
      </c>
      <c r="C144" s="2">
        <v>22</v>
      </c>
      <c r="D144" s="2">
        <v>17.430399999999999</v>
      </c>
      <c r="E144" s="2">
        <v>11888</v>
      </c>
      <c r="F144" s="2">
        <v>21.971</v>
      </c>
      <c r="G144" s="2">
        <v>261191.24799999999</v>
      </c>
      <c r="H144" s="16">
        <f t="shared" si="2"/>
        <v>6.8682667590907786E-3</v>
      </c>
    </row>
    <row r="145" spans="1:8" ht="13.5" x14ac:dyDescent="0.25">
      <c r="A145" s="11"/>
      <c r="B145" s="10">
        <v>44812</v>
      </c>
      <c r="C145" s="2">
        <v>22</v>
      </c>
      <c r="D145" s="2">
        <v>17.430399999999999</v>
      </c>
      <c r="E145" s="2">
        <v>2092</v>
      </c>
      <c r="F145" s="2">
        <v>21.998000000000001</v>
      </c>
      <c r="G145" s="2">
        <v>46019.815999999999</v>
      </c>
      <c r="H145" s="16">
        <f t="shared" si="2"/>
        <v>0</v>
      </c>
    </row>
    <row r="146" spans="1:8" ht="13.5" x14ac:dyDescent="0.25">
      <c r="A146" s="11"/>
      <c r="B146" s="10">
        <v>44813</v>
      </c>
      <c r="C146" s="2">
        <v>21.9</v>
      </c>
      <c r="D146" s="2">
        <v>17.351099999999999</v>
      </c>
      <c r="E146" s="2">
        <v>438</v>
      </c>
      <c r="F146" s="2">
        <v>21.806999999999999</v>
      </c>
      <c r="G146" s="2">
        <v>9551.4660000000003</v>
      </c>
      <c r="H146" s="16">
        <f t="shared" si="2"/>
        <v>-4.5495226730310227E-3</v>
      </c>
    </row>
    <row r="147" spans="1:8" ht="13.5" x14ac:dyDescent="0.25">
      <c r="A147" s="11"/>
      <c r="B147" s="10">
        <v>44816</v>
      </c>
      <c r="C147" s="2">
        <v>21.98</v>
      </c>
      <c r="D147" s="2">
        <v>17.4145</v>
      </c>
      <c r="E147" s="2">
        <v>312</v>
      </c>
      <c r="F147" s="2">
        <v>21.687999999999999</v>
      </c>
      <c r="G147" s="2">
        <v>6766.6559999999999</v>
      </c>
      <c r="H147" s="16">
        <f t="shared" si="2"/>
        <v>3.6539470120050869E-3</v>
      </c>
    </row>
    <row r="148" spans="1:8" ht="13.5" x14ac:dyDescent="0.25">
      <c r="A148" s="11"/>
      <c r="B148" s="10">
        <v>44817</v>
      </c>
      <c r="C148" s="2">
        <v>23</v>
      </c>
      <c r="D148" s="2">
        <v>18.2227</v>
      </c>
      <c r="E148" s="2">
        <v>4030</v>
      </c>
      <c r="F148" s="2">
        <v>22.564</v>
      </c>
      <c r="G148" s="2">
        <v>90932.92</v>
      </c>
      <c r="H148" s="16">
        <f t="shared" si="2"/>
        <v>4.6409601194406923E-2</v>
      </c>
    </row>
    <row r="149" spans="1:8" ht="13.5" x14ac:dyDescent="0.25">
      <c r="A149" s="11"/>
      <c r="B149" s="10">
        <v>44818</v>
      </c>
      <c r="C149" s="2">
        <v>23.99</v>
      </c>
      <c r="D149" s="2">
        <v>19.007000000000001</v>
      </c>
      <c r="E149" s="2">
        <v>5443</v>
      </c>
      <c r="F149" s="2">
        <v>23.777000000000001</v>
      </c>
      <c r="G149" s="2">
        <v>129418.211</v>
      </c>
      <c r="H149" s="16">
        <f t="shared" si="2"/>
        <v>4.3039725177937506E-2</v>
      </c>
    </row>
    <row r="150" spans="1:8" ht="13.5" x14ac:dyDescent="0.25">
      <c r="A150" s="11"/>
      <c r="B150" s="10">
        <v>44819</v>
      </c>
      <c r="C150" s="2">
        <v>23.99</v>
      </c>
      <c r="D150" s="2">
        <v>19.007000000000001</v>
      </c>
      <c r="E150" s="2">
        <v>749</v>
      </c>
      <c r="F150" s="2">
        <v>23.882000000000001</v>
      </c>
      <c r="G150" s="2">
        <v>17887.617999999999</v>
      </c>
      <c r="H150" s="16">
        <f t="shared" si="2"/>
        <v>0</v>
      </c>
    </row>
    <row r="151" spans="1:8" ht="13.5" x14ac:dyDescent="0.25">
      <c r="A151" s="11"/>
      <c r="B151" s="10">
        <v>44820</v>
      </c>
      <c r="C151" s="2">
        <v>23.98</v>
      </c>
      <c r="D151" s="2">
        <v>18.999099999999999</v>
      </c>
      <c r="E151" s="2">
        <v>6750</v>
      </c>
      <c r="F151" s="2">
        <v>23.911999999999999</v>
      </c>
      <c r="G151" s="2">
        <v>161406</v>
      </c>
      <c r="H151" s="16">
        <f t="shared" si="2"/>
        <v>-4.1563634450480895E-4</v>
      </c>
    </row>
    <row r="152" spans="1:8" ht="13.5" x14ac:dyDescent="0.25">
      <c r="A152" s="11"/>
      <c r="B152" s="10">
        <v>44823</v>
      </c>
      <c r="C152" s="2">
        <v>23.99</v>
      </c>
      <c r="D152" s="2">
        <v>19.007000000000001</v>
      </c>
      <c r="E152" s="2">
        <v>710</v>
      </c>
      <c r="F152" s="2">
        <v>23.963000000000001</v>
      </c>
      <c r="G152" s="2">
        <v>17013.73</v>
      </c>
      <c r="H152" s="16">
        <f t="shared" si="2"/>
        <v>4.1580916990820117E-4</v>
      </c>
    </row>
    <row r="153" spans="1:8" ht="13.5" x14ac:dyDescent="0.25">
      <c r="A153" s="11"/>
      <c r="B153" s="10">
        <v>44824</v>
      </c>
      <c r="C153" s="2">
        <v>23.9</v>
      </c>
      <c r="D153" s="2">
        <v>18.935700000000001</v>
      </c>
      <c r="E153" s="2">
        <v>513</v>
      </c>
      <c r="F153" s="2">
        <v>23.86</v>
      </c>
      <c r="G153" s="2">
        <v>12240.18</v>
      </c>
      <c r="H153" s="16">
        <f t="shared" si="2"/>
        <v>-3.7512495396433317E-3</v>
      </c>
    </row>
    <row r="154" spans="1:8" ht="13.5" x14ac:dyDescent="0.25">
      <c r="A154" s="11"/>
      <c r="B154" s="10">
        <v>44825</v>
      </c>
      <c r="C154" s="2">
        <v>23.99</v>
      </c>
      <c r="D154" s="2">
        <v>19.007000000000001</v>
      </c>
      <c r="E154" s="2">
        <v>387</v>
      </c>
      <c r="F154" s="2">
        <v>23.783000000000001</v>
      </c>
      <c r="G154" s="2">
        <v>9204.0210000000006</v>
      </c>
      <c r="H154" s="16">
        <f t="shared" si="2"/>
        <v>3.76537439862275E-3</v>
      </c>
    </row>
    <row r="155" spans="1:8" ht="13.5" x14ac:dyDescent="0.25">
      <c r="A155" s="11"/>
      <c r="B155" s="10">
        <v>44826</v>
      </c>
      <c r="C155" s="2">
        <v>23.99</v>
      </c>
      <c r="D155" s="2">
        <v>19.007000000000001</v>
      </c>
      <c r="E155" s="2">
        <v>1268</v>
      </c>
      <c r="F155" s="2">
        <v>23.844000000000001</v>
      </c>
      <c r="G155" s="2">
        <v>30234.191999999999</v>
      </c>
      <c r="H155" s="16">
        <f t="shared" si="2"/>
        <v>0</v>
      </c>
    </row>
    <row r="156" spans="1:8" ht="13.5" x14ac:dyDescent="0.25">
      <c r="A156" s="11"/>
      <c r="B156" s="10">
        <v>44827</v>
      </c>
      <c r="C156" s="2">
        <v>23.99</v>
      </c>
      <c r="D156" s="2">
        <v>19.007000000000001</v>
      </c>
      <c r="E156" s="2">
        <v>273</v>
      </c>
      <c r="F156" s="2">
        <v>23.988</v>
      </c>
      <c r="G156" s="2">
        <v>6548.7240000000002</v>
      </c>
      <c r="H156" s="16">
        <f t="shared" si="2"/>
        <v>0</v>
      </c>
    </row>
    <row r="157" spans="1:8" ht="13.5" x14ac:dyDescent="0.25">
      <c r="A157" s="11"/>
      <c r="B157" s="10">
        <v>44830</v>
      </c>
      <c r="C157" s="2">
        <v>23.99</v>
      </c>
      <c r="D157" s="2">
        <v>19.007000000000001</v>
      </c>
      <c r="E157" s="2">
        <v>1897</v>
      </c>
      <c r="F157" s="2">
        <v>23.983000000000001</v>
      </c>
      <c r="G157" s="2">
        <v>45495.750999999997</v>
      </c>
      <c r="H157" s="16">
        <f t="shared" si="2"/>
        <v>0</v>
      </c>
    </row>
    <row r="158" spans="1:8" ht="13.5" x14ac:dyDescent="0.25">
      <c r="A158" s="11"/>
      <c r="B158" s="10">
        <v>44831</v>
      </c>
      <c r="C158" s="2">
        <v>24</v>
      </c>
      <c r="D158" s="2">
        <v>19.014900000000001</v>
      </c>
      <c r="E158" s="2">
        <v>5556</v>
      </c>
      <c r="F158" s="2">
        <v>23.983000000000001</v>
      </c>
      <c r="G158" s="2">
        <v>133249.54800000001</v>
      </c>
      <c r="H158" s="16">
        <f t="shared" si="2"/>
        <v>4.1563634450462203E-4</v>
      </c>
    </row>
    <row r="159" spans="1:8" ht="13.5" x14ac:dyDescent="0.25">
      <c r="A159" s="11"/>
      <c r="B159" s="10">
        <v>44832</v>
      </c>
      <c r="C159" s="2">
        <v>23.99</v>
      </c>
      <c r="D159" s="2">
        <v>19.007000000000001</v>
      </c>
      <c r="E159" s="2">
        <v>2063</v>
      </c>
      <c r="F159" s="2">
        <v>23.995999999999999</v>
      </c>
      <c r="G159" s="2">
        <v>49503.748</v>
      </c>
      <c r="H159" s="16">
        <f t="shared" si="2"/>
        <v>-4.1546366270658018E-4</v>
      </c>
    </row>
    <row r="160" spans="1:8" ht="13.5" x14ac:dyDescent="0.25">
      <c r="A160" s="11"/>
      <c r="B160" s="10">
        <v>44833</v>
      </c>
      <c r="C160" s="2">
        <v>24</v>
      </c>
      <c r="D160" s="2">
        <v>19.014900000000001</v>
      </c>
      <c r="E160" s="2">
        <v>770</v>
      </c>
      <c r="F160" s="2">
        <v>23.977</v>
      </c>
      <c r="G160" s="2">
        <v>18462.29</v>
      </c>
      <c r="H160" s="16">
        <f t="shared" si="2"/>
        <v>4.1563634450462203E-4</v>
      </c>
    </row>
    <row r="161" spans="1:8" ht="13.5" x14ac:dyDescent="0.25">
      <c r="A161" s="11"/>
      <c r="B161" s="10">
        <v>44834</v>
      </c>
      <c r="C161" s="2">
        <v>25</v>
      </c>
      <c r="D161" s="2">
        <v>19.807200000000002</v>
      </c>
      <c r="E161" s="2">
        <v>3675</v>
      </c>
      <c r="F161" s="2">
        <v>24.718</v>
      </c>
      <c r="G161" s="2">
        <v>90838.65</v>
      </c>
      <c r="H161" s="16">
        <f t="shared" si="2"/>
        <v>4.1667324045879854E-2</v>
      </c>
    </row>
    <row r="162" spans="1:8" ht="13.5" x14ac:dyDescent="0.25">
      <c r="A162" s="11"/>
      <c r="B162" s="10">
        <v>44837</v>
      </c>
      <c r="C162" s="2">
        <v>25.5</v>
      </c>
      <c r="D162" s="2">
        <v>20.203399999999998</v>
      </c>
      <c r="E162" s="2">
        <v>1712</v>
      </c>
      <c r="F162" s="2">
        <v>25.495000000000001</v>
      </c>
      <c r="G162" s="2">
        <v>43647.44</v>
      </c>
      <c r="H162" s="16">
        <f t="shared" si="2"/>
        <v>2.0002827254735487E-2</v>
      </c>
    </row>
    <row r="163" spans="1:8" ht="13.5" x14ac:dyDescent="0.25">
      <c r="A163" s="11"/>
      <c r="B163" s="10">
        <v>44838</v>
      </c>
      <c r="C163" s="2">
        <v>25.99</v>
      </c>
      <c r="D163" s="2">
        <v>20.5916</v>
      </c>
      <c r="E163" s="2">
        <v>3806</v>
      </c>
      <c r="F163" s="2">
        <v>25.959</v>
      </c>
      <c r="G163" s="2">
        <v>98799.953999999998</v>
      </c>
      <c r="H163" s="16">
        <f t="shared" si="2"/>
        <v>1.9214587643663999E-2</v>
      </c>
    </row>
    <row r="164" spans="1:8" ht="13.5" x14ac:dyDescent="0.25">
      <c r="A164" s="11"/>
      <c r="B164" s="10">
        <v>44839</v>
      </c>
      <c r="C164" s="2">
        <v>25.99</v>
      </c>
      <c r="D164" s="2">
        <v>20.5916</v>
      </c>
      <c r="E164" s="2">
        <v>2468</v>
      </c>
      <c r="F164" s="2">
        <v>25.95</v>
      </c>
      <c r="G164" s="2">
        <v>64044.6</v>
      </c>
      <c r="H164" s="16">
        <f t="shared" si="2"/>
        <v>0</v>
      </c>
    </row>
    <row r="165" spans="1:8" ht="13.5" x14ac:dyDescent="0.25">
      <c r="A165" s="11"/>
      <c r="B165" s="10">
        <v>44840</v>
      </c>
      <c r="C165" s="2">
        <v>26.75</v>
      </c>
      <c r="D165" s="2">
        <v>21.1937</v>
      </c>
      <c r="E165" s="2">
        <v>4882</v>
      </c>
      <c r="F165" s="2">
        <v>26.446000000000002</v>
      </c>
      <c r="G165" s="2">
        <v>129109.372</v>
      </c>
      <c r="H165" s="16">
        <f t="shared" si="2"/>
        <v>2.9240078478602931E-2</v>
      </c>
    </row>
    <row r="166" spans="1:8" ht="13.5" x14ac:dyDescent="0.25">
      <c r="A166" s="11"/>
      <c r="B166" s="10">
        <v>44841</v>
      </c>
      <c r="C166" s="2">
        <v>26.8</v>
      </c>
      <c r="D166" s="2">
        <v>21.2334</v>
      </c>
      <c r="E166" s="2">
        <v>1229</v>
      </c>
      <c r="F166" s="2">
        <v>26.666</v>
      </c>
      <c r="G166" s="2">
        <v>32772.514000000003</v>
      </c>
      <c r="H166" s="16">
        <f t="shared" si="2"/>
        <v>1.8731981673799217E-3</v>
      </c>
    </row>
    <row r="167" spans="1:8" ht="13.5" x14ac:dyDescent="0.25">
      <c r="A167" s="11"/>
      <c r="B167" s="10">
        <v>44844</v>
      </c>
      <c r="C167" s="2">
        <v>26.5</v>
      </c>
      <c r="D167" s="2">
        <v>20.995699999999999</v>
      </c>
      <c r="E167" s="2">
        <v>4266</v>
      </c>
      <c r="F167" s="2">
        <v>26.757000000000001</v>
      </c>
      <c r="G167" s="2">
        <v>114145.36199999999</v>
      </c>
      <c r="H167" s="16">
        <f t="shared" si="2"/>
        <v>-1.1194627332410272E-2</v>
      </c>
    </row>
    <row r="168" spans="1:8" ht="13.5" x14ac:dyDescent="0.25">
      <c r="A168" s="11"/>
      <c r="B168" s="10">
        <v>44845</v>
      </c>
      <c r="C168" s="2">
        <v>26.8</v>
      </c>
      <c r="D168" s="2">
        <v>21.2334</v>
      </c>
      <c r="E168" s="2">
        <v>1101</v>
      </c>
      <c r="F168" s="2">
        <v>26.605</v>
      </c>
      <c r="G168" s="2">
        <v>29292.105</v>
      </c>
      <c r="H168" s="16">
        <f t="shared" si="2"/>
        <v>1.1321365803474056E-2</v>
      </c>
    </row>
    <row r="169" spans="1:8" ht="13.5" x14ac:dyDescent="0.25">
      <c r="A169" s="11"/>
      <c r="B169" s="10">
        <v>44846</v>
      </c>
      <c r="C169" s="2">
        <v>26.3</v>
      </c>
      <c r="D169" s="2">
        <v>20.837199999999999</v>
      </c>
      <c r="E169" s="2">
        <v>350</v>
      </c>
      <c r="F169" s="2">
        <v>26.268999999999998</v>
      </c>
      <c r="G169" s="2">
        <v>9194.15</v>
      </c>
      <c r="H169" s="16">
        <f t="shared" si="2"/>
        <v>-1.8659282074467601E-2</v>
      </c>
    </row>
    <row r="170" spans="1:8" ht="13.5" x14ac:dyDescent="0.25">
      <c r="A170" s="11"/>
      <c r="B170" s="10">
        <v>44847</v>
      </c>
      <c r="C170" s="2">
        <v>25.48</v>
      </c>
      <c r="D170" s="2">
        <v>20.1875</v>
      </c>
      <c r="E170" s="2">
        <v>1185</v>
      </c>
      <c r="F170" s="2">
        <v>25.524999999999999</v>
      </c>
      <c r="G170" s="2">
        <v>30247.125</v>
      </c>
      <c r="H170" s="16">
        <f t="shared" si="2"/>
        <v>-3.1179813026702211E-2</v>
      </c>
    </row>
    <row r="171" spans="1:8" ht="13.5" x14ac:dyDescent="0.25">
      <c r="A171" s="11"/>
      <c r="B171" s="10">
        <v>44848</v>
      </c>
      <c r="C171" s="2">
        <v>26</v>
      </c>
      <c r="D171" s="2">
        <v>20.599499999999999</v>
      </c>
      <c r="E171" s="2">
        <v>1634</v>
      </c>
      <c r="F171" s="2">
        <v>25.725000000000001</v>
      </c>
      <c r="G171" s="2">
        <v>42034.65</v>
      </c>
      <c r="H171" s="16">
        <f t="shared" si="2"/>
        <v>2.0408668730650108E-2</v>
      </c>
    </row>
    <row r="172" spans="1:8" ht="13.5" x14ac:dyDescent="0.25">
      <c r="A172" s="11"/>
      <c r="B172" s="10">
        <v>44851</v>
      </c>
      <c r="C172" s="2">
        <v>25.9</v>
      </c>
      <c r="D172" s="2">
        <v>20.520299999999999</v>
      </c>
      <c r="E172" s="2">
        <v>7424</v>
      </c>
      <c r="F172" s="2">
        <v>25.544</v>
      </c>
      <c r="G172" s="2">
        <v>189638.65599999999</v>
      </c>
      <c r="H172" s="16">
        <f t="shared" si="2"/>
        <v>-3.8447535134348001E-3</v>
      </c>
    </row>
    <row r="173" spans="1:8" ht="13.5" x14ac:dyDescent="0.25">
      <c r="A173" s="11"/>
      <c r="B173" s="10">
        <v>44852</v>
      </c>
      <c r="C173" s="2">
        <v>25.9</v>
      </c>
      <c r="D173" s="2">
        <v>20.520299999999999</v>
      </c>
      <c r="E173" s="2">
        <v>1381</v>
      </c>
      <c r="F173" s="2">
        <v>25.565000000000001</v>
      </c>
      <c r="G173" s="2">
        <v>35305.264999999999</v>
      </c>
      <c r="H173" s="16">
        <f t="shared" si="2"/>
        <v>0</v>
      </c>
    </row>
    <row r="174" spans="1:8" ht="13.5" x14ac:dyDescent="0.25">
      <c r="A174" s="11"/>
      <c r="B174" s="10">
        <v>44853</v>
      </c>
      <c r="C174" s="2">
        <v>26</v>
      </c>
      <c r="D174" s="2">
        <v>20.599499999999999</v>
      </c>
      <c r="E174" s="2">
        <v>2378</v>
      </c>
      <c r="F174" s="2">
        <v>25.814</v>
      </c>
      <c r="G174" s="2">
        <v>61385.692000000003</v>
      </c>
      <c r="H174" s="16">
        <f t="shared" si="2"/>
        <v>3.8595926960132243E-3</v>
      </c>
    </row>
    <row r="175" spans="1:8" ht="13.5" x14ac:dyDescent="0.25">
      <c r="A175" s="11"/>
      <c r="B175" s="10">
        <v>44854</v>
      </c>
      <c r="C175" s="2">
        <v>26</v>
      </c>
      <c r="D175" s="2">
        <v>20.599499999999999</v>
      </c>
      <c r="E175" s="2">
        <v>4111</v>
      </c>
      <c r="F175" s="2">
        <v>25.728999999999999</v>
      </c>
      <c r="G175" s="2">
        <v>105771.91899999999</v>
      </c>
      <c r="H175" s="16">
        <f t="shared" si="2"/>
        <v>0</v>
      </c>
    </row>
    <row r="176" spans="1:8" ht="13.5" x14ac:dyDescent="0.25">
      <c r="A176" s="11"/>
      <c r="B176" s="10">
        <v>44855</v>
      </c>
      <c r="C176" s="2">
        <v>26</v>
      </c>
      <c r="D176" s="2">
        <v>20.599499999999999</v>
      </c>
      <c r="E176" s="2">
        <v>250</v>
      </c>
      <c r="F176" s="2">
        <v>26</v>
      </c>
      <c r="G176" s="2">
        <v>6500</v>
      </c>
      <c r="H176" s="16">
        <f t="shared" si="2"/>
        <v>0</v>
      </c>
    </row>
    <row r="177" spans="1:8" ht="13.5" x14ac:dyDescent="0.25">
      <c r="A177" s="11"/>
      <c r="B177" s="10">
        <v>44858</v>
      </c>
      <c r="C177" s="2">
        <v>25.8</v>
      </c>
      <c r="D177" s="2">
        <v>20.441099999999999</v>
      </c>
      <c r="E177" s="2">
        <v>704</v>
      </c>
      <c r="F177" s="2">
        <v>25.521999999999998</v>
      </c>
      <c r="G177" s="2">
        <v>17967.488000000001</v>
      </c>
      <c r="H177" s="16">
        <f t="shared" si="2"/>
        <v>-7.6895070268696002E-3</v>
      </c>
    </row>
    <row r="178" spans="1:8" ht="13.5" x14ac:dyDescent="0.25">
      <c r="A178" s="11"/>
      <c r="B178" s="10">
        <v>44859</v>
      </c>
      <c r="C178" s="2">
        <v>25.7</v>
      </c>
      <c r="D178" s="2">
        <v>20.361799999999999</v>
      </c>
      <c r="E178" s="2">
        <v>1031</v>
      </c>
      <c r="F178" s="2">
        <v>25.797000000000001</v>
      </c>
      <c r="G178" s="2">
        <v>26596.706999999999</v>
      </c>
      <c r="H178" s="16">
        <f t="shared" si="2"/>
        <v>-3.8794389734407605E-3</v>
      </c>
    </row>
    <row r="179" spans="1:8" ht="13.5" x14ac:dyDescent="0.25">
      <c r="A179" s="11"/>
      <c r="B179" s="10">
        <v>44860</v>
      </c>
      <c r="C179" s="2">
        <v>25.7</v>
      </c>
      <c r="D179" s="2">
        <v>20.361799999999999</v>
      </c>
      <c r="E179" s="2">
        <v>3473</v>
      </c>
      <c r="F179" s="2">
        <v>25.593</v>
      </c>
      <c r="G179" s="2">
        <v>88884.489000000001</v>
      </c>
      <c r="H179" s="16">
        <f t="shared" si="2"/>
        <v>0</v>
      </c>
    </row>
    <row r="180" spans="1:8" ht="13.5" x14ac:dyDescent="0.25">
      <c r="A180" s="11"/>
      <c r="B180" s="10">
        <v>44861</v>
      </c>
      <c r="C180" s="2">
        <v>25.7</v>
      </c>
      <c r="D180" s="2">
        <v>20.361799999999999</v>
      </c>
      <c r="E180" s="2">
        <v>0</v>
      </c>
      <c r="F180" s="2">
        <v>0</v>
      </c>
      <c r="G180" s="2">
        <v>0</v>
      </c>
      <c r="H180" s="16">
        <f t="shared" si="2"/>
        <v>0</v>
      </c>
    </row>
    <row r="181" spans="1:8" ht="13.5" x14ac:dyDescent="0.25">
      <c r="A181" s="11"/>
      <c r="B181" s="10">
        <v>44862</v>
      </c>
      <c r="C181" s="2">
        <v>25.7</v>
      </c>
      <c r="D181" s="2">
        <v>20.361799999999999</v>
      </c>
      <c r="E181" s="2">
        <v>1337</v>
      </c>
      <c r="F181" s="2">
        <v>25.58</v>
      </c>
      <c r="G181" s="2">
        <v>34200.46</v>
      </c>
      <c r="H181" s="16">
        <f t="shared" si="2"/>
        <v>0</v>
      </c>
    </row>
    <row r="182" spans="1:8" ht="13.5" x14ac:dyDescent="0.25">
      <c r="A182" s="11"/>
      <c r="B182" s="10">
        <v>44865</v>
      </c>
      <c r="C182" s="2">
        <v>25.5</v>
      </c>
      <c r="D182" s="2">
        <v>20.203399999999998</v>
      </c>
      <c r="E182" s="2">
        <v>2156</v>
      </c>
      <c r="F182" s="2">
        <v>25.326000000000001</v>
      </c>
      <c r="G182" s="2">
        <v>54602.856</v>
      </c>
      <c r="H182" s="16">
        <f t="shared" si="2"/>
        <v>-7.7792729522930355E-3</v>
      </c>
    </row>
    <row r="183" spans="1:8" ht="13.5" x14ac:dyDescent="0.25">
      <c r="A183" s="11"/>
      <c r="B183" s="10">
        <v>44866</v>
      </c>
      <c r="C183" s="2">
        <v>25.77</v>
      </c>
      <c r="D183" s="2">
        <v>20.417300000000001</v>
      </c>
      <c r="E183" s="2">
        <v>6570</v>
      </c>
      <c r="F183" s="2">
        <v>25.771000000000001</v>
      </c>
      <c r="G183" s="2">
        <v>169315.47</v>
      </c>
      <c r="H183" s="16">
        <f t="shared" si="2"/>
        <v>1.0587326885573836E-2</v>
      </c>
    </row>
    <row r="184" spans="1:8" ht="13.5" x14ac:dyDescent="0.25">
      <c r="A184" s="11"/>
      <c r="B184" s="10">
        <v>44867</v>
      </c>
      <c r="C184" s="2">
        <v>25.5</v>
      </c>
      <c r="D184" s="2">
        <v>20.203399999999998</v>
      </c>
      <c r="E184" s="2">
        <v>6242</v>
      </c>
      <c r="F184" s="2">
        <v>25.518999999999998</v>
      </c>
      <c r="G184" s="2">
        <v>159289.598</v>
      </c>
      <c r="H184" s="16">
        <f t="shared" si="2"/>
        <v>-1.0476409711372337E-2</v>
      </c>
    </row>
    <row r="185" spans="1:8" ht="13.5" x14ac:dyDescent="0.25">
      <c r="A185" s="11"/>
      <c r="B185" s="10">
        <v>44868</v>
      </c>
      <c r="C185" s="2">
        <v>25.49</v>
      </c>
      <c r="D185" s="2">
        <v>20.195499999999999</v>
      </c>
      <c r="E185" s="2">
        <v>3785</v>
      </c>
      <c r="F185" s="2">
        <v>25.349</v>
      </c>
      <c r="G185" s="2">
        <v>95945.964999999997</v>
      </c>
      <c r="H185" s="16">
        <f t="shared" si="2"/>
        <v>-3.9102329310904859E-4</v>
      </c>
    </row>
    <row r="186" spans="1:8" ht="13.5" x14ac:dyDescent="0.25">
      <c r="A186" s="11"/>
      <c r="B186" s="10">
        <v>44869</v>
      </c>
      <c r="C186" s="2">
        <v>25.23</v>
      </c>
      <c r="D186" s="2">
        <v>19.9895</v>
      </c>
      <c r="E186" s="2">
        <v>1378</v>
      </c>
      <c r="F186" s="2">
        <v>24.952000000000002</v>
      </c>
      <c r="G186" s="2">
        <v>34383.856</v>
      </c>
      <c r="H186" s="16">
        <f t="shared" si="2"/>
        <v>-1.0200292144289545E-2</v>
      </c>
    </row>
    <row r="187" spans="1:8" ht="13.5" x14ac:dyDescent="0.25">
      <c r="A187" s="11"/>
      <c r="B187" s="10">
        <v>44872</v>
      </c>
      <c r="C187" s="2">
        <v>25.1</v>
      </c>
      <c r="D187" s="2">
        <v>19.886500000000002</v>
      </c>
      <c r="E187" s="2">
        <v>2475</v>
      </c>
      <c r="F187" s="2">
        <v>24.83</v>
      </c>
      <c r="G187" s="2">
        <v>61454.25</v>
      </c>
      <c r="H187" s="16">
        <f t="shared" si="2"/>
        <v>-5.1527051702142616E-3</v>
      </c>
    </row>
    <row r="188" spans="1:8" ht="13.5" x14ac:dyDescent="0.25">
      <c r="A188" s="11"/>
      <c r="B188" s="10">
        <v>44873</v>
      </c>
      <c r="C188" s="2">
        <v>25</v>
      </c>
      <c r="D188" s="2">
        <v>19.807200000000002</v>
      </c>
      <c r="E188" s="2">
        <v>974</v>
      </c>
      <c r="F188" s="2">
        <v>24.826000000000001</v>
      </c>
      <c r="G188" s="2">
        <v>24180.524000000001</v>
      </c>
      <c r="H188" s="16">
        <f t="shared" si="2"/>
        <v>-3.9876297991099452E-3</v>
      </c>
    </row>
    <row r="189" spans="1:8" ht="13.5" x14ac:dyDescent="0.25">
      <c r="A189" s="11"/>
      <c r="B189" s="10">
        <v>44874</v>
      </c>
      <c r="C189" s="2">
        <v>25.35</v>
      </c>
      <c r="D189" s="2">
        <v>20.084499999999998</v>
      </c>
      <c r="E189" s="2">
        <v>5050</v>
      </c>
      <c r="F189" s="2">
        <v>25.074000000000002</v>
      </c>
      <c r="G189" s="2">
        <v>126623.7</v>
      </c>
      <c r="H189" s="16">
        <f t="shared" si="2"/>
        <v>1.399995961064647E-2</v>
      </c>
    </row>
    <row r="190" spans="1:8" ht="13.5" x14ac:dyDescent="0.25">
      <c r="A190" s="11"/>
      <c r="B190" s="10">
        <v>44875</v>
      </c>
      <c r="C190" s="2">
        <v>25.34</v>
      </c>
      <c r="D190" s="2">
        <v>20.076599999999999</v>
      </c>
      <c r="E190" s="2">
        <v>2976</v>
      </c>
      <c r="F190" s="2">
        <v>25.297999999999998</v>
      </c>
      <c r="G190" s="2">
        <v>75286.847999999998</v>
      </c>
      <c r="H190" s="16">
        <f t="shared" si="2"/>
        <v>-3.9333814633171613E-4</v>
      </c>
    </row>
    <row r="191" spans="1:8" ht="13.5" x14ac:dyDescent="0.25">
      <c r="A191" s="11"/>
      <c r="B191" s="10">
        <v>44876</v>
      </c>
      <c r="C191" s="2">
        <v>25.7</v>
      </c>
      <c r="D191" s="2">
        <v>20.361799999999999</v>
      </c>
      <c r="E191" s="2">
        <v>1945</v>
      </c>
      <c r="F191" s="2">
        <v>25.552</v>
      </c>
      <c r="G191" s="2">
        <v>49698.64</v>
      </c>
      <c r="H191" s="16">
        <f t="shared" si="2"/>
        <v>1.4205592580416987E-2</v>
      </c>
    </row>
    <row r="192" spans="1:8" ht="13.5" x14ac:dyDescent="0.25">
      <c r="A192" s="11"/>
      <c r="B192" s="10">
        <v>44879</v>
      </c>
      <c r="C192" s="2">
        <v>25.74</v>
      </c>
      <c r="D192" s="2">
        <v>20.3935</v>
      </c>
      <c r="E192" s="2">
        <v>357</v>
      </c>
      <c r="F192" s="2">
        <v>25.75</v>
      </c>
      <c r="G192" s="2">
        <v>9192.75</v>
      </c>
      <c r="H192" s="16">
        <f t="shared" si="2"/>
        <v>1.55683682189201E-3</v>
      </c>
    </row>
    <row r="193" spans="1:8" ht="13.5" x14ac:dyDescent="0.25">
      <c r="A193" s="11"/>
      <c r="B193" s="10">
        <v>44880</v>
      </c>
      <c r="C193" s="2">
        <v>25.8</v>
      </c>
      <c r="D193" s="2">
        <v>20.441099999999999</v>
      </c>
      <c r="E193" s="2">
        <v>1899</v>
      </c>
      <c r="F193" s="2">
        <v>25.41</v>
      </c>
      <c r="G193" s="2">
        <v>48253.59</v>
      </c>
      <c r="H193" s="16">
        <f t="shared" si="2"/>
        <v>2.3340770343491407E-3</v>
      </c>
    </row>
    <row r="194" spans="1:8" ht="13.5" x14ac:dyDescent="0.25">
      <c r="A194" s="11"/>
      <c r="B194" s="10">
        <v>44881</v>
      </c>
      <c r="C194" s="2">
        <v>25.8</v>
      </c>
      <c r="D194" s="2">
        <v>20.441099999999999</v>
      </c>
      <c r="E194" s="2">
        <v>0</v>
      </c>
      <c r="F194" s="2">
        <v>0</v>
      </c>
      <c r="G194" s="2">
        <v>0</v>
      </c>
      <c r="H194" s="16">
        <f t="shared" si="2"/>
        <v>0</v>
      </c>
    </row>
    <row r="195" spans="1:8" ht="13.5" x14ac:dyDescent="0.25">
      <c r="A195" s="11"/>
      <c r="B195" s="10">
        <v>44882</v>
      </c>
      <c r="C195" s="2">
        <v>25.7</v>
      </c>
      <c r="D195" s="2">
        <v>20.361799999999999</v>
      </c>
      <c r="E195" s="2">
        <v>7002</v>
      </c>
      <c r="F195" s="2">
        <v>25.504999999999999</v>
      </c>
      <c r="G195" s="2">
        <v>178586.01</v>
      </c>
      <c r="H195" s="16">
        <f t="shared" si="2"/>
        <v>-3.8794389734407605E-3</v>
      </c>
    </row>
    <row r="196" spans="1:8" ht="13.5" x14ac:dyDescent="0.25">
      <c r="A196" s="11"/>
      <c r="B196" s="10">
        <v>44883</v>
      </c>
      <c r="C196" s="2">
        <v>25.69</v>
      </c>
      <c r="D196" s="2">
        <v>20.353899999999999</v>
      </c>
      <c r="E196" s="2">
        <v>427</v>
      </c>
      <c r="F196" s="2">
        <v>25.582000000000001</v>
      </c>
      <c r="G196" s="2">
        <v>10923.513999999999</v>
      </c>
      <c r="H196" s="16">
        <f t="shared" si="2"/>
        <v>-3.8798141618124883E-4</v>
      </c>
    </row>
    <row r="197" spans="1:8" ht="13.5" x14ac:dyDescent="0.25">
      <c r="A197" s="11"/>
      <c r="B197" s="10">
        <v>44886</v>
      </c>
      <c r="C197" s="2">
        <v>25.59</v>
      </c>
      <c r="D197" s="2">
        <v>20.274699999999999</v>
      </c>
      <c r="E197" s="2">
        <v>299</v>
      </c>
      <c r="F197" s="2">
        <v>25.591000000000001</v>
      </c>
      <c r="G197" s="2">
        <v>7651.7089999999998</v>
      </c>
      <c r="H197" s="16">
        <f t="shared" si="2"/>
        <v>-3.891146168547559E-3</v>
      </c>
    </row>
    <row r="198" spans="1:8" ht="13.5" x14ac:dyDescent="0.25">
      <c r="A198" s="11"/>
      <c r="B198" s="10">
        <v>44887</v>
      </c>
      <c r="C198" s="2">
        <v>25.6</v>
      </c>
      <c r="D198" s="2">
        <v>20.282599999999999</v>
      </c>
      <c r="E198" s="2">
        <v>418</v>
      </c>
      <c r="F198" s="2">
        <v>25.596</v>
      </c>
      <c r="G198" s="2">
        <v>10699.128000000001</v>
      </c>
      <c r="H198" s="16">
        <f t="shared" si="2"/>
        <v>3.8964818221721417E-4</v>
      </c>
    </row>
    <row r="199" spans="1:8" ht="13.5" x14ac:dyDescent="0.25">
      <c r="A199" s="11"/>
      <c r="B199" s="10">
        <v>44888</v>
      </c>
      <c r="C199" s="2">
        <v>25.6</v>
      </c>
      <c r="D199" s="2">
        <v>20.282599999999999</v>
      </c>
      <c r="E199" s="2">
        <v>0</v>
      </c>
      <c r="F199" s="2">
        <v>0</v>
      </c>
      <c r="G199" s="2">
        <v>0</v>
      </c>
      <c r="H199" s="16">
        <f t="shared" ref="H199:H262" si="3">(D199-D198)/D198</f>
        <v>0</v>
      </c>
    </row>
    <row r="200" spans="1:8" ht="13.5" x14ac:dyDescent="0.25">
      <c r="A200" s="11"/>
      <c r="B200" s="10">
        <v>44889</v>
      </c>
      <c r="C200" s="2">
        <v>25.59</v>
      </c>
      <c r="D200" s="2">
        <v>20.274699999999999</v>
      </c>
      <c r="E200" s="2">
        <v>450</v>
      </c>
      <c r="F200" s="2">
        <v>25.369</v>
      </c>
      <c r="G200" s="2">
        <v>11416.05</v>
      </c>
      <c r="H200" s="16">
        <f t="shared" si="3"/>
        <v>-3.8949641564687724E-4</v>
      </c>
    </row>
    <row r="201" spans="1:8" ht="13.5" x14ac:dyDescent="0.25">
      <c r="A201" s="11"/>
      <c r="B201" s="10">
        <v>44890</v>
      </c>
      <c r="C201" s="2">
        <v>25.49</v>
      </c>
      <c r="D201" s="2">
        <v>20.195499999999999</v>
      </c>
      <c r="E201" s="2">
        <v>251</v>
      </c>
      <c r="F201" s="2">
        <v>25.527000000000001</v>
      </c>
      <c r="G201" s="2">
        <v>6407.277</v>
      </c>
      <c r="H201" s="16">
        <f t="shared" si="3"/>
        <v>-3.906346333114678E-3</v>
      </c>
    </row>
    <row r="202" spans="1:8" ht="13.5" x14ac:dyDescent="0.25">
      <c r="A202" s="11"/>
      <c r="B202" s="10">
        <v>44893</v>
      </c>
      <c r="C202" s="2">
        <v>25.5</v>
      </c>
      <c r="D202" s="2">
        <v>20.203399999999998</v>
      </c>
      <c r="E202" s="2">
        <v>772</v>
      </c>
      <c r="F202" s="2">
        <v>25.53</v>
      </c>
      <c r="G202" s="2">
        <v>19709.16</v>
      </c>
      <c r="H202" s="16">
        <f t="shared" si="3"/>
        <v>3.9117625213534464E-4</v>
      </c>
    </row>
    <row r="203" spans="1:8" ht="13.5" x14ac:dyDescent="0.25">
      <c r="A203" s="11"/>
      <c r="B203" s="10">
        <v>44894</v>
      </c>
      <c r="C203" s="2">
        <v>25.3</v>
      </c>
      <c r="D203" s="2">
        <v>20.044899999999998</v>
      </c>
      <c r="E203" s="2">
        <v>337</v>
      </c>
      <c r="F203" s="2">
        <v>25.15</v>
      </c>
      <c r="G203" s="2">
        <v>8475.5499999999993</v>
      </c>
      <c r="H203" s="16">
        <f t="shared" si="3"/>
        <v>-7.8452141718720666E-3</v>
      </c>
    </row>
    <row r="204" spans="1:8" ht="13.5" x14ac:dyDescent="0.25">
      <c r="A204" s="11"/>
      <c r="B204" s="10">
        <v>44895</v>
      </c>
      <c r="C204" s="2">
        <v>25.3</v>
      </c>
      <c r="D204" s="2">
        <v>20.044899999999998</v>
      </c>
      <c r="E204" s="2">
        <v>1330</v>
      </c>
      <c r="F204" s="2">
        <v>25.312999999999999</v>
      </c>
      <c r="G204" s="2">
        <v>33666.29</v>
      </c>
      <c r="H204" s="16">
        <f t="shared" si="3"/>
        <v>0</v>
      </c>
    </row>
    <row r="205" spans="1:8" ht="13.5" x14ac:dyDescent="0.25">
      <c r="A205" s="11"/>
      <c r="B205" s="10">
        <v>44896</v>
      </c>
      <c r="C205" s="2">
        <v>25</v>
      </c>
      <c r="D205" s="2">
        <v>19.807200000000002</v>
      </c>
      <c r="E205" s="2">
        <v>51</v>
      </c>
      <c r="F205" s="2">
        <v>25.006</v>
      </c>
      <c r="G205" s="2">
        <v>1275.306</v>
      </c>
      <c r="H205" s="16">
        <f t="shared" si="3"/>
        <v>-1.1858377941521121E-2</v>
      </c>
    </row>
    <row r="206" spans="1:8" ht="13.5" x14ac:dyDescent="0.25">
      <c r="A206" s="11"/>
      <c r="B206" s="10">
        <v>44897</v>
      </c>
      <c r="C206" s="2">
        <v>25.29</v>
      </c>
      <c r="D206" s="2">
        <v>20.036999999999999</v>
      </c>
      <c r="E206" s="2">
        <v>53</v>
      </c>
      <c r="F206" s="2">
        <v>25.047999999999998</v>
      </c>
      <c r="G206" s="2">
        <v>1327.5440000000001</v>
      </c>
      <c r="H206" s="16">
        <f t="shared" si="3"/>
        <v>1.1601841754513375E-2</v>
      </c>
    </row>
    <row r="207" spans="1:8" ht="13.5" x14ac:dyDescent="0.25">
      <c r="A207" s="11"/>
      <c r="B207" s="10">
        <v>44900</v>
      </c>
      <c r="C207" s="2">
        <v>24.2</v>
      </c>
      <c r="D207" s="2">
        <v>19.173400000000001</v>
      </c>
      <c r="E207" s="2">
        <v>419</v>
      </c>
      <c r="F207" s="2">
        <v>24.359000000000002</v>
      </c>
      <c r="G207" s="2">
        <v>10206.421</v>
      </c>
      <c r="H207" s="16">
        <f t="shared" si="3"/>
        <v>-4.3100264510655198E-2</v>
      </c>
    </row>
    <row r="208" spans="1:8" ht="13.5" x14ac:dyDescent="0.25">
      <c r="A208" s="11"/>
      <c r="B208" s="10">
        <v>44901</v>
      </c>
      <c r="C208" s="2">
        <v>25.3</v>
      </c>
      <c r="D208" s="2">
        <v>20.044899999999998</v>
      </c>
      <c r="E208" s="2">
        <v>364</v>
      </c>
      <c r="F208" s="2">
        <v>25.059000000000001</v>
      </c>
      <c r="G208" s="2">
        <v>9121.4760000000006</v>
      </c>
      <c r="H208" s="16">
        <f t="shared" si="3"/>
        <v>4.5453597171080634E-2</v>
      </c>
    </row>
    <row r="209" spans="1:8" ht="13.5" x14ac:dyDescent="0.25">
      <c r="A209" s="11"/>
      <c r="B209" s="10">
        <v>44902</v>
      </c>
      <c r="C209" s="2">
        <v>25</v>
      </c>
      <c r="D209" s="2">
        <v>19.807200000000002</v>
      </c>
      <c r="E209" s="2">
        <v>3196</v>
      </c>
      <c r="F209" s="2">
        <v>25</v>
      </c>
      <c r="G209" s="2">
        <v>79900</v>
      </c>
      <c r="H209" s="16">
        <f t="shared" si="3"/>
        <v>-1.1858377941521121E-2</v>
      </c>
    </row>
    <row r="210" spans="1:8" ht="13.5" x14ac:dyDescent="0.25">
      <c r="A210" s="11"/>
      <c r="B210" s="10">
        <v>44903</v>
      </c>
      <c r="C210" s="2">
        <v>25</v>
      </c>
      <c r="D210" s="2">
        <v>19.807200000000002</v>
      </c>
      <c r="E210" s="2">
        <v>58</v>
      </c>
      <c r="F210" s="2">
        <v>24.991</v>
      </c>
      <c r="G210" s="2">
        <v>1449.4780000000001</v>
      </c>
      <c r="H210" s="16">
        <f t="shared" si="3"/>
        <v>0</v>
      </c>
    </row>
    <row r="211" spans="1:8" ht="13.5" x14ac:dyDescent="0.25">
      <c r="A211" s="11"/>
      <c r="B211" s="10">
        <v>44904</v>
      </c>
      <c r="C211" s="2">
        <v>25</v>
      </c>
      <c r="D211" s="2">
        <v>19.807200000000002</v>
      </c>
      <c r="E211" s="2">
        <v>338</v>
      </c>
      <c r="F211" s="2">
        <v>24.927</v>
      </c>
      <c r="G211" s="2">
        <v>8425.3259999999991</v>
      </c>
      <c r="H211" s="16">
        <f t="shared" si="3"/>
        <v>0</v>
      </c>
    </row>
    <row r="212" spans="1:8" ht="13.5" x14ac:dyDescent="0.25">
      <c r="A212" s="11"/>
      <c r="B212" s="10">
        <v>44907</v>
      </c>
      <c r="C212" s="2">
        <v>25</v>
      </c>
      <c r="D212" s="2">
        <v>19.807200000000002</v>
      </c>
      <c r="E212" s="2">
        <v>615</v>
      </c>
      <c r="F212" s="2">
        <v>24.992000000000001</v>
      </c>
      <c r="G212" s="2">
        <v>15370.08</v>
      </c>
      <c r="H212" s="16">
        <f t="shared" si="3"/>
        <v>0</v>
      </c>
    </row>
    <row r="213" spans="1:8" ht="13.5" x14ac:dyDescent="0.25">
      <c r="A213" s="11"/>
      <c r="B213" s="10">
        <v>44908</v>
      </c>
      <c r="C213" s="2">
        <v>24.95</v>
      </c>
      <c r="D213" s="2">
        <v>19.767600000000002</v>
      </c>
      <c r="E213" s="2">
        <v>1970</v>
      </c>
      <c r="F213" s="2">
        <v>24.978000000000002</v>
      </c>
      <c r="G213" s="2">
        <v>49206.66</v>
      </c>
      <c r="H213" s="16">
        <f t="shared" si="3"/>
        <v>-1.9992729916394076E-3</v>
      </c>
    </row>
    <row r="214" spans="1:8" ht="13.5" x14ac:dyDescent="0.25">
      <c r="A214" s="11"/>
      <c r="B214" s="10">
        <v>44909</v>
      </c>
      <c r="C214" s="2">
        <v>24.89</v>
      </c>
      <c r="D214" s="2">
        <v>19.720099999999999</v>
      </c>
      <c r="E214" s="2">
        <v>1292</v>
      </c>
      <c r="F214" s="2">
        <v>24.878</v>
      </c>
      <c r="G214" s="2">
        <v>32142.376</v>
      </c>
      <c r="H214" s="16">
        <f t="shared" si="3"/>
        <v>-2.4029219530951143E-3</v>
      </c>
    </row>
    <row r="215" spans="1:8" ht="13.5" x14ac:dyDescent="0.25">
      <c r="A215" s="11"/>
      <c r="B215" s="10">
        <v>44910</v>
      </c>
      <c r="C215" s="2">
        <v>24.89</v>
      </c>
      <c r="D215" s="2">
        <v>19.720099999999999</v>
      </c>
      <c r="E215" s="2">
        <v>0</v>
      </c>
      <c r="F215" s="2">
        <v>0</v>
      </c>
      <c r="G215" s="2">
        <v>0</v>
      </c>
      <c r="H215" s="16">
        <f t="shared" si="3"/>
        <v>0</v>
      </c>
    </row>
    <row r="216" spans="1:8" ht="13.5" x14ac:dyDescent="0.25">
      <c r="A216" s="11"/>
      <c r="B216" s="10">
        <v>44911</v>
      </c>
      <c r="C216" s="2">
        <v>24.89</v>
      </c>
      <c r="D216" s="2">
        <v>19.720099999999999</v>
      </c>
      <c r="E216" s="2">
        <v>906</v>
      </c>
      <c r="F216" s="2">
        <v>24.792000000000002</v>
      </c>
      <c r="G216" s="2">
        <v>22461.552</v>
      </c>
      <c r="H216" s="16">
        <f t="shared" si="3"/>
        <v>0</v>
      </c>
    </row>
    <row r="217" spans="1:8" ht="13.5" x14ac:dyDescent="0.25">
      <c r="A217" s="11"/>
      <c r="B217" s="10">
        <v>44914</v>
      </c>
      <c r="C217" s="2">
        <v>24.89</v>
      </c>
      <c r="D217" s="2">
        <v>19.720099999999999</v>
      </c>
      <c r="E217" s="2">
        <v>0</v>
      </c>
      <c r="F217" s="2">
        <v>0</v>
      </c>
      <c r="G217" s="2">
        <v>0</v>
      </c>
      <c r="H217" s="16">
        <f t="shared" si="3"/>
        <v>0</v>
      </c>
    </row>
    <row r="218" spans="1:8" ht="13.5" x14ac:dyDescent="0.25">
      <c r="A218" s="11"/>
      <c r="B218" s="10">
        <v>44915</v>
      </c>
      <c r="C218" s="2">
        <v>24.89</v>
      </c>
      <c r="D218" s="2">
        <v>19.720099999999999</v>
      </c>
      <c r="E218" s="2">
        <v>458</v>
      </c>
      <c r="F218" s="2">
        <v>24.738</v>
      </c>
      <c r="G218" s="2">
        <v>11330.004000000001</v>
      </c>
      <c r="H218" s="16">
        <f t="shared" si="3"/>
        <v>0</v>
      </c>
    </row>
    <row r="219" spans="1:8" ht="13.5" x14ac:dyDescent="0.25">
      <c r="A219" s="11"/>
      <c r="B219" s="10">
        <v>44916</v>
      </c>
      <c r="C219" s="2">
        <v>24.85</v>
      </c>
      <c r="D219" s="2">
        <v>19.688400000000001</v>
      </c>
      <c r="E219" s="2">
        <v>570</v>
      </c>
      <c r="F219" s="2">
        <v>24.84</v>
      </c>
      <c r="G219" s="2">
        <v>14158.8</v>
      </c>
      <c r="H219" s="16">
        <f t="shared" si="3"/>
        <v>-1.6074969193866754E-3</v>
      </c>
    </row>
    <row r="220" spans="1:8" ht="13.5" x14ac:dyDescent="0.25">
      <c r="A220" s="11"/>
      <c r="B220" s="10">
        <v>44917</v>
      </c>
      <c r="C220" s="2">
        <v>24.68</v>
      </c>
      <c r="D220" s="2">
        <v>19.553699999999999</v>
      </c>
      <c r="E220" s="2">
        <v>3106</v>
      </c>
      <c r="F220" s="2">
        <v>24.738</v>
      </c>
      <c r="G220" s="2">
        <v>76836.228000000003</v>
      </c>
      <c r="H220" s="16">
        <f t="shared" si="3"/>
        <v>-6.8415920034132919E-3</v>
      </c>
    </row>
    <row r="221" spans="1:8" ht="13.5" x14ac:dyDescent="0.25">
      <c r="A221" s="11"/>
      <c r="B221" s="10">
        <v>44918</v>
      </c>
      <c r="C221" s="2">
        <v>24.68</v>
      </c>
      <c r="D221" s="2">
        <v>19.553699999999999</v>
      </c>
      <c r="E221" s="2">
        <v>137</v>
      </c>
      <c r="F221" s="2">
        <v>24.686</v>
      </c>
      <c r="G221" s="2">
        <v>3381.982</v>
      </c>
      <c r="H221" s="16">
        <f t="shared" si="3"/>
        <v>0</v>
      </c>
    </row>
    <row r="222" spans="1:8" ht="13.5" x14ac:dyDescent="0.25">
      <c r="A222" s="11"/>
      <c r="B222" s="10">
        <v>44921</v>
      </c>
      <c r="C222" s="2">
        <v>24.5</v>
      </c>
      <c r="D222" s="2">
        <v>19.411100000000001</v>
      </c>
      <c r="E222" s="2">
        <v>755</v>
      </c>
      <c r="F222" s="2">
        <v>24.521000000000001</v>
      </c>
      <c r="G222" s="2">
        <v>18513.355</v>
      </c>
      <c r="H222" s="16">
        <f t="shared" si="3"/>
        <v>-7.2927374358816013E-3</v>
      </c>
    </row>
    <row r="223" spans="1:8" ht="13.5" x14ac:dyDescent="0.25">
      <c r="A223" s="11"/>
      <c r="B223" s="10">
        <v>44922</v>
      </c>
      <c r="C223" s="2">
        <v>24.76</v>
      </c>
      <c r="D223" s="2">
        <v>19.617100000000001</v>
      </c>
      <c r="E223" s="2">
        <v>2961</v>
      </c>
      <c r="F223" s="2">
        <v>24.683</v>
      </c>
      <c r="G223" s="2">
        <v>73086.362999999998</v>
      </c>
      <c r="H223" s="16">
        <f t="shared" si="3"/>
        <v>1.0612484609321446E-2</v>
      </c>
    </row>
    <row r="224" spans="1:8" ht="13.5" x14ac:dyDescent="0.25">
      <c r="A224" s="11"/>
      <c r="B224" s="10">
        <v>44923</v>
      </c>
      <c r="C224" s="2">
        <v>24.76</v>
      </c>
      <c r="D224" s="2">
        <v>19.617100000000001</v>
      </c>
      <c r="E224" s="2">
        <v>9196</v>
      </c>
      <c r="F224" s="2">
        <v>24.968</v>
      </c>
      <c r="G224" s="2">
        <v>229605.728</v>
      </c>
      <c r="H224" s="16">
        <f t="shared" si="3"/>
        <v>0</v>
      </c>
    </row>
    <row r="225" spans="1:8" ht="13.5" x14ac:dyDescent="0.25">
      <c r="A225" s="11"/>
      <c r="B225" s="10">
        <v>44924</v>
      </c>
      <c r="C225" s="2">
        <v>24.67</v>
      </c>
      <c r="D225" s="2">
        <v>19.5458</v>
      </c>
      <c r="E225" s="2">
        <v>356</v>
      </c>
      <c r="F225" s="2">
        <v>24.626999999999999</v>
      </c>
      <c r="G225" s="2">
        <v>8767.2119999999995</v>
      </c>
      <c r="H225" s="16">
        <f t="shared" si="3"/>
        <v>-3.6345841128403692E-3</v>
      </c>
    </row>
    <row r="226" spans="1:8" ht="13.5" x14ac:dyDescent="0.25">
      <c r="A226" s="11"/>
      <c r="B226" s="10">
        <v>44925</v>
      </c>
      <c r="C226" s="2">
        <v>24.67</v>
      </c>
      <c r="D226" s="2">
        <v>19.5458</v>
      </c>
      <c r="E226" s="2">
        <v>1253</v>
      </c>
      <c r="F226" s="2">
        <v>24.611000000000001</v>
      </c>
      <c r="G226" s="2">
        <v>30837.582999999999</v>
      </c>
      <c r="H226" s="16">
        <f t="shared" si="3"/>
        <v>0</v>
      </c>
    </row>
    <row r="227" spans="1:8" ht="13.5" x14ac:dyDescent="0.25">
      <c r="A227" s="11"/>
      <c r="B227" s="10">
        <v>44928</v>
      </c>
      <c r="C227" s="2">
        <v>25</v>
      </c>
      <c r="D227" s="2">
        <v>19.807200000000002</v>
      </c>
      <c r="E227" s="2">
        <v>1658</v>
      </c>
      <c r="F227" s="2">
        <v>24.774999999999999</v>
      </c>
      <c r="G227" s="2">
        <v>41076.949999999997</v>
      </c>
      <c r="H227" s="16">
        <f t="shared" si="3"/>
        <v>1.3373717115697585E-2</v>
      </c>
    </row>
    <row r="228" spans="1:8" ht="13.5" x14ac:dyDescent="0.25">
      <c r="A228" s="11"/>
      <c r="B228" s="10">
        <v>44929</v>
      </c>
      <c r="C228" s="2">
        <v>25.5</v>
      </c>
      <c r="D228" s="2">
        <v>20.203399999999998</v>
      </c>
      <c r="E228" s="2">
        <v>1116</v>
      </c>
      <c r="F228" s="2">
        <v>25.285</v>
      </c>
      <c r="G228" s="2">
        <v>28218.06</v>
      </c>
      <c r="H228" s="16">
        <f t="shared" si="3"/>
        <v>2.0002827254735487E-2</v>
      </c>
    </row>
    <row r="229" spans="1:8" ht="13.5" x14ac:dyDescent="0.25">
      <c r="A229" s="11"/>
      <c r="B229" s="10">
        <v>44930</v>
      </c>
      <c r="C229" s="2">
        <v>25.5</v>
      </c>
      <c r="D229" s="2">
        <v>20.203399999999998</v>
      </c>
      <c r="E229" s="2">
        <v>755</v>
      </c>
      <c r="F229" s="2">
        <v>25.759</v>
      </c>
      <c r="G229" s="2">
        <v>19448.044999999998</v>
      </c>
      <c r="H229" s="16">
        <f t="shared" si="3"/>
        <v>0</v>
      </c>
    </row>
    <row r="230" spans="1:8" ht="13.5" x14ac:dyDescent="0.25">
      <c r="A230" s="11"/>
      <c r="B230" s="10">
        <v>44931</v>
      </c>
      <c r="C230" s="2">
        <v>25.75</v>
      </c>
      <c r="D230" s="2">
        <v>20.401499999999999</v>
      </c>
      <c r="E230" s="2">
        <v>830</v>
      </c>
      <c r="F230" s="2">
        <v>25.725999999999999</v>
      </c>
      <c r="G230" s="2">
        <v>21352.58</v>
      </c>
      <c r="H230" s="16">
        <f t="shared" si="3"/>
        <v>9.8052802993555625E-3</v>
      </c>
    </row>
    <row r="231" spans="1:8" ht="13.5" x14ac:dyDescent="0.25">
      <c r="A231" s="11"/>
      <c r="B231" s="10">
        <v>44932</v>
      </c>
      <c r="C231" s="2">
        <v>25.74</v>
      </c>
      <c r="D231" s="2">
        <v>20.3935</v>
      </c>
      <c r="E231" s="2">
        <v>1660</v>
      </c>
      <c r="F231" s="2">
        <v>25.734999999999999</v>
      </c>
      <c r="G231" s="2">
        <v>42720.1</v>
      </c>
      <c r="H231" s="16">
        <f t="shared" si="3"/>
        <v>-3.921280298016871E-4</v>
      </c>
    </row>
    <row r="232" spans="1:8" ht="13.5" x14ac:dyDescent="0.25">
      <c r="A232" s="11"/>
      <c r="B232" s="10">
        <v>44935</v>
      </c>
      <c r="C232" s="2">
        <v>25.75</v>
      </c>
      <c r="D232" s="2">
        <v>20.401499999999999</v>
      </c>
      <c r="E232" s="2">
        <v>995</v>
      </c>
      <c r="F232" s="2">
        <v>25.74</v>
      </c>
      <c r="G232" s="2">
        <v>25611.3</v>
      </c>
      <c r="H232" s="16">
        <f t="shared" si="3"/>
        <v>3.92281854512424E-4</v>
      </c>
    </row>
    <row r="233" spans="1:8" ht="13.5" x14ac:dyDescent="0.25">
      <c r="A233" s="11"/>
      <c r="B233" s="10">
        <v>44936</v>
      </c>
      <c r="C233" s="2">
        <v>25.7</v>
      </c>
      <c r="D233" s="2">
        <v>20.361799999999999</v>
      </c>
      <c r="E233" s="2">
        <v>55</v>
      </c>
      <c r="F233" s="2">
        <v>25.693000000000001</v>
      </c>
      <c r="G233" s="2">
        <v>1413.115</v>
      </c>
      <c r="H233" s="16">
        <f t="shared" si="3"/>
        <v>-1.945935347891079E-3</v>
      </c>
    </row>
    <row r="234" spans="1:8" ht="13.5" x14ac:dyDescent="0.25">
      <c r="A234" s="11"/>
      <c r="B234" s="10">
        <v>44937</v>
      </c>
      <c r="C234" s="2">
        <v>25.7</v>
      </c>
      <c r="D234" s="2">
        <v>20.361799999999999</v>
      </c>
      <c r="E234" s="2">
        <v>103</v>
      </c>
      <c r="F234" s="2">
        <v>25.7</v>
      </c>
      <c r="G234" s="2">
        <v>2647.1</v>
      </c>
      <c r="H234" s="16">
        <f t="shared" si="3"/>
        <v>0</v>
      </c>
    </row>
    <row r="235" spans="1:8" ht="13.5" x14ac:dyDescent="0.25">
      <c r="A235" s="11"/>
      <c r="B235" s="10">
        <v>44938</v>
      </c>
      <c r="C235" s="2">
        <v>25</v>
      </c>
      <c r="D235" s="2">
        <v>19.807200000000002</v>
      </c>
      <c r="E235" s="2">
        <v>2830</v>
      </c>
      <c r="F235" s="2">
        <v>24.669</v>
      </c>
      <c r="G235" s="2">
        <v>69813.27</v>
      </c>
      <c r="H235" s="16">
        <f t="shared" si="3"/>
        <v>-2.7237277647359129E-2</v>
      </c>
    </row>
    <row r="236" spans="1:8" ht="13.5" x14ac:dyDescent="0.25">
      <c r="A236" s="11"/>
      <c r="B236" s="10">
        <v>44939</v>
      </c>
      <c r="C236" s="2">
        <v>25.1</v>
      </c>
      <c r="D236" s="2">
        <v>19.886500000000002</v>
      </c>
      <c r="E236" s="2">
        <v>3544</v>
      </c>
      <c r="F236" s="2">
        <v>24.341999999999999</v>
      </c>
      <c r="G236" s="2">
        <v>86268.047999999995</v>
      </c>
      <c r="H236" s="16">
        <f t="shared" si="3"/>
        <v>4.00359465244961E-3</v>
      </c>
    </row>
    <row r="237" spans="1:8" ht="13.5" x14ac:dyDescent="0.25">
      <c r="A237" s="11"/>
      <c r="B237" s="10">
        <v>44942</v>
      </c>
      <c r="C237" s="2">
        <v>25.49</v>
      </c>
      <c r="D237" s="2">
        <v>20.195499999999999</v>
      </c>
      <c r="E237" s="2">
        <v>810</v>
      </c>
      <c r="F237" s="2">
        <v>25.372</v>
      </c>
      <c r="G237" s="2">
        <v>20551.32</v>
      </c>
      <c r="H237" s="16">
        <f t="shared" si="3"/>
        <v>1.5538179166771301E-2</v>
      </c>
    </row>
    <row r="238" spans="1:8" ht="13.5" x14ac:dyDescent="0.25">
      <c r="A238" s="11"/>
      <c r="B238" s="10">
        <v>44943</v>
      </c>
      <c r="C238" s="2">
        <v>24.99</v>
      </c>
      <c r="D238" s="2">
        <v>19.799299999999999</v>
      </c>
      <c r="E238" s="2">
        <v>4707</v>
      </c>
      <c r="F238" s="2">
        <v>25</v>
      </c>
      <c r="G238" s="2">
        <v>117675</v>
      </c>
      <c r="H238" s="16">
        <f t="shared" si="3"/>
        <v>-1.9618231784308403E-2</v>
      </c>
    </row>
    <row r="239" spans="1:8" ht="13.5" x14ac:dyDescent="0.25">
      <c r="A239" s="11"/>
      <c r="B239" s="10">
        <v>44944</v>
      </c>
      <c r="C239" s="2">
        <v>25.35</v>
      </c>
      <c r="D239" s="2">
        <v>20.084499999999998</v>
      </c>
      <c r="E239" s="2">
        <v>183</v>
      </c>
      <c r="F239" s="2">
        <v>25.283999999999999</v>
      </c>
      <c r="G239" s="2">
        <v>4626.9719999999998</v>
      </c>
      <c r="H239" s="16">
        <f t="shared" si="3"/>
        <v>1.4404549655795896E-2</v>
      </c>
    </row>
    <row r="240" spans="1:8" ht="13.5" x14ac:dyDescent="0.25">
      <c r="A240" s="11"/>
      <c r="B240" s="10">
        <v>44945</v>
      </c>
      <c r="C240" s="2">
        <v>25</v>
      </c>
      <c r="D240" s="2">
        <v>19.807200000000002</v>
      </c>
      <c r="E240" s="2">
        <v>1200</v>
      </c>
      <c r="F240" s="2">
        <v>24.582999999999998</v>
      </c>
      <c r="G240" s="2">
        <v>29499.599999999999</v>
      </c>
      <c r="H240" s="16">
        <f t="shared" si="3"/>
        <v>-1.3806666832631969E-2</v>
      </c>
    </row>
    <row r="241" spans="1:8" ht="13.5" x14ac:dyDescent="0.25">
      <c r="A241" s="11"/>
      <c r="B241" s="10">
        <v>44946</v>
      </c>
      <c r="C241" s="2">
        <v>24.99</v>
      </c>
      <c r="D241" s="2">
        <v>19.799299999999999</v>
      </c>
      <c r="E241" s="2">
        <v>320</v>
      </c>
      <c r="F241" s="2">
        <v>24.914000000000001</v>
      </c>
      <c r="G241" s="2">
        <v>7972.48</v>
      </c>
      <c r="H241" s="16">
        <f t="shared" si="3"/>
        <v>-3.9884486449386607E-4</v>
      </c>
    </row>
    <row r="242" spans="1:8" ht="13.5" x14ac:dyDescent="0.25">
      <c r="A242" s="11"/>
      <c r="B242" s="10">
        <v>44949</v>
      </c>
      <c r="C242" s="2">
        <v>24</v>
      </c>
      <c r="D242" s="2">
        <v>19.014900000000001</v>
      </c>
      <c r="E242" s="2">
        <v>10420</v>
      </c>
      <c r="F242" s="2">
        <v>24.001000000000001</v>
      </c>
      <c r="G242" s="2">
        <v>250090.42</v>
      </c>
      <c r="H242" s="16">
        <f t="shared" si="3"/>
        <v>-3.9617562237048688E-2</v>
      </c>
    </row>
    <row r="243" spans="1:8" ht="13.5" x14ac:dyDescent="0.25">
      <c r="A243" s="11"/>
      <c r="B243" s="10">
        <v>44950</v>
      </c>
      <c r="C243" s="2">
        <v>25</v>
      </c>
      <c r="D243" s="2">
        <v>19.807200000000002</v>
      </c>
      <c r="E243" s="2">
        <v>2243</v>
      </c>
      <c r="F243" s="2">
        <v>24.437999999999999</v>
      </c>
      <c r="G243" s="2">
        <v>54814.434000000001</v>
      </c>
      <c r="H243" s="16">
        <f t="shared" si="3"/>
        <v>4.1667324045879854E-2</v>
      </c>
    </row>
    <row r="244" spans="1:8" ht="13.5" x14ac:dyDescent="0.25">
      <c r="A244" s="11"/>
      <c r="B244" s="10">
        <v>44951</v>
      </c>
      <c r="C244" s="2">
        <v>25</v>
      </c>
      <c r="D244" s="2">
        <v>19.807200000000002</v>
      </c>
      <c r="E244" s="2">
        <v>1410</v>
      </c>
      <c r="F244" s="2">
        <v>24.652000000000001</v>
      </c>
      <c r="G244" s="2">
        <v>34759.32</v>
      </c>
      <c r="H244" s="16">
        <f t="shared" si="3"/>
        <v>0</v>
      </c>
    </row>
    <row r="245" spans="1:8" ht="13.5" x14ac:dyDescent="0.25">
      <c r="A245" s="11"/>
      <c r="B245" s="10">
        <v>44952</v>
      </c>
      <c r="C245" s="2">
        <v>24.8</v>
      </c>
      <c r="D245" s="2">
        <v>19.648800000000001</v>
      </c>
      <c r="E245" s="2">
        <v>789</v>
      </c>
      <c r="F245" s="2">
        <v>24.824000000000002</v>
      </c>
      <c r="G245" s="2">
        <v>19586.135999999999</v>
      </c>
      <c r="H245" s="16">
        <f t="shared" si="3"/>
        <v>-7.9970919665576304E-3</v>
      </c>
    </row>
    <row r="246" spans="1:8" ht="13.5" x14ac:dyDescent="0.25">
      <c r="A246" s="11"/>
      <c r="B246" s="10">
        <v>44953</v>
      </c>
      <c r="C246" s="2">
        <v>25</v>
      </c>
      <c r="D246" s="2">
        <v>19.807200000000002</v>
      </c>
      <c r="E246" s="2">
        <v>391</v>
      </c>
      <c r="F246" s="2">
        <v>24.965</v>
      </c>
      <c r="G246" s="2">
        <v>9761.3150000000005</v>
      </c>
      <c r="H246" s="16">
        <f t="shared" si="3"/>
        <v>8.0615610113594881E-3</v>
      </c>
    </row>
    <row r="247" spans="1:8" ht="13.5" x14ac:dyDescent="0.25">
      <c r="A247" s="11"/>
      <c r="B247" s="10">
        <v>44956</v>
      </c>
      <c r="C247" s="2">
        <v>25</v>
      </c>
      <c r="D247" s="2">
        <v>19.807200000000002</v>
      </c>
      <c r="E247" s="2">
        <v>1810</v>
      </c>
      <c r="F247" s="2">
        <v>24.943000000000001</v>
      </c>
      <c r="G247" s="2">
        <v>45146.83</v>
      </c>
      <c r="H247" s="16">
        <f t="shared" si="3"/>
        <v>0</v>
      </c>
    </row>
    <row r="248" spans="1:8" ht="13.5" x14ac:dyDescent="0.25">
      <c r="A248" s="11"/>
      <c r="B248" s="10">
        <v>44957</v>
      </c>
      <c r="C248" s="2">
        <v>25</v>
      </c>
      <c r="D248" s="2">
        <v>19.807200000000002</v>
      </c>
      <c r="E248" s="2">
        <v>0</v>
      </c>
      <c r="F248" s="2">
        <v>0</v>
      </c>
      <c r="G248" s="2">
        <v>0</v>
      </c>
      <c r="H248" s="16">
        <f t="shared" si="3"/>
        <v>0</v>
      </c>
    </row>
    <row r="249" spans="1:8" ht="13.5" x14ac:dyDescent="0.25">
      <c r="A249" s="11"/>
      <c r="B249" s="10">
        <v>44958</v>
      </c>
      <c r="C249" s="2">
        <v>24.97</v>
      </c>
      <c r="D249" s="2">
        <v>19.7835</v>
      </c>
      <c r="E249" s="2">
        <v>741</v>
      </c>
      <c r="F249" s="2">
        <v>24.978000000000002</v>
      </c>
      <c r="G249" s="2">
        <v>18508.698</v>
      </c>
      <c r="H249" s="16">
        <f t="shared" si="3"/>
        <v>-1.1965345934812394E-3</v>
      </c>
    </row>
    <row r="250" spans="1:8" ht="13.5" x14ac:dyDescent="0.25">
      <c r="A250" s="11"/>
      <c r="B250" s="10">
        <v>44959</v>
      </c>
      <c r="C250" s="2">
        <v>24.96</v>
      </c>
      <c r="D250" s="2">
        <v>19.775500000000001</v>
      </c>
      <c r="E250" s="2">
        <v>206</v>
      </c>
      <c r="F250" s="2">
        <v>24.925999999999998</v>
      </c>
      <c r="G250" s="2">
        <v>5134.7560000000003</v>
      </c>
      <c r="H250" s="16">
        <f t="shared" si="3"/>
        <v>-4.0437738519468846E-4</v>
      </c>
    </row>
    <row r="251" spans="1:8" ht="13.5" x14ac:dyDescent="0.25">
      <c r="A251" s="11"/>
      <c r="B251" s="10">
        <v>44960</v>
      </c>
      <c r="C251" s="2">
        <v>24.96</v>
      </c>
      <c r="D251" s="2">
        <v>19.775500000000001</v>
      </c>
      <c r="E251" s="2">
        <v>133</v>
      </c>
      <c r="F251" s="2">
        <v>24.956</v>
      </c>
      <c r="G251" s="2">
        <v>3319.1480000000001</v>
      </c>
      <c r="H251" s="16">
        <f t="shared" si="3"/>
        <v>0</v>
      </c>
    </row>
    <row r="252" spans="1:8" ht="13.5" x14ac:dyDescent="0.25">
      <c r="A252" s="11"/>
      <c r="B252" s="10">
        <v>44963</v>
      </c>
      <c r="C252" s="2">
        <v>25.44</v>
      </c>
      <c r="D252" s="2">
        <v>20.155799999999999</v>
      </c>
      <c r="E252" s="2">
        <v>1</v>
      </c>
      <c r="F252" s="2">
        <v>25.44</v>
      </c>
      <c r="G252" s="2">
        <v>25.44</v>
      </c>
      <c r="H252" s="16">
        <f t="shared" si="3"/>
        <v>1.9230866476195204E-2</v>
      </c>
    </row>
    <row r="253" spans="1:8" ht="13.5" x14ac:dyDescent="0.25">
      <c r="A253" s="11"/>
      <c r="B253" s="10">
        <v>44964</v>
      </c>
      <c r="C253" s="2">
        <v>24.88</v>
      </c>
      <c r="D253" s="2">
        <v>19.712199999999999</v>
      </c>
      <c r="E253" s="2">
        <v>2221</v>
      </c>
      <c r="F253" s="2">
        <v>24.800999999999998</v>
      </c>
      <c r="G253" s="2">
        <v>55083.021000000001</v>
      </c>
      <c r="H253" s="16">
        <f t="shared" si="3"/>
        <v>-2.2008553369253517E-2</v>
      </c>
    </row>
    <row r="254" spans="1:8" ht="13.5" x14ac:dyDescent="0.25">
      <c r="A254" s="11"/>
      <c r="B254" s="10">
        <v>44965</v>
      </c>
      <c r="C254" s="2">
        <v>24.88</v>
      </c>
      <c r="D254" s="2">
        <v>19.712199999999999</v>
      </c>
      <c r="E254" s="2">
        <v>56</v>
      </c>
      <c r="F254" s="2">
        <v>24.460999999999999</v>
      </c>
      <c r="G254" s="2">
        <v>1369.816</v>
      </c>
      <c r="H254" s="16">
        <f t="shared" si="3"/>
        <v>0</v>
      </c>
    </row>
    <row r="255" spans="1:8" ht="13.5" x14ac:dyDescent="0.25">
      <c r="A255" s="11"/>
      <c r="B255" s="10">
        <v>44966</v>
      </c>
      <c r="C255" s="2">
        <v>24.89</v>
      </c>
      <c r="D255" s="2">
        <v>19.720099999999999</v>
      </c>
      <c r="E255" s="2">
        <v>1643</v>
      </c>
      <c r="F255" s="2">
        <v>24.882999999999999</v>
      </c>
      <c r="G255" s="2">
        <v>40882.769</v>
      </c>
      <c r="H255" s="16">
        <f t="shared" si="3"/>
        <v>4.007670376720687E-4</v>
      </c>
    </row>
    <row r="256" spans="1:8" ht="13.5" x14ac:dyDescent="0.25">
      <c r="A256" s="11"/>
      <c r="B256" s="10">
        <v>44967</v>
      </c>
      <c r="C256" s="2">
        <v>24.79</v>
      </c>
      <c r="D256" s="2">
        <v>19.640899999999998</v>
      </c>
      <c r="E256" s="2">
        <v>819</v>
      </c>
      <c r="F256" s="2">
        <v>24.7</v>
      </c>
      <c r="G256" s="2">
        <v>20229.3</v>
      </c>
      <c r="H256" s="16">
        <f t="shared" si="3"/>
        <v>-4.0162068143670751E-3</v>
      </c>
    </row>
    <row r="257" spans="1:8" ht="13.5" x14ac:dyDescent="0.25">
      <c r="A257" s="11"/>
      <c r="B257" s="10">
        <v>44970</v>
      </c>
      <c r="C257" s="2">
        <v>24.87</v>
      </c>
      <c r="D257" s="2">
        <v>19.7042</v>
      </c>
      <c r="E257" s="2">
        <v>242</v>
      </c>
      <c r="F257" s="2">
        <v>24.722999999999999</v>
      </c>
      <c r="G257" s="2">
        <v>5982.9660000000003</v>
      </c>
      <c r="H257" s="16">
        <f t="shared" si="3"/>
        <v>3.2228665692509862E-3</v>
      </c>
    </row>
    <row r="258" spans="1:8" ht="13.5" x14ac:dyDescent="0.25">
      <c r="A258" s="11"/>
      <c r="B258" s="10">
        <v>44971</v>
      </c>
      <c r="C258" s="2">
        <v>24.78</v>
      </c>
      <c r="D258" s="2">
        <v>19.632899999999999</v>
      </c>
      <c r="E258" s="2">
        <v>2238</v>
      </c>
      <c r="F258" s="2">
        <v>24.707000000000001</v>
      </c>
      <c r="G258" s="2">
        <v>55294.266000000003</v>
      </c>
      <c r="H258" s="16">
        <f t="shared" si="3"/>
        <v>-3.6185178794369121E-3</v>
      </c>
    </row>
    <row r="259" spans="1:8" ht="13.5" x14ac:dyDescent="0.25">
      <c r="A259" s="11"/>
      <c r="B259" s="10">
        <v>44972</v>
      </c>
      <c r="C259" s="2">
        <v>24.77</v>
      </c>
      <c r="D259" s="2">
        <v>19.625</v>
      </c>
      <c r="E259" s="2">
        <v>401</v>
      </c>
      <c r="F259" s="2">
        <v>24.706</v>
      </c>
      <c r="G259" s="2">
        <v>9907.1059999999998</v>
      </c>
      <c r="H259" s="16">
        <f t="shared" si="3"/>
        <v>-4.023857911973958E-4</v>
      </c>
    </row>
    <row r="260" spans="1:8" ht="13.5" x14ac:dyDescent="0.25">
      <c r="A260" s="11"/>
      <c r="B260" s="10">
        <v>44973</v>
      </c>
      <c r="C260" s="2">
        <v>24.78</v>
      </c>
      <c r="D260" s="2">
        <v>19.632899999999999</v>
      </c>
      <c r="E260" s="2">
        <v>1</v>
      </c>
      <c r="F260" s="2">
        <v>24.78</v>
      </c>
      <c r="G260" s="2">
        <v>24.78</v>
      </c>
      <c r="H260" s="16">
        <f t="shared" si="3"/>
        <v>4.0254777070060393E-4</v>
      </c>
    </row>
    <row r="261" spans="1:8" ht="13.5" x14ac:dyDescent="0.25">
      <c r="A261" s="11"/>
      <c r="B261" s="10">
        <v>44974</v>
      </c>
      <c r="C261" s="2">
        <v>24.78</v>
      </c>
      <c r="D261" s="2">
        <v>19.632899999999999</v>
      </c>
      <c r="E261" s="2">
        <v>1</v>
      </c>
      <c r="F261" s="2">
        <v>24.78</v>
      </c>
      <c r="G261" s="2">
        <v>24.78</v>
      </c>
      <c r="H261" s="16">
        <f t="shared" si="3"/>
        <v>0</v>
      </c>
    </row>
    <row r="262" spans="1:8" ht="13.5" x14ac:dyDescent="0.25">
      <c r="A262" s="11"/>
      <c r="B262" s="10">
        <v>44977</v>
      </c>
      <c r="C262" s="2">
        <v>24.77</v>
      </c>
      <c r="D262" s="2">
        <v>19.625</v>
      </c>
      <c r="E262" s="2">
        <v>777</v>
      </c>
      <c r="F262" s="2">
        <v>24.102</v>
      </c>
      <c r="G262" s="2">
        <v>18727.254000000001</v>
      </c>
      <c r="H262" s="16">
        <f t="shared" si="3"/>
        <v>-4.023857911973958E-4</v>
      </c>
    </row>
    <row r="263" spans="1:8" ht="13.5" x14ac:dyDescent="0.25">
      <c r="A263" s="11"/>
      <c r="B263" s="10">
        <v>44978</v>
      </c>
      <c r="C263" s="2">
        <v>24.78</v>
      </c>
      <c r="D263" s="2">
        <v>19.632899999999999</v>
      </c>
      <c r="E263" s="2">
        <v>1</v>
      </c>
      <c r="F263" s="2">
        <v>24.78</v>
      </c>
      <c r="G263" s="2">
        <v>24.78</v>
      </c>
      <c r="H263" s="16">
        <f t="shared" ref="H263:H326" si="4">(D263-D262)/D262</f>
        <v>4.0254777070060393E-4</v>
      </c>
    </row>
    <row r="264" spans="1:8" ht="13.5" x14ac:dyDescent="0.25">
      <c r="A264" s="11"/>
      <c r="B264" s="10">
        <v>44979</v>
      </c>
      <c r="C264" s="2">
        <v>24.72</v>
      </c>
      <c r="D264" s="2">
        <v>19.5854</v>
      </c>
      <c r="E264" s="2">
        <v>1001</v>
      </c>
      <c r="F264" s="2">
        <v>24.702999999999999</v>
      </c>
      <c r="G264" s="2">
        <v>24727.703000000001</v>
      </c>
      <c r="H264" s="16">
        <f t="shared" si="4"/>
        <v>-2.4194082382123596E-3</v>
      </c>
    </row>
    <row r="265" spans="1:8" ht="13.5" x14ac:dyDescent="0.25">
      <c r="A265" s="11"/>
      <c r="B265" s="10">
        <v>44980</v>
      </c>
      <c r="C265" s="2">
        <v>24.78</v>
      </c>
      <c r="D265" s="2">
        <v>19.632899999999999</v>
      </c>
      <c r="E265" s="2">
        <v>1</v>
      </c>
      <c r="F265" s="2">
        <v>24.78</v>
      </c>
      <c r="G265" s="2">
        <v>24.78</v>
      </c>
      <c r="H265" s="16">
        <f t="shared" si="4"/>
        <v>2.4252759708762359E-3</v>
      </c>
    </row>
    <row r="266" spans="1:8" ht="13.5" x14ac:dyDescent="0.25">
      <c r="A266" s="11"/>
      <c r="B266" s="10">
        <v>44981</v>
      </c>
      <c r="C266" s="2">
        <v>24.78</v>
      </c>
      <c r="D266" s="2">
        <v>19.632899999999999</v>
      </c>
      <c r="E266" s="2">
        <v>60</v>
      </c>
      <c r="F266" s="2">
        <v>24.742999999999999</v>
      </c>
      <c r="G266" s="2">
        <v>1484.58</v>
      </c>
      <c r="H266" s="16">
        <f t="shared" si="4"/>
        <v>0</v>
      </c>
    </row>
    <row r="267" spans="1:8" ht="13.5" x14ac:dyDescent="0.25">
      <c r="A267" s="11"/>
      <c r="B267" s="10">
        <v>44984</v>
      </c>
      <c r="C267" s="2">
        <v>24.75</v>
      </c>
      <c r="D267" s="2">
        <v>19.609200000000001</v>
      </c>
      <c r="E267" s="2">
        <v>1512</v>
      </c>
      <c r="F267" s="2">
        <v>24.303999999999998</v>
      </c>
      <c r="G267" s="2">
        <v>36747.648000000001</v>
      </c>
      <c r="H267" s="16">
        <f t="shared" si="4"/>
        <v>-1.2071573735921875E-3</v>
      </c>
    </row>
    <row r="268" spans="1:8" ht="13.5" x14ac:dyDescent="0.25">
      <c r="A268" s="11"/>
      <c r="B268" s="10">
        <v>44985</v>
      </c>
      <c r="C268" s="2">
        <v>24.75</v>
      </c>
      <c r="D268" s="2">
        <v>19.609200000000001</v>
      </c>
      <c r="E268" s="2">
        <v>200</v>
      </c>
      <c r="F268" s="2">
        <v>24.54</v>
      </c>
      <c r="G268" s="2">
        <v>4908</v>
      </c>
      <c r="H268" s="16">
        <f t="shared" si="4"/>
        <v>0</v>
      </c>
    </row>
    <row r="269" spans="1:8" ht="13.5" x14ac:dyDescent="0.25">
      <c r="A269" s="11"/>
      <c r="B269" s="10">
        <v>44986</v>
      </c>
      <c r="C269" s="2">
        <v>24.77</v>
      </c>
      <c r="D269" s="2">
        <v>19.625</v>
      </c>
      <c r="E269" s="2">
        <v>1</v>
      </c>
      <c r="F269" s="2">
        <v>24.77</v>
      </c>
      <c r="G269" s="2">
        <v>24.77</v>
      </c>
      <c r="H269" s="16">
        <f t="shared" si="4"/>
        <v>8.0574424249835294E-4</v>
      </c>
    </row>
    <row r="270" spans="1:8" ht="13.5" x14ac:dyDescent="0.25">
      <c r="A270" s="11"/>
      <c r="B270" s="10">
        <v>44987</v>
      </c>
      <c r="C270" s="2">
        <v>24.7</v>
      </c>
      <c r="D270" s="2">
        <v>19.569500000000001</v>
      </c>
      <c r="E270" s="2">
        <v>10</v>
      </c>
      <c r="F270" s="2">
        <v>24.7</v>
      </c>
      <c r="G270" s="2">
        <v>247</v>
      </c>
      <c r="H270" s="16">
        <f t="shared" si="4"/>
        <v>-2.8280254777069327E-3</v>
      </c>
    </row>
    <row r="271" spans="1:8" ht="13.5" x14ac:dyDescent="0.25">
      <c r="A271" s="11"/>
      <c r="B271" s="10">
        <v>44988</v>
      </c>
      <c r="C271" s="2">
        <v>24.3</v>
      </c>
      <c r="D271" s="2">
        <v>19.252600000000001</v>
      </c>
      <c r="E271" s="2">
        <v>171</v>
      </c>
      <c r="F271" s="2">
        <v>24.302</v>
      </c>
      <c r="G271" s="2">
        <v>4155.6419999999998</v>
      </c>
      <c r="H271" s="16">
        <f t="shared" si="4"/>
        <v>-1.6193566519328566E-2</v>
      </c>
    </row>
    <row r="272" spans="1:8" ht="13.5" x14ac:dyDescent="0.25">
      <c r="A272" s="11"/>
      <c r="B272" s="10">
        <v>44991</v>
      </c>
      <c r="C272" s="2">
        <v>22.85</v>
      </c>
      <c r="D272" s="2">
        <v>18.1038</v>
      </c>
      <c r="E272" s="2">
        <v>1</v>
      </c>
      <c r="F272" s="2">
        <v>24.3</v>
      </c>
      <c r="G272" s="2">
        <v>24.3</v>
      </c>
      <c r="H272" s="16">
        <f t="shared" si="4"/>
        <v>-5.9669862771781539E-2</v>
      </c>
    </row>
    <row r="273" spans="1:8" ht="13.5" x14ac:dyDescent="0.25">
      <c r="A273" s="11"/>
      <c r="B273" s="10">
        <v>44992</v>
      </c>
      <c r="C273" s="2">
        <v>24.22</v>
      </c>
      <c r="D273" s="2">
        <v>19.1892</v>
      </c>
      <c r="E273" s="2">
        <v>810</v>
      </c>
      <c r="F273" s="2">
        <v>24.181000000000001</v>
      </c>
      <c r="G273" s="2">
        <v>19586.61</v>
      </c>
      <c r="H273" s="16">
        <f t="shared" si="4"/>
        <v>5.9954263745732934E-2</v>
      </c>
    </row>
    <row r="274" spans="1:8" ht="13.5" x14ac:dyDescent="0.25">
      <c r="A274" s="11"/>
      <c r="B274" s="10">
        <v>44993</v>
      </c>
      <c r="C274" s="2">
        <v>24.3</v>
      </c>
      <c r="D274" s="2">
        <v>19.252600000000001</v>
      </c>
      <c r="E274" s="2">
        <v>910</v>
      </c>
      <c r="F274" s="2">
        <v>24.172000000000001</v>
      </c>
      <c r="G274" s="2">
        <v>21996.52</v>
      </c>
      <c r="H274" s="16">
        <f t="shared" si="4"/>
        <v>3.3039418005962446E-3</v>
      </c>
    </row>
    <row r="275" spans="1:8" ht="13.5" x14ac:dyDescent="0.25">
      <c r="A275" s="11"/>
      <c r="B275" s="10">
        <v>44994</v>
      </c>
      <c r="C275" s="2">
        <v>24.3</v>
      </c>
      <c r="D275" s="2">
        <v>19.252600000000001</v>
      </c>
      <c r="E275" s="2">
        <v>1160</v>
      </c>
      <c r="F275" s="2">
        <v>24.344000000000001</v>
      </c>
      <c r="G275" s="2">
        <v>28239.040000000001</v>
      </c>
      <c r="H275" s="16">
        <f t="shared" si="4"/>
        <v>0</v>
      </c>
    </row>
    <row r="276" spans="1:8" ht="13.5" x14ac:dyDescent="0.25">
      <c r="A276" s="11"/>
      <c r="B276" s="10">
        <v>44995</v>
      </c>
      <c r="C276" s="2">
        <v>24.3</v>
      </c>
      <c r="D276" s="2">
        <v>19.252600000000001</v>
      </c>
      <c r="E276" s="2">
        <v>1795</v>
      </c>
      <c r="F276" s="2">
        <v>24.134</v>
      </c>
      <c r="G276" s="2">
        <v>43320.53</v>
      </c>
      <c r="H276" s="16">
        <f t="shared" si="4"/>
        <v>0</v>
      </c>
    </row>
    <row r="277" spans="1:8" ht="13.5" x14ac:dyDescent="0.25">
      <c r="A277" s="11"/>
      <c r="B277" s="10">
        <v>44998</v>
      </c>
      <c r="C277" s="2">
        <v>24.3</v>
      </c>
      <c r="D277" s="2">
        <v>19.252600000000001</v>
      </c>
      <c r="E277" s="2">
        <v>3757</v>
      </c>
      <c r="F277" s="2">
        <v>24.027000000000001</v>
      </c>
      <c r="G277" s="2">
        <v>90269.438999999998</v>
      </c>
      <c r="H277" s="16">
        <f t="shared" si="4"/>
        <v>0</v>
      </c>
    </row>
    <row r="278" spans="1:8" ht="13.5" x14ac:dyDescent="0.25">
      <c r="A278" s="11"/>
      <c r="B278" s="10">
        <v>44999</v>
      </c>
      <c r="C278" s="2">
        <v>24.3</v>
      </c>
      <c r="D278" s="2">
        <v>19.252600000000001</v>
      </c>
      <c r="E278" s="2">
        <v>81</v>
      </c>
      <c r="F278" s="2">
        <v>24.283999999999999</v>
      </c>
      <c r="G278" s="2">
        <v>1967.0039999999999</v>
      </c>
      <c r="H278" s="16">
        <f t="shared" si="4"/>
        <v>0</v>
      </c>
    </row>
    <row r="279" spans="1:8" ht="13.5" x14ac:dyDescent="0.25">
      <c r="A279" s="11"/>
      <c r="B279" s="10">
        <v>45000</v>
      </c>
      <c r="C279" s="2">
        <v>24</v>
      </c>
      <c r="D279" s="2">
        <v>19.014900000000001</v>
      </c>
      <c r="E279" s="2">
        <v>248</v>
      </c>
      <c r="F279" s="2">
        <v>23.908000000000001</v>
      </c>
      <c r="G279" s="2">
        <v>5929.1840000000002</v>
      </c>
      <c r="H279" s="16">
        <f t="shared" si="4"/>
        <v>-1.2346384384446789E-2</v>
      </c>
    </row>
    <row r="280" spans="1:8" ht="13.5" x14ac:dyDescent="0.25">
      <c r="A280" s="11"/>
      <c r="B280" s="10">
        <v>45001</v>
      </c>
      <c r="C280" s="2">
        <v>24.2</v>
      </c>
      <c r="D280" s="2">
        <v>19.173400000000001</v>
      </c>
      <c r="E280" s="2">
        <v>1836</v>
      </c>
      <c r="F280" s="2">
        <v>23.614999999999998</v>
      </c>
      <c r="G280" s="2">
        <v>43357.14</v>
      </c>
      <c r="H280" s="16">
        <f t="shared" si="4"/>
        <v>8.3355684226580247E-3</v>
      </c>
    </row>
    <row r="281" spans="1:8" ht="13.5" x14ac:dyDescent="0.25">
      <c r="A281" s="11"/>
      <c r="B281" s="10">
        <v>45002</v>
      </c>
      <c r="C281" s="2">
        <v>24.3</v>
      </c>
      <c r="D281" s="2">
        <v>19.252600000000001</v>
      </c>
      <c r="E281" s="2">
        <v>5</v>
      </c>
      <c r="F281" s="2">
        <v>24.3</v>
      </c>
      <c r="G281" s="2">
        <v>121.5</v>
      </c>
      <c r="H281" s="16">
        <f t="shared" si="4"/>
        <v>4.1307227721739575E-3</v>
      </c>
    </row>
    <row r="282" spans="1:8" ht="13.5" x14ac:dyDescent="0.25">
      <c r="A282" s="11"/>
      <c r="B282" s="10">
        <v>45006</v>
      </c>
      <c r="C282" s="2">
        <v>24.3</v>
      </c>
      <c r="D282" s="2">
        <v>19.252600000000001</v>
      </c>
      <c r="E282" s="2">
        <v>450</v>
      </c>
      <c r="F282" s="2">
        <v>24.266999999999999</v>
      </c>
      <c r="G282" s="2">
        <v>10920.15</v>
      </c>
      <c r="H282" s="16">
        <f t="shared" si="4"/>
        <v>0</v>
      </c>
    </row>
    <row r="283" spans="1:8" ht="13.5" x14ac:dyDescent="0.25">
      <c r="A283" s="11"/>
      <c r="B283" s="10">
        <v>45007</v>
      </c>
      <c r="C283" s="2">
        <v>24.3</v>
      </c>
      <c r="D283" s="2">
        <v>19.252600000000001</v>
      </c>
      <c r="E283" s="2">
        <v>1308</v>
      </c>
      <c r="F283" s="2">
        <v>24.292000000000002</v>
      </c>
      <c r="G283" s="2">
        <v>31773.936000000002</v>
      </c>
      <c r="H283" s="16">
        <f t="shared" si="4"/>
        <v>0</v>
      </c>
    </row>
    <row r="284" spans="1:8" ht="13.5" x14ac:dyDescent="0.25">
      <c r="A284" s="11"/>
      <c r="B284" s="10">
        <v>45008</v>
      </c>
      <c r="C284" s="2">
        <v>24.3</v>
      </c>
      <c r="D284" s="2">
        <v>19.252600000000001</v>
      </c>
      <c r="E284" s="2">
        <v>1038</v>
      </c>
      <c r="F284" s="2">
        <v>24.265999999999998</v>
      </c>
      <c r="G284" s="2">
        <v>25188.108</v>
      </c>
      <c r="H284" s="16">
        <f t="shared" si="4"/>
        <v>0</v>
      </c>
    </row>
    <row r="285" spans="1:8" ht="13.5" x14ac:dyDescent="0.25">
      <c r="A285" s="11"/>
      <c r="B285" s="10">
        <v>45009</v>
      </c>
      <c r="C285" s="2">
        <v>24.25</v>
      </c>
      <c r="D285" s="2">
        <v>19.213000000000001</v>
      </c>
      <c r="E285" s="2">
        <v>652</v>
      </c>
      <c r="F285" s="2">
        <v>24.254999999999999</v>
      </c>
      <c r="G285" s="2">
        <v>15814.26</v>
      </c>
      <c r="H285" s="16">
        <f t="shared" si="4"/>
        <v>-2.0568650467988779E-3</v>
      </c>
    </row>
    <row r="286" spans="1:8" ht="13.5" x14ac:dyDescent="0.25">
      <c r="A286" s="11"/>
      <c r="B286" s="10">
        <v>45012</v>
      </c>
      <c r="C286" s="2">
        <v>24.2</v>
      </c>
      <c r="D286" s="2">
        <v>19.173400000000001</v>
      </c>
      <c r="E286" s="2">
        <v>50</v>
      </c>
      <c r="F286" s="2">
        <v>24.193999999999999</v>
      </c>
      <c r="G286" s="2">
        <v>1209.7</v>
      </c>
      <c r="H286" s="16">
        <f t="shared" si="4"/>
        <v>-2.0611044605215261E-3</v>
      </c>
    </row>
    <row r="287" spans="1:8" ht="13.5" x14ac:dyDescent="0.25">
      <c r="A287" s="11"/>
      <c r="B287" s="10">
        <v>45013</v>
      </c>
      <c r="C287" s="2">
        <v>24.2</v>
      </c>
      <c r="D287" s="2">
        <v>19.173400000000001</v>
      </c>
      <c r="E287" s="2">
        <v>1736</v>
      </c>
      <c r="F287" s="2">
        <v>24.196999999999999</v>
      </c>
      <c r="G287" s="2">
        <v>42005.991999999998</v>
      </c>
      <c r="H287" s="16">
        <f t="shared" si="4"/>
        <v>0</v>
      </c>
    </row>
    <row r="288" spans="1:8" ht="13.5" x14ac:dyDescent="0.25">
      <c r="A288" s="11"/>
      <c r="B288" s="10">
        <v>45014</v>
      </c>
      <c r="C288" s="2">
        <v>24</v>
      </c>
      <c r="D288" s="2">
        <v>19.014900000000001</v>
      </c>
      <c r="E288" s="2">
        <v>5524</v>
      </c>
      <c r="F288" s="2">
        <v>24.001999999999999</v>
      </c>
      <c r="G288" s="2">
        <v>132587.04800000001</v>
      </c>
      <c r="H288" s="16">
        <f t="shared" si="4"/>
        <v>-8.2666611034036778E-3</v>
      </c>
    </row>
    <row r="289" spans="1:8" ht="13.5" x14ac:dyDescent="0.25">
      <c r="A289" s="11"/>
      <c r="B289" s="10">
        <v>45015</v>
      </c>
      <c r="C289" s="2">
        <v>24</v>
      </c>
      <c r="D289" s="2">
        <v>19.014900000000001</v>
      </c>
      <c r="E289" s="2">
        <v>2632</v>
      </c>
      <c r="F289" s="2">
        <v>24.003</v>
      </c>
      <c r="G289" s="2">
        <v>63175.896000000001</v>
      </c>
      <c r="H289" s="16">
        <f t="shared" si="4"/>
        <v>0</v>
      </c>
    </row>
    <row r="290" spans="1:8" ht="13.5" x14ac:dyDescent="0.25">
      <c r="A290" s="11"/>
      <c r="B290" s="10">
        <v>45016</v>
      </c>
      <c r="C290" s="2">
        <v>24.5</v>
      </c>
      <c r="D290" s="2">
        <v>19.411100000000001</v>
      </c>
      <c r="E290" s="2">
        <v>3100</v>
      </c>
      <c r="F290" s="2">
        <v>24.084</v>
      </c>
      <c r="G290" s="2">
        <v>74660.399999999994</v>
      </c>
      <c r="H290" s="16">
        <f t="shared" si="4"/>
        <v>2.0836291539792495E-2</v>
      </c>
    </row>
    <row r="291" spans="1:8" ht="13.5" x14ac:dyDescent="0.25">
      <c r="A291" s="11"/>
      <c r="B291" s="10">
        <v>45019</v>
      </c>
      <c r="C291" s="2">
        <v>24.89</v>
      </c>
      <c r="D291" s="2">
        <v>19.720099999999999</v>
      </c>
      <c r="E291" s="2">
        <v>1007</v>
      </c>
      <c r="F291" s="2">
        <v>24.85</v>
      </c>
      <c r="G291" s="2">
        <v>25023.95</v>
      </c>
      <c r="H291" s="16">
        <f t="shared" si="4"/>
        <v>1.5918726913982075E-2</v>
      </c>
    </row>
    <row r="292" spans="1:8" ht="13.5" x14ac:dyDescent="0.25">
      <c r="A292" s="11"/>
      <c r="B292" s="10">
        <v>45020</v>
      </c>
      <c r="C292" s="2">
        <v>24.8</v>
      </c>
      <c r="D292" s="2">
        <v>19.648800000000001</v>
      </c>
      <c r="E292" s="2">
        <v>270</v>
      </c>
      <c r="F292" s="2">
        <v>24.850999999999999</v>
      </c>
      <c r="G292" s="2">
        <v>6709.77</v>
      </c>
      <c r="H292" s="16">
        <f t="shared" si="4"/>
        <v>-3.6156003265702132E-3</v>
      </c>
    </row>
    <row r="293" spans="1:8" ht="13.5" x14ac:dyDescent="0.25">
      <c r="A293" s="11"/>
      <c r="B293" s="10">
        <v>45021</v>
      </c>
      <c r="C293" s="2">
        <v>24.8</v>
      </c>
      <c r="D293" s="2">
        <v>19.648800000000001</v>
      </c>
      <c r="E293" s="2">
        <v>1</v>
      </c>
      <c r="F293" s="2">
        <v>24.8</v>
      </c>
      <c r="G293" s="2">
        <v>24.8</v>
      </c>
      <c r="H293" s="16">
        <f t="shared" si="4"/>
        <v>0</v>
      </c>
    </row>
    <row r="294" spans="1:8" ht="13.5" x14ac:dyDescent="0.25">
      <c r="A294" s="11"/>
      <c r="B294" s="10">
        <v>45022</v>
      </c>
      <c r="C294" s="2">
        <v>24.78</v>
      </c>
      <c r="D294" s="2">
        <v>19.632899999999999</v>
      </c>
      <c r="E294" s="2">
        <v>114</v>
      </c>
      <c r="F294" s="2">
        <v>24.725000000000001</v>
      </c>
      <c r="G294" s="2">
        <v>2818.65</v>
      </c>
      <c r="H294" s="16">
        <f t="shared" si="4"/>
        <v>-8.0920972273126207E-4</v>
      </c>
    </row>
    <row r="295" spans="1:8" ht="13.5" x14ac:dyDescent="0.25">
      <c r="A295" s="11"/>
      <c r="B295" s="10">
        <v>45023</v>
      </c>
      <c r="C295" s="2">
        <v>24.8</v>
      </c>
      <c r="D295" s="2">
        <v>19.648800000000001</v>
      </c>
      <c r="E295" s="2">
        <v>930</v>
      </c>
      <c r="F295" s="2">
        <v>24.780999999999999</v>
      </c>
      <c r="G295" s="2">
        <v>23046.33</v>
      </c>
      <c r="H295" s="16">
        <f t="shared" si="4"/>
        <v>8.0986507342277621E-4</v>
      </c>
    </row>
    <row r="296" spans="1:8" ht="13.5" x14ac:dyDescent="0.25">
      <c r="A296" s="11"/>
      <c r="B296" s="10">
        <v>45026</v>
      </c>
      <c r="C296" s="2">
        <v>24.9</v>
      </c>
      <c r="D296" s="2">
        <v>19.728000000000002</v>
      </c>
      <c r="E296" s="2">
        <v>140</v>
      </c>
      <c r="F296" s="2">
        <v>24.821000000000002</v>
      </c>
      <c r="G296" s="2">
        <v>3474.94</v>
      </c>
      <c r="H296" s="16">
        <f t="shared" si="4"/>
        <v>4.030780505679744E-3</v>
      </c>
    </row>
    <row r="297" spans="1:8" ht="13.5" x14ac:dyDescent="0.25">
      <c r="A297" s="11"/>
      <c r="B297" s="10">
        <v>45027</v>
      </c>
      <c r="C297" s="2">
        <v>24.9</v>
      </c>
      <c r="D297" s="2">
        <v>19.728000000000002</v>
      </c>
      <c r="E297" s="2">
        <v>0</v>
      </c>
      <c r="F297" s="2">
        <v>0</v>
      </c>
      <c r="G297" s="2">
        <v>0</v>
      </c>
      <c r="H297" s="16">
        <f t="shared" si="4"/>
        <v>0</v>
      </c>
    </row>
    <row r="298" spans="1:8" ht="13.5" x14ac:dyDescent="0.25">
      <c r="A298" s="11"/>
      <c r="B298" s="10">
        <v>45028</v>
      </c>
      <c r="C298" s="2">
        <v>24.9</v>
      </c>
      <c r="D298" s="2">
        <v>19.728000000000002</v>
      </c>
      <c r="E298" s="2">
        <v>0</v>
      </c>
      <c r="F298" s="2">
        <v>0</v>
      </c>
      <c r="G298" s="2">
        <v>0</v>
      </c>
      <c r="H298" s="16">
        <f t="shared" si="4"/>
        <v>0</v>
      </c>
    </row>
    <row r="299" spans="1:8" ht="13.5" x14ac:dyDescent="0.25">
      <c r="A299" s="11"/>
      <c r="B299" s="10">
        <v>45029</v>
      </c>
      <c r="C299" s="2">
        <v>24.5</v>
      </c>
      <c r="D299" s="2">
        <v>19.411100000000001</v>
      </c>
      <c r="E299" s="2">
        <v>243</v>
      </c>
      <c r="F299" s="2">
        <v>24.486999999999998</v>
      </c>
      <c r="G299" s="2">
        <v>5950.3410000000003</v>
      </c>
      <c r="H299" s="16">
        <f t="shared" si="4"/>
        <v>-1.606346309813465E-2</v>
      </c>
    </row>
    <row r="300" spans="1:8" ht="13.5" x14ac:dyDescent="0.25">
      <c r="A300" s="11"/>
      <c r="B300" s="10">
        <v>45030</v>
      </c>
      <c r="C300" s="2">
        <v>24.5</v>
      </c>
      <c r="D300" s="2">
        <v>19.411100000000001</v>
      </c>
      <c r="E300" s="2">
        <v>1386</v>
      </c>
      <c r="F300" s="2">
        <v>24.058</v>
      </c>
      <c r="G300" s="2">
        <v>33344.387999999999</v>
      </c>
      <c r="H300" s="16">
        <f t="shared" si="4"/>
        <v>0</v>
      </c>
    </row>
    <row r="301" spans="1:8" ht="13.5" x14ac:dyDescent="0.25">
      <c r="A301" s="11"/>
      <c r="B301" s="10">
        <v>45033</v>
      </c>
      <c r="C301" s="2">
        <v>24.4</v>
      </c>
      <c r="D301" s="2">
        <v>19.331900000000001</v>
      </c>
      <c r="E301" s="2">
        <v>925</v>
      </c>
      <c r="F301" s="2">
        <v>24.434999999999999</v>
      </c>
      <c r="G301" s="2">
        <v>22602.375</v>
      </c>
      <c r="H301" s="16">
        <f t="shared" si="4"/>
        <v>-4.0801397138750589E-3</v>
      </c>
    </row>
    <row r="302" spans="1:8" ht="13.5" x14ac:dyDescent="0.25">
      <c r="A302" s="11"/>
      <c r="B302" s="10">
        <v>45034</v>
      </c>
      <c r="C302" s="2">
        <v>24.4</v>
      </c>
      <c r="D302" s="2">
        <v>19.331900000000001</v>
      </c>
      <c r="E302" s="2">
        <v>235</v>
      </c>
      <c r="F302" s="2">
        <v>24.001999999999999</v>
      </c>
      <c r="G302" s="2">
        <v>5640.47</v>
      </c>
      <c r="H302" s="16">
        <f t="shared" si="4"/>
        <v>0</v>
      </c>
    </row>
    <row r="303" spans="1:8" ht="13.5" x14ac:dyDescent="0.25">
      <c r="A303" s="11"/>
      <c r="B303" s="10">
        <v>45035</v>
      </c>
      <c r="C303" s="2">
        <v>24.4</v>
      </c>
      <c r="D303" s="2">
        <v>19.331900000000001</v>
      </c>
      <c r="E303" s="2">
        <v>956</v>
      </c>
      <c r="F303" s="2">
        <v>23.821000000000002</v>
      </c>
      <c r="G303" s="2">
        <v>22772.876</v>
      </c>
      <c r="H303" s="16">
        <f t="shared" si="4"/>
        <v>0</v>
      </c>
    </row>
    <row r="304" spans="1:8" ht="13.5" x14ac:dyDescent="0.25">
      <c r="A304" s="11"/>
      <c r="B304" s="10">
        <v>45036</v>
      </c>
      <c r="C304" s="2">
        <v>22.94</v>
      </c>
      <c r="D304" s="2">
        <v>18.1751</v>
      </c>
      <c r="E304" s="2">
        <v>125</v>
      </c>
      <c r="F304" s="2">
        <v>23.937999999999999</v>
      </c>
      <c r="G304" s="2">
        <v>2992.25</v>
      </c>
      <c r="H304" s="16">
        <f t="shared" si="4"/>
        <v>-5.9838919092277551E-2</v>
      </c>
    </row>
    <row r="305" spans="1:8" ht="13.5" x14ac:dyDescent="0.25">
      <c r="A305" s="11"/>
      <c r="B305" s="10">
        <v>45040</v>
      </c>
      <c r="C305" s="2">
        <v>24</v>
      </c>
      <c r="D305" s="2">
        <v>19.014900000000001</v>
      </c>
      <c r="E305" s="2">
        <v>772</v>
      </c>
      <c r="F305" s="2">
        <v>23.777000000000001</v>
      </c>
      <c r="G305" s="2">
        <v>18355.844000000001</v>
      </c>
      <c r="H305" s="16">
        <f t="shared" si="4"/>
        <v>4.6206073144026735E-2</v>
      </c>
    </row>
    <row r="306" spans="1:8" ht="13.5" x14ac:dyDescent="0.25">
      <c r="A306" s="11"/>
      <c r="B306" s="10">
        <v>45041</v>
      </c>
      <c r="C306" s="2">
        <v>23.99</v>
      </c>
      <c r="D306" s="2">
        <v>19.007000000000001</v>
      </c>
      <c r="E306" s="2">
        <v>279</v>
      </c>
      <c r="F306" s="2">
        <v>23.919</v>
      </c>
      <c r="G306" s="2">
        <v>6673.4009999999998</v>
      </c>
      <c r="H306" s="16">
        <f t="shared" si="4"/>
        <v>-4.1546366270658018E-4</v>
      </c>
    </row>
    <row r="307" spans="1:8" ht="13.5" x14ac:dyDescent="0.25">
      <c r="A307" s="11"/>
      <c r="B307" s="10">
        <v>45042</v>
      </c>
      <c r="C307" s="2">
        <v>22.56</v>
      </c>
      <c r="D307" s="2">
        <v>17.873999999999999</v>
      </c>
      <c r="E307" s="2">
        <v>916</v>
      </c>
      <c r="F307" s="2">
        <v>23.192</v>
      </c>
      <c r="G307" s="2">
        <v>21243.871999999999</v>
      </c>
      <c r="H307" s="16">
        <f t="shared" si="4"/>
        <v>-5.9609617509338804E-2</v>
      </c>
    </row>
    <row r="308" spans="1:8" ht="13.5" x14ac:dyDescent="0.25">
      <c r="A308" s="11"/>
      <c r="B308" s="10">
        <v>45043</v>
      </c>
      <c r="C308" s="2">
        <v>23.8</v>
      </c>
      <c r="D308" s="2">
        <v>18.8565</v>
      </c>
      <c r="E308" s="2">
        <v>3063</v>
      </c>
      <c r="F308" s="2">
        <v>23.725999999999999</v>
      </c>
      <c r="G308" s="2">
        <v>72672.737999999998</v>
      </c>
      <c r="H308" s="16">
        <f t="shared" si="4"/>
        <v>5.4968110104061864E-2</v>
      </c>
    </row>
    <row r="309" spans="1:8" ht="13.5" x14ac:dyDescent="0.25">
      <c r="A309" s="11"/>
      <c r="B309" s="10">
        <v>45044</v>
      </c>
      <c r="C309" s="2">
        <v>24.35</v>
      </c>
      <c r="D309" s="2">
        <v>19.292200000000001</v>
      </c>
      <c r="E309" s="2">
        <v>1968</v>
      </c>
      <c r="F309" s="2">
        <v>24.25</v>
      </c>
      <c r="G309" s="2">
        <v>47724</v>
      </c>
      <c r="H309" s="16">
        <f t="shared" si="4"/>
        <v>2.3106090737941856E-2</v>
      </c>
    </row>
    <row r="310" spans="1:8" ht="13.5" x14ac:dyDescent="0.25">
      <c r="A310" s="11"/>
      <c r="B310" s="10">
        <v>45048</v>
      </c>
      <c r="C310" s="2">
        <v>24.48</v>
      </c>
      <c r="D310" s="2">
        <v>19.395199999999999</v>
      </c>
      <c r="E310" s="2">
        <v>170</v>
      </c>
      <c r="F310" s="2">
        <v>24.489000000000001</v>
      </c>
      <c r="G310" s="2">
        <v>4163.13</v>
      </c>
      <c r="H310" s="16">
        <f t="shared" si="4"/>
        <v>5.3389452732191239E-3</v>
      </c>
    </row>
    <row r="311" spans="1:8" ht="13.5" x14ac:dyDescent="0.25">
      <c r="A311" s="11"/>
      <c r="B311" s="10">
        <v>45049</v>
      </c>
      <c r="C311" s="2">
        <v>24.45</v>
      </c>
      <c r="D311" s="2">
        <v>19.371500000000001</v>
      </c>
      <c r="E311" s="2">
        <v>310</v>
      </c>
      <c r="F311" s="2">
        <v>24.448</v>
      </c>
      <c r="G311" s="2">
        <v>7578.88</v>
      </c>
      <c r="H311" s="16">
        <f t="shared" si="4"/>
        <v>-1.2219518231313964E-3</v>
      </c>
    </row>
    <row r="312" spans="1:8" ht="13.5" x14ac:dyDescent="0.25">
      <c r="A312" s="11"/>
      <c r="B312" s="10">
        <v>45050</v>
      </c>
      <c r="C312" s="2">
        <v>24.4</v>
      </c>
      <c r="D312" s="2">
        <v>19.331900000000001</v>
      </c>
      <c r="E312" s="2">
        <v>400</v>
      </c>
      <c r="F312" s="2">
        <v>24.4</v>
      </c>
      <c r="G312" s="2">
        <v>9760</v>
      </c>
      <c r="H312" s="16">
        <f t="shared" si="4"/>
        <v>-2.0442402498515901E-3</v>
      </c>
    </row>
    <row r="313" spans="1:8" ht="13.5" x14ac:dyDescent="0.25">
      <c r="A313" s="11"/>
      <c r="B313" s="10">
        <v>45051</v>
      </c>
      <c r="C313" s="2">
        <v>23.01</v>
      </c>
      <c r="D313" s="2">
        <v>18.230599999999999</v>
      </c>
      <c r="E313" s="2">
        <v>601</v>
      </c>
      <c r="F313" s="2">
        <v>23.88</v>
      </c>
      <c r="G313" s="2">
        <v>14351.88</v>
      </c>
      <c r="H313" s="16">
        <f t="shared" si="4"/>
        <v>-5.6968016594333815E-2</v>
      </c>
    </row>
    <row r="314" spans="1:8" ht="13.5" x14ac:dyDescent="0.25">
      <c r="A314" s="11"/>
      <c r="B314" s="10">
        <v>45054</v>
      </c>
      <c r="C314" s="2">
        <v>24.35</v>
      </c>
      <c r="D314" s="2">
        <v>19.292200000000001</v>
      </c>
      <c r="E314" s="2">
        <v>738</v>
      </c>
      <c r="F314" s="2">
        <v>24.206</v>
      </c>
      <c r="G314" s="2">
        <v>17864.027999999998</v>
      </c>
      <c r="H314" s="16">
        <f t="shared" si="4"/>
        <v>5.8231764176713996E-2</v>
      </c>
    </row>
    <row r="315" spans="1:8" ht="13.5" x14ac:dyDescent="0.25">
      <c r="A315" s="11"/>
      <c r="B315" s="10">
        <v>45055</v>
      </c>
      <c r="C315" s="2">
        <v>24.42</v>
      </c>
      <c r="D315" s="2">
        <v>19.3477</v>
      </c>
      <c r="E315" s="2">
        <v>159</v>
      </c>
      <c r="F315" s="2">
        <v>24.411000000000001</v>
      </c>
      <c r="G315" s="2">
        <v>3881.3490000000002</v>
      </c>
      <c r="H315" s="16">
        <f t="shared" si="4"/>
        <v>2.876810317122907E-3</v>
      </c>
    </row>
    <row r="316" spans="1:8" ht="13.5" x14ac:dyDescent="0.25">
      <c r="A316" s="11"/>
      <c r="B316" s="10">
        <v>45056</v>
      </c>
      <c r="C316" s="2">
        <v>24.4</v>
      </c>
      <c r="D316" s="2">
        <v>19.331900000000001</v>
      </c>
      <c r="E316" s="2">
        <v>441</v>
      </c>
      <c r="F316" s="2">
        <v>24.215</v>
      </c>
      <c r="G316" s="2">
        <v>10678.815000000001</v>
      </c>
      <c r="H316" s="16">
        <f t="shared" si="4"/>
        <v>-8.1663453537106237E-4</v>
      </c>
    </row>
    <row r="317" spans="1:8" ht="13.5" x14ac:dyDescent="0.25">
      <c r="A317" s="11"/>
      <c r="B317" s="10">
        <v>45057</v>
      </c>
      <c r="C317" s="2">
        <v>24.2</v>
      </c>
      <c r="D317" s="2">
        <v>19.173400000000001</v>
      </c>
      <c r="E317" s="2">
        <v>4563</v>
      </c>
      <c r="F317" s="2">
        <v>24.173999999999999</v>
      </c>
      <c r="G317" s="2">
        <v>110305.962</v>
      </c>
      <c r="H317" s="16">
        <f t="shared" si="4"/>
        <v>-8.1988837103440463E-3</v>
      </c>
    </row>
    <row r="318" spans="1:8" ht="13.5" x14ac:dyDescent="0.25">
      <c r="A318" s="11"/>
      <c r="B318" s="10">
        <v>45058</v>
      </c>
      <c r="C318" s="2">
        <v>24.4</v>
      </c>
      <c r="D318" s="2">
        <v>19.331900000000001</v>
      </c>
      <c r="E318" s="2">
        <v>2613</v>
      </c>
      <c r="F318" s="2">
        <v>24</v>
      </c>
      <c r="G318" s="2">
        <v>62712</v>
      </c>
      <c r="H318" s="16">
        <f t="shared" si="4"/>
        <v>8.2666611034036778E-3</v>
      </c>
    </row>
    <row r="319" spans="1:8" ht="13.5" x14ac:dyDescent="0.25">
      <c r="A319" s="11"/>
      <c r="B319" s="10">
        <v>45061</v>
      </c>
      <c r="C319" s="2">
        <v>24.4</v>
      </c>
      <c r="D319" s="2">
        <v>19.331900000000001</v>
      </c>
      <c r="E319" s="2">
        <v>0</v>
      </c>
      <c r="F319" s="2">
        <v>0</v>
      </c>
      <c r="G319" s="2">
        <v>0</v>
      </c>
      <c r="H319" s="16">
        <f t="shared" si="4"/>
        <v>0</v>
      </c>
    </row>
    <row r="320" spans="1:8" ht="13.5" x14ac:dyDescent="0.25">
      <c r="A320" s="11"/>
      <c r="B320" s="10">
        <v>45062</v>
      </c>
      <c r="C320" s="2">
        <v>24.5</v>
      </c>
      <c r="D320" s="2">
        <v>19.411100000000001</v>
      </c>
      <c r="E320" s="2">
        <v>3658</v>
      </c>
      <c r="F320" s="2">
        <v>24.349</v>
      </c>
      <c r="G320" s="2">
        <v>89068.642000000007</v>
      </c>
      <c r="H320" s="16">
        <f t="shared" si="4"/>
        <v>4.0968554565252334E-3</v>
      </c>
    </row>
    <row r="321" spans="1:8" ht="13.5" x14ac:dyDescent="0.25">
      <c r="A321" s="11"/>
      <c r="B321" s="10">
        <v>45063</v>
      </c>
      <c r="C321" s="2">
        <v>24.5</v>
      </c>
      <c r="D321" s="2">
        <v>19.411100000000001</v>
      </c>
      <c r="E321" s="2">
        <v>720</v>
      </c>
      <c r="F321" s="2">
        <v>24.484999999999999</v>
      </c>
      <c r="G321" s="2">
        <v>17629.2</v>
      </c>
      <c r="H321" s="16">
        <f t="shared" si="4"/>
        <v>0</v>
      </c>
    </row>
    <row r="322" spans="1:8" ht="13.5" x14ac:dyDescent="0.25">
      <c r="A322" s="11"/>
      <c r="B322" s="10">
        <v>45064</v>
      </c>
      <c r="C322" s="2">
        <v>24.9</v>
      </c>
      <c r="D322" s="2">
        <v>19.728000000000002</v>
      </c>
      <c r="E322" s="2">
        <v>3063</v>
      </c>
      <c r="F322" s="2">
        <v>24.116</v>
      </c>
      <c r="G322" s="2">
        <v>73867.308000000005</v>
      </c>
      <c r="H322" s="16">
        <f t="shared" si="4"/>
        <v>1.6325710547058146E-2</v>
      </c>
    </row>
    <row r="323" spans="1:8" ht="13.5" x14ac:dyDescent="0.25">
      <c r="A323" s="11"/>
      <c r="B323" s="10">
        <v>45065</v>
      </c>
      <c r="C323" s="2">
        <v>24.85</v>
      </c>
      <c r="D323" s="2">
        <v>19.688400000000001</v>
      </c>
      <c r="E323" s="2">
        <v>3637</v>
      </c>
      <c r="F323" s="2">
        <v>24.515999999999998</v>
      </c>
      <c r="G323" s="2">
        <v>89164.691999999995</v>
      </c>
      <c r="H323" s="16">
        <f t="shared" si="4"/>
        <v>-2.0072992700729967E-3</v>
      </c>
    </row>
    <row r="324" spans="1:8" ht="13.5" x14ac:dyDescent="0.25">
      <c r="A324" s="11"/>
      <c r="B324" s="10">
        <v>45068</v>
      </c>
      <c r="C324" s="2">
        <v>23.36</v>
      </c>
      <c r="D324" s="2">
        <v>18.507899999999999</v>
      </c>
      <c r="E324" s="2">
        <v>1027</v>
      </c>
      <c r="F324" s="2">
        <v>24.407</v>
      </c>
      <c r="G324" s="2">
        <v>25065.989000000001</v>
      </c>
      <c r="H324" s="16">
        <f t="shared" si="4"/>
        <v>-5.9959163771561019E-2</v>
      </c>
    </row>
    <row r="325" spans="1:8" ht="13.5" x14ac:dyDescent="0.25">
      <c r="A325" s="11"/>
      <c r="B325" s="10">
        <v>45069</v>
      </c>
      <c r="C325" s="2">
        <v>24.32</v>
      </c>
      <c r="D325" s="2">
        <v>19.2685</v>
      </c>
      <c r="E325" s="2">
        <v>4250</v>
      </c>
      <c r="F325" s="2">
        <v>23.859000000000002</v>
      </c>
      <c r="G325" s="2">
        <v>101400.75</v>
      </c>
      <c r="H325" s="16">
        <f t="shared" si="4"/>
        <v>4.1095964426001878E-2</v>
      </c>
    </row>
    <row r="326" spans="1:8" ht="13.5" x14ac:dyDescent="0.25">
      <c r="A326" s="11"/>
      <c r="B326" s="10">
        <v>45070</v>
      </c>
      <c r="C326" s="2">
        <v>24.79</v>
      </c>
      <c r="D326" s="2">
        <v>19.640899999999998</v>
      </c>
      <c r="E326" s="2">
        <v>2288</v>
      </c>
      <c r="F326" s="2">
        <v>24.344999999999999</v>
      </c>
      <c r="G326" s="2">
        <v>55701.36</v>
      </c>
      <c r="H326" s="16">
        <f t="shared" si="4"/>
        <v>1.9326880660144742E-2</v>
      </c>
    </row>
    <row r="327" spans="1:8" ht="13.5" x14ac:dyDescent="0.25">
      <c r="A327" s="11"/>
      <c r="B327" s="10">
        <v>45071</v>
      </c>
      <c r="C327" s="2">
        <v>25.6</v>
      </c>
      <c r="D327" s="2">
        <v>20.282599999999999</v>
      </c>
      <c r="E327" s="2">
        <v>3581</v>
      </c>
      <c r="F327" s="2">
        <v>24.992999999999999</v>
      </c>
      <c r="G327" s="2">
        <v>89499.933000000005</v>
      </c>
      <c r="H327" s="16">
        <f t="shared" ref="H327:H390" si="5">(D327-D326)/D326</f>
        <v>3.2671618917666713E-2</v>
      </c>
    </row>
    <row r="328" spans="1:8" ht="13.5" x14ac:dyDescent="0.25">
      <c r="A328" s="11"/>
      <c r="B328" s="10">
        <v>45072</v>
      </c>
      <c r="C328" s="2">
        <v>25.99</v>
      </c>
      <c r="D328" s="2">
        <v>20.5916</v>
      </c>
      <c r="E328" s="2">
        <v>6835</v>
      </c>
      <c r="F328" s="2">
        <v>25.902000000000001</v>
      </c>
      <c r="G328" s="2">
        <v>177040.17</v>
      </c>
      <c r="H328" s="16">
        <f t="shared" si="5"/>
        <v>1.5234733219607006E-2</v>
      </c>
    </row>
    <row r="329" spans="1:8" ht="13.5" x14ac:dyDescent="0.25">
      <c r="A329" s="11"/>
      <c r="B329" s="10">
        <v>45075</v>
      </c>
      <c r="C329" s="2">
        <v>25.59</v>
      </c>
      <c r="D329" s="2">
        <v>20.274699999999999</v>
      </c>
      <c r="E329" s="2">
        <v>3127</v>
      </c>
      <c r="F329" s="2">
        <v>25.527000000000001</v>
      </c>
      <c r="G329" s="2">
        <v>79822.929000000004</v>
      </c>
      <c r="H329" s="16">
        <f t="shared" si="5"/>
        <v>-1.5389770586064239E-2</v>
      </c>
    </row>
    <row r="330" spans="1:8" ht="13.5" x14ac:dyDescent="0.25">
      <c r="A330" s="11"/>
      <c r="B330" s="10">
        <v>45076</v>
      </c>
      <c r="C330" s="2">
        <v>25.49</v>
      </c>
      <c r="D330" s="2">
        <v>20.195499999999999</v>
      </c>
      <c r="E330" s="2">
        <v>14238</v>
      </c>
      <c r="F330" s="2">
        <v>25.19</v>
      </c>
      <c r="G330" s="2">
        <v>358655.22</v>
      </c>
      <c r="H330" s="16">
        <f t="shared" si="5"/>
        <v>-3.906346333114678E-3</v>
      </c>
    </row>
    <row r="331" spans="1:8" ht="13.5" x14ac:dyDescent="0.25">
      <c r="A331" s="11"/>
      <c r="B331" s="10">
        <v>45077</v>
      </c>
      <c r="C331" s="2">
        <v>25.57</v>
      </c>
      <c r="D331" s="2">
        <v>20.258800000000001</v>
      </c>
      <c r="E331" s="2">
        <v>6957</v>
      </c>
      <c r="F331" s="2">
        <v>24.972999999999999</v>
      </c>
      <c r="G331" s="2">
        <v>173737.16099999999</v>
      </c>
      <c r="H331" s="16">
        <f t="shared" si="5"/>
        <v>3.1343616152113931E-3</v>
      </c>
    </row>
    <row r="332" spans="1:8" ht="13.5" x14ac:dyDescent="0.25">
      <c r="A332" s="11"/>
      <c r="B332" s="10">
        <v>45078</v>
      </c>
      <c r="C332" s="2">
        <v>26</v>
      </c>
      <c r="D332" s="2">
        <v>20.599499999999999</v>
      </c>
      <c r="E332" s="2">
        <v>12409</v>
      </c>
      <c r="F332" s="2">
        <v>25.145</v>
      </c>
      <c r="G332" s="2">
        <v>312024.30499999999</v>
      </c>
      <c r="H332" s="16">
        <f t="shared" si="5"/>
        <v>1.6817383063162588E-2</v>
      </c>
    </row>
    <row r="333" spans="1:8" ht="13.5" x14ac:dyDescent="0.25">
      <c r="A333" s="11"/>
      <c r="B333" s="10">
        <v>45079</v>
      </c>
      <c r="C333" s="2">
        <v>25.95</v>
      </c>
      <c r="D333" s="2">
        <v>20.559899999999999</v>
      </c>
      <c r="E333" s="2">
        <v>7082</v>
      </c>
      <c r="F333" s="2">
        <v>25.632000000000001</v>
      </c>
      <c r="G333" s="2">
        <v>181525.82399999999</v>
      </c>
      <c r="H333" s="16">
        <f t="shared" si="5"/>
        <v>-1.9223767567174001E-3</v>
      </c>
    </row>
    <row r="334" spans="1:8" ht="13.5" x14ac:dyDescent="0.25">
      <c r="A334" s="11"/>
      <c r="B334" s="10">
        <v>45082</v>
      </c>
      <c r="C334" s="2">
        <v>24.19</v>
      </c>
      <c r="D334" s="2">
        <v>21.026299999999999</v>
      </c>
      <c r="E334" s="2">
        <v>1243</v>
      </c>
      <c r="F334" s="2">
        <v>23.812999999999999</v>
      </c>
      <c r="G334" s="2">
        <v>29599.559000000001</v>
      </c>
      <c r="H334" s="16">
        <f t="shared" si="5"/>
        <v>2.2684935238011867E-2</v>
      </c>
    </row>
    <row r="335" spans="1:8" ht="13.5" x14ac:dyDescent="0.25">
      <c r="A335" s="11"/>
      <c r="B335" s="10">
        <v>45083</v>
      </c>
      <c r="C335" s="2">
        <v>23.25</v>
      </c>
      <c r="D335" s="2">
        <v>20.209199999999999</v>
      </c>
      <c r="E335" s="2">
        <v>6962</v>
      </c>
      <c r="F335" s="2">
        <v>23.803999999999998</v>
      </c>
      <c r="G335" s="2">
        <v>165723.448</v>
      </c>
      <c r="H335" s="16">
        <f t="shared" si="5"/>
        <v>-3.8860855214659734E-2</v>
      </c>
    </row>
    <row r="336" spans="1:8" ht="13.5" x14ac:dyDescent="0.25">
      <c r="A336" s="11"/>
      <c r="B336" s="10">
        <v>45084</v>
      </c>
      <c r="C336" s="2">
        <v>23.75</v>
      </c>
      <c r="D336" s="2">
        <v>20.643899999999999</v>
      </c>
      <c r="E336" s="2">
        <v>2897</v>
      </c>
      <c r="F336" s="2">
        <v>23.292999999999999</v>
      </c>
      <c r="G336" s="2">
        <v>67479.820999999996</v>
      </c>
      <c r="H336" s="16">
        <f t="shared" si="5"/>
        <v>2.1510005344100677E-2</v>
      </c>
    </row>
    <row r="337" spans="1:8" ht="13.5" x14ac:dyDescent="0.25">
      <c r="A337" s="11"/>
      <c r="B337" s="10">
        <v>45085</v>
      </c>
      <c r="C337" s="2">
        <v>23.75</v>
      </c>
      <c r="D337" s="2">
        <v>20.643899999999999</v>
      </c>
      <c r="E337" s="2">
        <v>0</v>
      </c>
      <c r="F337" s="2">
        <v>0</v>
      </c>
      <c r="G337" s="2">
        <v>0</v>
      </c>
      <c r="H337" s="16">
        <f t="shared" si="5"/>
        <v>0</v>
      </c>
    </row>
    <row r="338" spans="1:8" ht="13.5" x14ac:dyDescent="0.25">
      <c r="A338" s="11"/>
      <c r="B338" s="10">
        <v>45086</v>
      </c>
      <c r="C338" s="2">
        <v>23.44</v>
      </c>
      <c r="D338" s="2">
        <v>20.374400000000001</v>
      </c>
      <c r="E338" s="2">
        <v>7744</v>
      </c>
      <c r="F338" s="2">
        <v>23.484999999999999</v>
      </c>
      <c r="G338" s="2">
        <v>181867.84</v>
      </c>
      <c r="H338" s="16">
        <f t="shared" si="5"/>
        <v>-1.3054703810810806E-2</v>
      </c>
    </row>
    <row r="339" spans="1:8" ht="13.5" x14ac:dyDescent="0.25">
      <c r="A339" s="11"/>
      <c r="B339" s="10">
        <v>45089</v>
      </c>
      <c r="C339" s="2">
        <v>23.44</v>
      </c>
      <c r="D339" s="2">
        <v>20.374400000000001</v>
      </c>
      <c r="E339" s="2">
        <v>250</v>
      </c>
      <c r="F339" s="2">
        <v>23.382999999999999</v>
      </c>
      <c r="G339" s="2">
        <v>5845.75</v>
      </c>
      <c r="H339" s="16">
        <f t="shared" si="5"/>
        <v>0</v>
      </c>
    </row>
    <row r="340" spans="1:8" ht="13.5" x14ac:dyDescent="0.25">
      <c r="A340" s="11"/>
      <c r="B340" s="10">
        <v>45090</v>
      </c>
      <c r="C340" s="2">
        <v>23</v>
      </c>
      <c r="D340" s="2">
        <v>19.991900000000001</v>
      </c>
      <c r="E340" s="2">
        <v>2677</v>
      </c>
      <c r="F340" s="2">
        <v>22.997</v>
      </c>
      <c r="G340" s="2">
        <v>61562.968999999997</v>
      </c>
      <c r="H340" s="16">
        <f t="shared" si="5"/>
        <v>-1.8773558975969856E-2</v>
      </c>
    </row>
    <row r="341" spans="1:8" ht="13.5" x14ac:dyDescent="0.25">
      <c r="A341" s="11"/>
      <c r="B341" s="10">
        <v>45091</v>
      </c>
      <c r="C341" s="2">
        <v>23.19</v>
      </c>
      <c r="D341" s="2">
        <v>20.1571</v>
      </c>
      <c r="E341" s="2">
        <v>1</v>
      </c>
      <c r="F341" s="2">
        <v>23.19</v>
      </c>
      <c r="G341" s="2">
        <v>23.19</v>
      </c>
      <c r="H341" s="16">
        <f t="shared" si="5"/>
        <v>8.2633466553953695E-3</v>
      </c>
    </row>
    <row r="342" spans="1:8" ht="13.5" x14ac:dyDescent="0.25">
      <c r="A342" s="11"/>
      <c r="B342" s="10">
        <v>45092</v>
      </c>
      <c r="C342" s="2">
        <v>23.25</v>
      </c>
      <c r="D342" s="2">
        <v>20.209199999999999</v>
      </c>
      <c r="E342" s="2">
        <v>463</v>
      </c>
      <c r="F342" s="2">
        <v>23.248999999999999</v>
      </c>
      <c r="G342" s="2">
        <v>10764.287</v>
      </c>
      <c r="H342" s="16">
        <f t="shared" si="5"/>
        <v>2.5846972034667373E-3</v>
      </c>
    </row>
    <row r="343" spans="1:8" ht="13.5" x14ac:dyDescent="0.25">
      <c r="A343" s="11"/>
      <c r="B343" s="10">
        <v>45093</v>
      </c>
      <c r="C343" s="2">
        <v>23.4</v>
      </c>
      <c r="D343" s="2">
        <v>20.339600000000001</v>
      </c>
      <c r="E343" s="2">
        <v>3816</v>
      </c>
      <c r="F343" s="2">
        <v>23.295000000000002</v>
      </c>
      <c r="G343" s="2">
        <v>88893.72</v>
      </c>
      <c r="H343" s="16">
        <f t="shared" si="5"/>
        <v>6.4525067790907921E-3</v>
      </c>
    </row>
    <row r="344" spans="1:8" ht="13.5" x14ac:dyDescent="0.25">
      <c r="A344" s="11"/>
      <c r="B344" s="10">
        <v>45096</v>
      </c>
      <c r="C344" s="2">
        <v>23.44</v>
      </c>
      <c r="D344" s="2">
        <v>20.374400000000001</v>
      </c>
      <c r="E344" s="2">
        <v>7617</v>
      </c>
      <c r="F344" s="2">
        <v>23.05</v>
      </c>
      <c r="G344" s="2">
        <v>175571.85</v>
      </c>
      <c r="H344" s="16">
        <f t="shared" si="5"/>
        <v>1.7109481012409589E-3</v>
      </c>
    </row>
    <row r="345" spans="1:8" ht="13.5" x14ac:dyDescent="0.25">
      <c r="A345" s="11"/>
      <c r="B345" s="10">
        <v>45097</v>
      </c>
      <c r="C345" s="2">
        <v>23.44</v>
      </c>
      <c r="D345" s="2">
        <v>20.374400000000001</v>
      </c>
      <c r="E345" s="2">
        <v>1810</v>
      </c>
      <c r="F345" s="2">
        <v>23.428999999999998</v>
      </c>
      <c r="G345" s="2">
        <v>42406.49</v>
      </c>
      <c r="H345" s="16">
        <f t="shared" si="5"/>
        <v>0</v>
      </c>
    </row>
    <row r="346" spans="1:8" ht="13.5" x14ac:dyDescent="0.25">
      <c r="A346" s="11"/>
      <c r="B346" s="10">
        <v>45098</v>
      </c>
      <c r="C346" s="2">
        <v>23.44</v>
      </c>
      <c r="D346" s="2">
        <v>20.374400000000001</v>
      </c>
      <c r="E346" s="2">
        <v>4120</v>
      </c>
      <c r="F346" s="2">
        <v>23.332999999999998</v>
      </c>
      <c r="G346" s="2">
        <v>96131.96</v>
      </c>
      <c r="H346" s="16">
        <f t="shared" si="5"/>
        <v>0</v>
      </c>
    </row>
    <row r="347" spans="1:8" ht="13.5" x14ac:dyDescent="0.25">
      <c r="A347" s="11"/>
      <c r="B347" s="10">
        <v>45099</v>
      </c>
      <c r="C347" s="2">
        <v>23.44</v>
      </c>
      <c r="D347" s="2">
        <v>20.374400000000001</v>
      </c>
      <c r="E347" s="2">
        <v>1264</v>
      </c>
      <c r="F347" s="2">
        <v>23.408000000000001</v>
      </c>
      <c r="G347" s="2">
        <v>29587.712</v>
      </c>
      <c r="H347" s="16">
        <f t="shared" si="5"/>
        <v>0</v>
      </c>
    </row>
    <row r="348" spans="1:8" ht="13.5" x14ac:dyDescent="0.25">
      <c r="A348" s="11"/>
      <c r="B348" s="10">
        <v>45100</v>
      </c>
      <c r="C348" s="2">
        <v>23.44</v>
      </c>
      <c r="D348" s="2">
        <v>20.374400000000001</v>
      </c>
      <c r="E348" s="2">
        <v>2672</v>
      </c>
      <c r="F348" s="2">
        <v>23.032</v>
      </c>
      <c r="G348" s="2">
        <v>61541.504000000001</v>
      </c>
      <c r="H348" s="16">
        <f t="shared" si="5"/>
        <v>0</v>
      </c>
    </row>
    <row r="349" spans="1:8" ht="13.5" x14ac:dyDescent="0.25">
      <c r="A349" s="11"/>
      <c r="B349" s="10">
        <v>45103</v>
      </c>
      <c r="C349" s="2">
        <v>23.42</v>
      </c>
      <c r="D349" s="2">
        <v>20.356999999999999</v>
      </c>
      <c r="E349" s="2">
        <v>50</v>
      </c>
      <c r="F349" s="2">
        <v>23.42</v>
      </c>
      <c r="G349" s="2">
        <v>1171</v>
      </c>
      <c r="H349" s="16">
        <f t="shared" si="5"/>
        <v>-8.5401287890696557E-4</v>
      </c>
    </row>
    <row r="350" spans="1:8" ht="13.5" x14ac:dyDescent="0.25">
      <c r="A350" s="11"/>
      <c r="B350" s="10">
        <v>45104</v>
      </c>
      <c r="C350" s="2">
        <v>23.39</v>
      </c>
      <c r="D350" s="2">
        <v>20.3309</v>
      </c>
      <c r="E350" s="2">
        <v>820</v>
      </c>
      <c r="F350" s="2">
        <v>23.393999999999998</v>
      </c>
      <c r="G350" s="2">
        <v>19183.080000000002</v>
      </c>
      <c r="H350" s="16">
        <f t="shared" si="5"/>
        <v>-1.2821142604509293E-3</v>
      </c>
    </row>
    <row r="351" spans="1:8" ht="13.5" x14ac:dyDescent="0.25">
      <c r="A351" s="11"/>
      <c r="B351" s="10">
        <v>45107</v>
      </c>
      <c r="C351" s="2">
        <v>23.39</v>
      </c>
      <c r="D351" s="2">
        <v>20.3309</v>
      </c>
      <c r="E351" s="2">
        <v>1666</v>
      </c>
      <c r="F351" s="2">
        <v>23.39</v>
      </c>
      <c r="G351" s="2">
        <v>38967.74</v>
      </c>
      <c r="H351" s="16">
        <f t="shared" si="5"/>
        <v>0</v>
      </c>
    </row>
    <row r="352" spans="1:8" ht="13.5" x14ac:dyDescent="0.25">
      <c r="A352" s="11"/>
      <c r="B352" s="10">
        <v>45110</v>
      </c>
      <c r="C352" s="2">
        <v>23.39</v>
      </c>
      <c r="D352" s="2">
        <v>20.3309</v>
      </c>
      <c r="E352" s="2">
        <v>2278</v>
      </c>
      <c r="F352" s="2">
        <v>22.492000000000001</v>
      </c>
      <c r="G352" s="2">
        <v>51236.775999999998</v>
      </c>
      <c r="H352" s="16">
        <f t="shared" si="5"/>
        <v>0</v>
      </c>
    </row>
    <row r="353" spans="1:8" ht="13.5" x14ac:dyDescent="0.25">
      <c r="A353" s="11"/>
      <c r="B353" s="10">
        <v>45111</v>
      </c>
      <c r="C353" s="2">
        <v>23.39</v>
      </c>
      <c r="D353" s="2">
        <v>20.3309</v>
      </c>
      <c r="E353" s="2">
        <v>49</v>
      </c>
      <c r="F353" s="2">
        <v>23.376000000000001</v>
      </c>
      <c r="G353" s="2">
        <v>1145.424</v>
      </c>
      <c r="H353" s="16">
        <f t="shared" si="5"/>
        <v>0</v>
      </c>
    </row>
    <row r="354" spans="1:8" ht="13.5" x14ac:dyDescent="0.25">
      <c r="A354" s="11"/>
      <c r="B354" s="10">
        <v>45112</v>
      </c>
      <c r="C354" s="2">
        <v>23.39</v>
      </c>
      <c r="D354" s="2">
        <v>20.3309</v>
      </c>
      <c r="E354" s="2">
        <v>0</v>
      </c>
      <c r="F354" s="2">
        <v>0</v>
      </c>
      <c r="G354" s="2">
        <v>0</v>
      </c>
      <c r="H354" s="16">
        <f t="shared" si="5"/>
        <v>0</v>
      </c>
    </row>
    <row r="355" spans="1:8" ht="13.5" x14ac:dyDescent="0.25">
      <c r="A355" s="11"/>
      <c r="B355" s="10">
        <v>45113</v>
      </c>
      <c r="C355" s="2">
        <v>23.39</v>
      </c>
      <c r="D355" s="2">
        <v>20.3309</v>
      </c>
      <c r="E355" s="2">
        <v>0</v>
      </c>
      <c r="F355" s="2">
        <v>0</v>
      </c>
      <c r="G355" s="2">
        <v>0</v>
      </c>
      <c r="H355" s="16">
        <f t="shared" si="5"/>
        <v>0</v>
      </c>
    </row>
    <row r="356" spans="1:8" ht="13.5" x14ac:dyDescent="0.25">
      <c r="A356" s="11"/>
      <c r="B356" s="10">
        <v>45114</v>
      </c>
      <c r="C356" s="2">
        <v>23.39</v>
      </c>
      <c r="D356" s="2">
        <v>20.3309</v>
      </c>
      <c r="E356" s="2">
        <v>0</v>
      </c>
      <c r="F356" s="2">
        <v>0</v>
      </c>
      <c r="G356" s="2">
        <v>0</v>
      </c>
      <c r="H356" s="16">
        <f t="shared" si="5"/>
        <v>0</v>
      </c>
    </row>
    <row r="357" spans="1:8" ht="13.5" x14ac:dyDescent="0.25">
      <c r="A357" s="11"/>
      <c r="B357" s="10">
        <v>45117</v>
      </c>
      <c r="C357" s="2">
        <v>23.29</v>
      </c>
      <c r="D357" s="2">
        <v>20.244</v>
      </c>
      <c r="E357" s="2">
        <v>3</v>
      </c>
      <c r="F357" s="2">
        <v>23.29</v>
      </c>
      <c r="G357" s="2">
        <v>69.87</v>
      </c>
      <c r="H357" s="16">
        <f t="shared" si="5"/>
        <v>-4.2742820042398506E-3</v>
      </c>
    </row>
    <row r="358" spans="1:8" ht="13.5" x14ac:dyDescent="0.25">
      <c r="A358" s="11"/>
      <c r="B358" s="10">
        <v>45118</v>
      </c>
      <c r="C358" s="2">
        <v>23.29</v>
      </c>
      <c r="D358" s="2">
        <v>20.244</v>
      </c>
      <c r="E358" s="2">
        <v>0</v>
      </c>
      <c r="F358" s="2">
        <v>0</v>
      </c>
      <c r="G358" s="2">
        <v>0</v>
      </c>
      <c r="H358" s="16">
        <f t="shared" si="5"/>
        <v>0</v>
      </c>
    </row>
    <row r="359" spans="1:8" ht="13.5" x14ac:dyDescent="0.25">
      <c r="A359" s="11"/>
      <c r="B359" s="10">
        <v>45119</v>
      </c>
      <c r="C359" s="2">
        <v>23.29</v>
      </c>
      <c r="D359" s="2">
        <v>20.244</v>
      </c>
      <c r="E359" s="2">
        <v>0</v>
      </c>
      <c r="F359" s="2">
        <v>0</v>
      </c>
      <c r="G359" s="2">
        <v>0</v>
      </c>
      <c r="H359" s="16">
        <f t="shared" si="5"/>
        <v>0</v>
      </c>
    </row>
    <row r="360" spans="1:8" ht="13.5" x14ac:dyDescent="0.25">
      <c r="A360" s="11"/>
      <c r="B360" s="10">
        <v>45120</v>
      </c>
      <c r="C360" s="2">
        <v>23.29</v>
      </c>
      <c r="D360" s="2">
        <v>20.244</v>
      </c>
      <c r="E360" s="2">
        <v>0</v>
      </c>
      <c r="F360" s="2">
        <v>0</v>
      </c>
      <c r="G360" s="2">
        <v>0</v>
      </c>
      <c r="H360" s="16">
        <f t="shared" si="5"/>
        <v>0</v>
      </c>
    </row>
    <row r="361" spans="1:8" ht="13.5" x14ac:dyDescent="0.25">
      <c r="A361" s="11"/>
      <c r="B361" s="10">
        <v>45121</v>
      </c>
      <c r="C361" s="2">
        <v>23.29</v>
      </c>
      <c r="D361" s="2">
        <v>20.244</v>
      </c>
      <c r="E361" s="2">
        <v>0</v>
      </c>
      <c r="F361" s="2">
        <v>0</v>
      </c>
      <c r="G361" s="2">
        <v>0</v>
      </c>
      <c r="H361" s="16">
        <f t="shared" si="5"/>
        <v>0</v>
      </c>
    </row>
    <row r="362" spans="1:8" ht="13.5" x14ac:dyDescent="0.25">
      <c r="A362" s="11"/>
      <c r="B362" s="10">
        <v>45124</v>
      </c>
      <c r="C362" s="2">
        <v>23.29</v>
      </c>
      <c r="D362" s="2">
        <v>20.244</v>
      </c>
      <c r="E362" s="2">
        <v>0</v>
      </c>
      <c r="F362" s="2">
        <v>0</v>
      </c>
      <c r="G362" s="2">
        <v>0</v>
      </c>
      <c r="H362" s="16">
        <f t="shared" si="5"/>
        <v>0</v>
      </c>
    </row>
    <row r="363" spans="1:8" ht="13.5" x14ac:dyDescent="0.25">
      <c r="A363" s="11"/>
      <c r="B363" s="10">
        <v>45125</v>
      </c>
      <c r="C363" s="2">
        <v>23.18</v>
      </c>
      <c r="D363" s="2">
        <v>20.148399999999999</v>
      </c>
      <c r="E363" s="2">
        <v>44</v>
      </c>
      <c r="F363" s="2">
        <v>23.18</v>
      </c>
      <c r="G363" s="2">
        <v>1019.92</v>
      </c>
      <c r="H363" s="16">
        <f t="shared" si="5"/>
        <v>-4.7223868800632786E-3</v>
      </c>
    </row>
    <row r="364" spans="1:8" ht="13.5" x14ac:dyDescent="0.25">
      <c r="A364" s="11"/>
      <c r="B364" s="10">
        <v>45127</v>
      </c>
      <c r="C364" s="2">
        <v>23.17</v>
      </c>
      <c r="D364" s="2">
        <v>20.139700000000001</v>
      </c>
      <c r="E364" s="2">
        <v>200</v>
      </c>
      <c r="F364" s="2">
        <v>23.172000000000001</v>
      </c>
      <c r="G364" s="2">
        <v>4634.3999999999996</v>
      </c>
      <c r="H364" s="16">
        <f t="shared" si="5"/>
        <v>-4.3179607313719641E-4</v>
      </c>
    </row>
    <row r="365" spans="1:8" ht="13.5" x14ac:dyDescent="0.25">
      <c r="A365" s="11"/>
      <c r="B365" s="10">
        <v>45128</v>
      </c>
      <c r="C365" s="2">
        <v>23</v>
      </c>
      <c r="D365" s="2">
        <v>19.991900000000001</v>
      </c>
      <c r="E365" s="2">
        <v>790</v>
      </c>
      <c r="F365" s="2">
        <v>22.57</v>
      </c>
      <c r="G365" s="2">
        <v>17830.3</v>
      </c>
      <c r="H365" s="16">
        <f t="shared" si="5"/>
        <v>-7.3387389087225799E-3</v>
      </c>
    </row>
    <row r="366" spans="1:8" ht="13.5" x14ac:dyDescent="0.25">
      <c r="A366" s="11"/>
      <c r="B366" s="10">
        <v>45131</v>
      </c>
      <c r="C366" s="2">
        <v>23</v>
      </c>
      <c r="D366" s="2">
        <v>19.991900000000001</v>
      </c>
      <c r="E366" s="2">
        <v>500</v>
      </c>
      <c r="F366" s="2">
        <v>23</v>
      </c>
      <c r="G366" s="2">
        <v>11500</v>
      </c>
      <c r="H366" s="16">
        <f t="shared" si="5"/>
        <v>0</v>
      </c>
    </row>
    <row r="367" spans="1:8" ht="13.5" x14ac:dyDescent="0.25">
      <c r="A367" s="11"/>
      <c r="B367" s="10">
        <v>45133</v>
      </c>
      <c r="C367" s="2">
        <v>23.28</v>
      </c>
      <c r="D367" s="2">
        <v>20.235299999999999</v>
      </c>
      <c r="E367" s="2">
        <v>3630</v>
      </c>
      <c r="F367" s="2">
        <v>23.154</v>
      </c>
      <c r="G367" s="2">
        <v>84049.02</v>
      </c>
      <c r="H367" s="16">
        <f t="shared" si="5"/>
        <v>1.2174930846992912E-2</v>
      </c>
    </row>
    <row r="368" spans="1:8" ht="13.5" x14ac:dyDescent="0.25">
      <c r="A368" s="11"/>
      <c r="B368" s="10">
        <v>45134</v>
      </c>
      <c r="C368" s="2">
        <v>23.2</v>
      </c>
      <c r="D368" s="2">
        <v>20.165800000000001</v>
      </c>
      <c r="E368" s="2">
        <v>43</v>
      </c>
      <c r="F368" s="2">
        <v>23.120999999999999</v>
      </c>
      <c r="G368" s="2">
        <v>994.20299999999997</v>
      </c>
      <c r="H368" s="16">
        <f t="shared" si="5"/>
        <v>-3.4345920248277958E-3</v>
      </c>
    </row>
    <row r="369" spans="1:8" ht="13.5" x14ac:dyDescent="0.25">
      <c r="A369" s="11"/>
      <c r="B369" s="10">
        <v>45135</v>
      </c>
      <c r="C369" s="2">
        <v>23.2</v>
      </c>
      <c r="D369" s="2">
        <v>20.165800000000001</v>
      </c>
      <c r="E369" s="2">
        <v>560</v>
      </c>
      <c r="F369" s="2">
        <v>23.201000000000001</v>
      </c>
      <c r="G369" s="2">
        <v>12992.56</v>
      </c>
      <c r="H369" s="16">
        <f t="shared" si="5"/>
        <v>0</v>
      </c>
    </row>
    <row r="370" spans="1:8" ht="13.5" x14ac:dyDescent="0.25">
      <c r="A370" s="11"/>
      <c r="B370" s="10">
        <v>45138</v>
      </c>
      <c r="C370" s="2">
        <v>23.2</v>
      </c>
      <c r="D370" s="2">
        <v>20.165800000000001</v>
      </c>
      <c r="E370" s="2">
        <v>0</v>
      </c>
      <c r="F370" s="2">
        <v>0</v>
      </c>
      <c r="G370" s="2">
        <v>0</v>
      </c>
      <c r="H370" s="16">
        <f t="shared" si="5"/>
        <v>0</v>
      </c>
    </row>
    <row r="371" spans="1:8" ht="13.5" x14ac:dyDescent="0.25">
      <c r="A371" s="11"/>
      <c r="B371" s="10">
        <v>45139</v>
      </c>
      <c r="C371" s="2">
        <v>23.2</v>
      </c>
      <c r="D371" s="2">
        <v>20.165800000000001</v>
      </c>
      <c r="E371" s="2">
        <v>654</v>
      </c>
      <c r="F371" s="2">
        <v>23.253</v>
      </c>
      <c r="G371" s="2">
        <v>15207.462</v>
      </c>
      <c r="H371" s="16">
        <f t="shared" si="5"/>
        <v>0</v>
      </c>
    </row>
    <row r="372" spans="1:8" ht="13.5" x14ac:dyDescent="0.25">
      <c r="A372" s="11"/>
      <c r="B372" s="10">
        <v>45140</v>
      </c>
      <c r="C372" s="2">
        <v>23.19</v>
      </c>
      <c r="D372" s="2">
        <v>20.1571</v>
      </c>
      <c r="E372" s="2">
        <v>60</v>
      </c>
      <c r="F372" s="2">
        <v>22.815000000000001</v>
      </c>
      <c r="G372" s="2">
        <v>1368.9</v>
      </c>
      <c r="H372" s="16">
        <f t="shared" si="5"/>
        <v>-4.3142349919175239E-4</v>
      </c>
    </row>
    <row r="373" spans="1:8" ht="13.5" x14ac:dyDescent="0.25">
      <c r="A373" s="11"/>
      <c r="B373" s="10">
        <v>45141</v>
      </c>
      <c r="C373" s="2">
        <v>23.19</v>
      </c>
      <c r="D373" s="2">
        <v>20.1571</v>
      </c>
      <c r="E373" s="2">
        <v>60</v>
      </c>
      <c r="F373" s="2">
        <v>22.806999999999999</v>
      </c>
      <c r="G373" s="2">
        <v>1368.42</v>
      </c>
      <c r="H373" s="16">
        <f t="shared" si="5"/>
        <v>0</v>
      </c>
    </row>
    <row r="374" spans="1:8" ht="13.5" x14ac:dyDescent="0.25">
      <c r="A374" s="11"/>
      <c r="B374" s="10">
        <v>45142</v>
      </c>
      <c r="C374" s="2">
        <v>23.19</v>
      </c>
      <c r="D374" s="2">
        <v>20.1571</v>
      </c>
      <c r="E374" s="2">
        <v>103</v>
      </c>
      <c r="F374" s="2">
        <v>22.878</v>
      </c>
      <c r="G374" s="2">
        <v>2356.4340000000002</v>
      </c>
      <c r="H374" s="16">
        <f t="shared" si="5"/>
        <v>0</v>
      </c>
    </row>
    <row r="375" spans="1:8" ht="13.5" x14ac:dyDescent="0.25">
      <c r="A375" s="11"/>
      <c r="B375" s="10">
        <v>45145</v>
      </c>
      <c r="C375" s="2">
        <v>23.19</v>
      </c>
      <c r="D375" s="2">
        <v>20.1571</v>
      </c>
      <c r="E375" s="2">
        <v>0</v>
      </c>
      <c r="F375" s="2">
        <v>0</v>
      </c>
      <c r="G375" s="2">
        <v>0</v>
      </c>
      <c r="H375" s="16">
        <f t="shared" si="5"/>
        <v>0</v>
      </c>
    </row>
    <row r="376" spans="1:8" ht="13.5" x14ac:dyDescent="0.25">
      <c r="A376" s="11"/>
      <c r="B376" s="10">
        <v>45146</v>
      </c>
      <c r="C376" s="2">
        <v>23.19</v>
      </c>
      <c r="D376" s="2">
        <v>20.1571</v>
      </c>
      <c r="E376" s="2">
        <v>164</v>
      </c>
      <c r="F376" s="2">
        <v>23</v>
      </c>
      <c r="G376" s="2">
        <v>3772</v>
      </c>
      <c r="H376" s="16">
        <f t="shared" si="5"/>
        <v>0</v>
      </c>
    </row>
    <row r="377" spans="1:8" ht="13.5" x14ac:dyDescent="0.25">
      <c r="A377" s="11"/>
      <c r="B377" s="10">
        <v>45147</v>
      </c>
      <c r="C377" s="2">
        <v>23.18</v>
      </c>
      <c r="D377" s="2">
        <v>20.148399999999999</v>
      </c>
      <c r="E377" s="2">
        <v>105</v>
      </c>
      <c r="F377" s="2">
        <v>23.009</v>
      </c>
      <c r="G377" s="2">
        <v>2415.9450000000002</v>
      </c>
      <c r="H377" s="16">
        <f t="shared" si="5"/>
        <v>-4.3160970576129701E-4</v>
      </c>
    </row>
    <row r="378" spans="1:8" ht="13.5" x14ac:dyDescent="0.25">
      <c r="A378" s="11"/>
      <c r="B378" s="10">
        <v>45148</v>
      </c>
      <c r="C378" s="2">
        <v>23.18</v>
      </c>
      <c r="D378" s="2">
        <v>20.148399999999999</v>
      </c>
      <c r="E378" s="2">
        <v>0</v>
      </c>
      <c r="F378" s="2">
        <v>0</v>
      </c>
      <c r="G378" s="2">
        <v>0</v>
      </c>
      <c r="H378" s="16">
        <f t="shared" si="5"/>
        <v>0</v>
      </c>
    </row>
    <row r="379" spans="1:8" ht="13.5" x14ac:dyDescent="0.25">
      <c r="A379" s="11"/>
      <c r="B379" s="10">
        <v>45149</v>
      </c>
      <c r="C379" s="2">
        <v>23</v>
      </c>
      <c r="D379" s="2">
        <v>19.991900000000001</v>
      </c>
      <c r="E379" s="2">
        <v>655</v>
      </c>
      <c r="F379" s="2">
        <v>22.384</v>
      </c>
      <c r="G379" s="2">
        <v>14661.52</v>
      </c>
      <c r="H379" s="16">
        <f t="shared" si="5"/>
        <v>-7.767366143217211E-3</v>
      </c>
    </row>
    <row r="380" spans="1:8" ht="13.5" x14ac:dyDescent="0.25">
      <c r="A380" s="11"/>
      <c r="B380" s="10">
        <v>45152</v>
      </c>
      <c r="C380" s="2">
        <v>23.15</v>
      </c>
      <c r="D380" s="2">
        <v>20.122299999999999</v>
      </c>
      <c r="E380" s="2">
        <v>510</v>
      </c>
      <c r="F380" s="2">
        <v>23.047000000000001</v>
      </c>
      <c r="G380" s="2">
        <v>11753.97</v>
      </c>
      <c r="H380" s="16">
        <f t="shared" si="5"/>
        <v>6.5226416698762031E-3</v>
      </c>
    </row>
    <row r="381" spans="1:8" ht="13.5" x14ac:dyDescent="0.25">
      <c r="A381" s="11"/>
      <c r="B381" s="10">
        <v>45153</v>
      </c>
      <c r="C381" s="2">
        <v>22.97</v>
      </c>
      <c r="D381" s="2">
        <v>19.965900000000001</v>
      </c>
      <c r="E381" s="2">
        <v>3530</v>
      </c>
      <c r="F381" s="2">
        <v>22.503</v>
      </c>
      <c r="G381" s="2">
        <v>79435.59</v>
      </c>
      <c r="H381" s="16">
        <f t="shared" si="5"/>
        <v>-7.7724713377694335E-3</v>
      </c>
    </row>
    <row r="382" spans="1:8" ht="13.5" x14ac:dyDescent="0.25">
      <c r="A382" s="11"/>
      <c r="B382" s="10">
        <v>45154</v>
      </c>
      <c r="C382" s="2">
        <v>22.4</v>
      </c>
      <c r="D382" s="2">
        <v>19.470400000000001</v>
      </c>
      <c r="E382" s="2">
        <v>200</v>
      </c>
      <c r="F382" s="2">
        <v>22.4</v>
      </c>
      <c r="G382" s="2">
        <v>4480</v>
      </c>
      <c r="H382" s="16">
        <f t="shared" si="5"/>
        <v>-2.4817313519550823E-2</v>
      </c>
    </row>
    <row r="383" spans="1:8" ht="13.5" x14ac:dyDescent="0.25">
      <c r="A383" s="11"/>
      <c r="B383" s="10">
        <v>45155</v>
      </c>
      <c r="C383" s="2">
        <v>22.5</v>
      </c>
      <c r="D383" s="2">
        <v>19.557300000000001</v>
      </c>
      <c r="E383" s="2">
        <v>3030</v>
      </c>
      <c r="F383" s="2">
        <v>22.492000000000001</v>
      </c>
      <c r="G383" s="2">
        <v>68150.759999999995</v>
      </c>
      <c r="H383" s="16">
        <f t="shared" si="5"/>
        <v>4.4631851425753948E-3</v>
      </c>
    </row>
    <row r="384" spans="1:8" ht="13.5" x14ac:dyDescent="0.25">
      <c r="A384" s="11"/>
      <c r="B384" s="10">
        <v>45156</v>
      </c>
      <c r="C384" s="2">
        <v>22.5</v>
      </c>
      <c r="D384" s="2">
        <v>19.557300000000001</v>
      </c>
      <c r="E384" s="2">
        <v>2021</v>
      </c>
      <c r="F384" s="2">
        <v>22.401</v>
      </c>
      <c r="G384" s="2">
        <v>45272.421000000002</v>
      </c>
      <c r="H384" s="16">
        <f t="shared" si="5"/>
        <v>0</v>
      </c>
    </row>
    <row r="385" spans="1:8" ht="13.5" x14ac:dyDescent="0.25">
      <c r="A385" s="11"/>
      <c r="B385" s="10">
        <v>45159</v>
      </c>
      <c r="C385" s="2">
        <v>22.5</v>
      </c>
      <c r="D385" s="2">
        <v>19.557300000000001</v>
      </c>
      <c r="E385" s="2">
        <v>784</v>
      </c>
      <c r="F385" s="2">
        <v>22.192</v>
      </c>
      <c r="G385" s="2">
        <v>17398.527999999998</v>
      </c>
      <c r="H385" s="16">
        <f t="shared" si="5"/>
        <v>0</v>
      </c>
    </row>
    <row r="386" spans="1:8" ht="13.5" x14ac:dyDescent="0.25">
      <c r="A386" s="11"/>
      <c r="B386" s="10">
        <v>45160</v>
      </c>
      <c r="C386" s="2">
        <v>22.5</v>
      </c>
      <c r="D386" s="2">
        <v>19.557300000000001</v>
      </c>
      <c r="E386" s="2">
        <v>0</v>
      </c>
      <c r="F386" s="2">
        <v>0</v>
      </c>
      <c r="G386" s="2">
        <v>0</v>
      </c>
      <c r="H386" s="16">
        <f t="shared" si="5"/>
        <v>0</v>
      </c>
    </row>
    <row r="387" spans="1:8" ht="13.5" x14ac:dyDescent="0.25">
      <c r="A387" s="11"/>
      <c r="B387" s="10">
        <v>45161</v>
      </c>
      <c r="C387" s="2">
        <v>22.49</v>
      </c>
      <c r="D387" s="2">
        <v>19.5486</v>
      </c>
      <c r="E387" s="2">
        <v>205</v>
      </c>
      <c r="F387" s="2">
        <v>22.061</v>
      </c>
      <c r="G387" s="2">
        <v>4522.5050000000001</v>
      </c>
      <c r="H387" s="16">
        <f t="shared" si="5"/>
        <v>-4.4484668129041535E-4</v>
      </c>
    </row>
    <row r="388" spans="1:8" ht="13.5" x14ac:dyDescent="0.25">
      <c r="A388" s="11"/>
      <c r="B388" s="10">
        <v>45162</v>
      </c>
      <c r="C388" s="2">
        <v>22.47</v>
      </c>
      <c r="D388" s="2">
        <v>19.531300000000002</v>
      </c>
      <c r="E388" s="2">
        <v>910</v>
      </c>
      <c r="F388" s="2">
        <v>22.248000000000001</v>
      </c>
      <c r="G388" s="2">
        <v>20245.68</v>
      </c>
      <c r="H388" s="16">
        <f t="shared" si="5"/>
        <v>-8.8497386002060307E-4</v>
      </c>
    </row>
    <row r="389" spans="1:8" ht="13.5" x14ac:dyDescent="0.25">
      <c r="A389" s="11"/>
      <c r="B389" s="10">
        <v>45163</v>
      </c>
      <c r="C389" s="2">
        <v>22.49</v>
      </c>
      <c r="D389" s="2">
        <v>19.5486</v>
      </c>
      <c r="E389" s="2">
        <v>1</v>
      </c>
      <c r="F389" s="2">
        <v>22.49</v>
      </c>
      <c r="G389" s="2">
        <v>22.49</v>
      </c>
      <c r="H389" s="16">
        <f t="shared" si="5"/>
        <v>8.857577324601414E-4</v>
      </c>
    </row>
    <row r="390" spans="1:8" ht="13.5" x14ac:dyDescent="0.25">
      <c r="A390" s="11"/>
      <c r="B390" s="10">
        <v>45166</v>
      </c>
      <c r="C390" s="2">
        <v>22.45</v>
      </c>
      <c r="D390" s="2">
        <v>19.5139</v>
      </c>
      <c r="E390" s="2">
        <v>636</v>
      </c>
      <c r="F390" s="2">
        <v>22.425000000000001</v>
      </c>
      <c r="G390" s="2">
        <v>14262.3</v>
      </c>
      <c r="H390" s="16">
        <f t="shared" si="5"/>
        <v>-1.7750631758796456E-3</v>
      </c>
    </row>
    <row r="391" spans="1:8" ht="13.5" x14ac:dyDescent="0.25">
      <c r="A391" s="11"/>
      <c r="B391" s="10">
        <v>45167</v>
      </c>
      <c r="C391" s="2">
        <v>22.35</v>
      </c>
      <c r="D391" s="2">
        <v>19.427</v>
      </c>
      <c r="E391" s="2">
        <v>469</v>
      </c>
      <c r="F391" s="2">
        <v>22.061</v>
      </c>
      <c r="G391" s="2">
        <v>10346.609</v>
      </c>
      <c r="H391" s="16">
        <f t="shared" ref="H391:H454" si="6">(D391-D390)/D390</f>
        <v>-4.453235898513366E-3</v>
      </c>
    </row>
    <row r="392" spans="1:8" ht="13.5" x14ac:dyDescent="0.25">
      <c r="A392" s="11"/>
      <c r="B392" s="10">
        <v>45168</v>
      </c>
      <c r="C392" s="2">
        <v>22.3</v>
      </c>
      <c r="D392" s="2">
        <v>19.383500000000002</v>
      </c>
      <c r="E392" s="2">
        <v>1500</v>
      </c>
      <c r="F392" s="2">
        <v>22.097999999999999</v>
      </c>
      <c r="G392" s="2">
        <v>33147</v>
      </c>
      <c r="H392" s="16">
        <f t="shared" si="6"/>
        <v>-2.2391516960929684E-3</v>
      </c>
    </row>
    <row r="393" spans="1:8" ht="13.5" x14ac:dyDescent="0.25">
      <c r="A393" s="11"/>
      <c r="B393" s="10">
        <v>45169</v>
      </c>
      <c r="C393" s="2">
        <v>22.3</v>
      </c>
      <c r="D393" s="2">
        <v>19.383500000000002</v>
      </c>
      <c r="E393" s="2">
        <v>420</v>
      </c>
      <c r="F393" s="2">
        <v>22.3</v>
      </c>
      <c r="G393" s="2">
        <v>9366</v>
      </c>
      <c r="H393" s="16">
        <f t="shared" si="6"/>
        <v>0</v>
      </c>
    </row>
    <row r="394" spans="1:8" ht="13.5" x14ac:dyDescent="0.25">
      <c r="A394" s="11"/>
      <c r="B394" s="10">
        <v>45170</v>
      </c>
      <c r="C394" s="2">
        <v>22.39</v>
      </c>
      <c r="D394" s="2">
        <v>19.4617</v>
      </c>
      <c r="E394" s="2">
        <v>21</v>
      </c>
      <c r="F394" s="2">
        <v>22.373000000000001</v>
      </c>
      <c r="G394" s="2">
        <v>469.83300000000003</v>
      </c>
      <c r="H394" s="16">
        <f t="shared" si="6"/>
        <v>4.0343591198699373E-3</v>
      </c>
    </row>
    <row r="395" spans="1:8" ht="13.5" x14ac:dyDescent="0.25">
      <c r="A395" s="11"/>
      <c r="B395" s="10">
        <v>45173</v>
      </c>
      <c r="C395" s="2">
        <v>22.3</v>
      </c>
      <c r="D395" s="2">
        <v>19.383500000000002</v>
      </c>
      <c r="E395" s="2">
        <v>1</v>
      </c>
      <c r="F395" s="2">
        <v>22.3</v>
      </c>
      <c r="G395" s="2">
        <v>22.3</v>
      </c>
      <c r="H395" s="16">
        <f t="shared" si="6"/>
        <v>-4.0181484659612948E-3</v>
      </c>
    </row>
    <row r="396" spans="1:8" ht="13.5" x14ac:dyDescent="0.25">
      <c r="A396" s="11"/>
      <c r="B396" s="10">
        <v>45174</v>
      </c>
      <c r="C396" s="2">
        <v>22.3</v>
      </c>
      <c r="D396" s="2">
        <v>19.383500000000002</v>
      </c>
      <c r="E396" s="2">
        <v>0</v>
      </c>
      <c r="F396" s="2">
        <v>0</v>
      </c>
      <c r="G396" s="2">
        <v>0</v>
      </c>
      <c r="H396" s="16">
        <f t="shared" si="6"/>
        <v>0</v>
      </c>
    </row>
    <row r="397" spans="1:8" ht="13.5" x14ac:dyDescent="0.25">
      <c r="A397" s="11"/>
      <c r="B397" s="10">
        <v>45175</v>
      </c>
      <c r="C397" s="2">
        <v>22.3</v>
      </c>
      <c r="D397" s="2">
        <v>19.383500000000002</v>
      </c>
      <c r="E397" s="2">
        <v>0</v>
      </c>
      <c r="F397" s="2">
        <v>0</v>
      </c>
      <c r="G397" s="2">
        <v>0</v>
      </c>
      <c r="H397" s="16">
        <f t="shared" si="6"/>
        <v>0</v>
      </c>
    </row>
    <row r="398" spans="1:8" ht="13.5" x14ac:dyDescent="0.25">
      <c r="A398" s="11"/>
      <c r="B398" s="10">
        <v>45176</v>
      </c>
      <c r="C398" s="2">
        <v>20.97</v>
      </c>
      <c r="D398" s="2">
        <v>18.227399999999999</v>
      </c>
      <c r="E398" s="2">
        <v>0</v>
      </c>
      <c r="F398" s="2">
        <v>0</v>
      </c>
      <c r="G398" s="2">
        <v>0</v>
      </c>
      <c r="H398" s="16">
        <f t="shared" si="6"/>
        <v>-5.9643511233781414E-2</v>
      </c>
    </row>
    <row r="399" spans="1:8" ht="13.5" x14ac:dyDescent="0.25">
      <c r="A399" s="11"/>
      <c r="B399" s="10">
        <v>45177</v>
      </c>
      <c r="C399" s="2">
        <v>22</v>
      </c>
      <c r="D399" s="2">
        <v>19.122699999999998</v>
      </c>
      <c r="E399" s="2">
        <v>3220</v>
      </c>
      <c r="F399" s="2">
        <v>20.734000000000002</v>
      </c>
      <c r="G399" s="2">
        <v>66763.48</v>
      </c>
      <c r="H399" s="16">
        <f t="shared" si="6"/>
        <v>4.9118360270801041E-2</v>
      </c>
    </row>
    <row r="400" spans="1:8" ht="13.5" x14ac:dyDescent="0.25">
      <c r="A400" s="11"/>
      <c r="B400" s="10">
        <v>45180</v>
      </c>
      <c r="C400" s="2">
        <v>22</v>
      </c>
      <c r="D400" s="2">
        <v>19.122699999999998</v>
      </c>
      <c r="E400" s="2">
        <v>263</v>
      </c>
      <c r="F400" s="2">
        <v>21.956</v>
      </c>
      <c r="G400" s="2">
        <v>5774.4279999999999</v>
      </c>
      <c r="H400" s="16">
        <f t="shared" si="6"/>
        <v>0</v>
      </c>
    </row>
    <row r="401" spans="1:8" ht="13.5" x14ac:dyDescent="0.25">
      <c r="A401" s="11"/>
      <c r="B401" s="10">
        <v>45181</v>
      </c>
      <c r="C401" s="2">
        <v>22</v>
      </c>
      <c r="D401" s="2">
        <v>19.122699999999998</v>
      </c>
      <c r="E401" s="2">
        <v>110</v>
      </c>
      <c r="F401" s="2">
        <v>22</v>
      </c>
      <c r="G401" s="2">
        <v>2420</v>
      </c>
      <c r="H401" s="16">
        <f t="shared" si="6"/>
        <v>0</v>
      </c>
    </row>
    <row r="402" spans="1:8" ht="13.5" x14ac:dyDescent="0.25">
      <c r="A402" s="11"/>
      <c r="B402" s="10">
        <v>45182</v>
      </c>
      <c r="C402" s="2">
        <v>22</v>
      </c>
      <c r="D402" s="2">
        <v>19.122699999999998</v>
      </c>
      <c r="E402" s="2">
        <v>200</v>
      </c>
      <c r="F402" s="2">
        <v>22</v>
      </c>
      <c r="G402" s="2">
        <v>4400</v>
      </c>
      <c r="H402" s="16">
        <f t="shared" si="6"/>
        <v>0</v>
      </c>
    </row>
    <row r="403" spans="1:8" ht="13.5" x14ac:dyDescent="0.25">
      <c r="A403" s="11"/>
      <c r="B403" s="10">
        <v>45183</v>
      </c>
      <c r="C403" s="2">
        <v>22</v>
      </c>
      <c r="D403" s="2">
        <v>19.122699999999998</v>
      </c>
      <c r="E403" s="2">
        <v>0</v>
      </c>
      <c r="F403" s="2">
        <v>0</v>
      </c>
      <c r="G403" s="2">
        <v>0</v>
      </c>
      <c r="H403" s="16">
        <f t="shared" si="6"/>
        <v>0</v>
      </c>
    </row>
    <row r="404" spans="1:8" ht="13.5" x14ac:dyDescent="0.25">
      <c r="A404" s="11"/>
      <c r="B404" s="10">
        <v>45184</v>
      </c>
      <c r="C404" s="2">
        <v>21.99</v>
      </c>
      <c r="D404" s="2">
        <v>19.114000000000001</v>
      </c>
      <c r="E404" s="2">
        <v>15</v>
      </c>
      <c r="F404" s="2">
        <v>21.983000000000001</v>
      </c>
      <c r="G404" s="2">
        <v>329.745</v>
      </c>
      <c r="H404" s="16">
        <f t="shared" si="6"/>
        <v>-4.549566745280472E-4</v>
      </c>
    </row>
    <row r="405" spans="1:8" ht="13.5" x14ac:dyDescent="0.25">
      <c r="A405" s="11"/>
      <c r="B405" s="10">
        <v>45187</v>
      </c>
      <c r="C405" s="2">
        <v>21.99</v>
      </c>
      <c r="D405" s="2">
        <v>19.114000000000001</v>
      </c>
      <c r="E405" s="2">
        <v>0</v>
      </c>
      <c r="F405" s="2">
        <v>0</v>
      </c>
      <c r="G405" s="2">
        <v>0</v>
      </c>
      <c r="H405" s="16">
        <f t="shared" si="6"/>
        <v>0</v>
      </c>
    </row>
    <row r="406" spans="1:8" ht="13.5" x14ac:dyDescent="0.25">
      <c r="A406" s="11"/>
      <c r="B406" s="10">
        <v>45188</v>
      </c>
      <c r="C406" s="2">
        <v>21.99</v>
      </c>
      <c r="D406" s="2">
        <v>19.114000000000001</v>
      </c>
      <c r="E406" s="2">
        <v>220</v>
      </c>
      <c r="F406" s="2">
        <v>21.98</v>
      </c>
      <c r="G406" s="2">
        <v>4835.6000000000004</v>
      </c>
      <c r="H406" s="16">
        <f t="shared" si="6"/>
        <v>0</v>
      </c>
    </row>
    <row r="407" spans="1:8" ht="13.5" x14ac:dyDescent="0.25">
      <c r="A407" s="11"/>
      <c r="B407" s="10">
        <v>45189</v>
      </c>
      <c r="C407" s="2">
        <v>21.99</v>
      </c>
      <c r="D407" s="2">
        <v>19.114000000000001</v>
      </c>
      <c r="E407" s="2">
        <v>0</v>
      </c>
      <c r="F407" s="2">
        <v>0</v>
      </c>
      <c r="G407" s="2">
        <v>0</v>
      </c>
      <c r="H407" s="16">
        <f t="shared" si="6"/>
        <v>0</v>
      </c>
    </row>
    <row r="408" spans="1:8" ht="13.5" x14ac:dyDescent="0.25">
      <c r="A408" s="11"/>
      <c r="B408" s="10">
        <v>45190</v>
      </c>
      <c r="C408" s="2">
        <v>21.98</v>
      </c>
      <c r="D408" s="2">
        <v>19.1053</v>
      </c>
      <c r="E408" s="2">
        <v>27</v>
      </c>
      <c r="F408" s="2">
        <v>21.98</v>
      </c>
      <c r="G408" s="2">
        <v>593.46</v>
      </c>
      <c r="H408" s="16">
        <f t="shared" si="6"/>
        <v>-4.5516375431626241E-4</v>
      </c>
    </row>
    <row r="409" spans="1:8" ht="13.5" x14ac:dyDescent="0.25">
      <c r="A409" s="11"/>
      <c r="B409" s="10">
        <v>45191</v>
      </c>
      <c r="C409" s="2">
        <v>21.98</v>
      </c>
      <c r="D409" s="2">
        <v>19.1053</v>
      </c>
      <c r="E409" s="2">
        <v>80</v>
      </c>
      <c r="F409" s="2">
        <v>21.805</v>
      </c>
      <c r="G409" s="2">
        <v>1744.4</v>
      </c>
      <c r="H409" s="16">
        <f t="shared" si="6"/>
        <v>0</v>
      </c>
    </row>
    <row r="410" spans="1:8" ht="13.5" x14ac:dyDescent="0.25">
      <c r="A410" s="11"/>
      <c r="B410" s="10">
        <v>45194</v>
      </c>
      <c r="C410" s="2">
        <v>21.8</v>
      </c>
      <c r="D410" s="2">
        <v>18.948899999999998</v>
      </c>
      <c r="E410" s="2">
        <v>17</v>
      </c>
      <c r="F410" s="2">
        <v>21.8</v>
      </c>
      <c r="G410" s="2">
        <v>370.6</v>
      </c>
      <c r="H410" s="16">
        <f t="shared" si="6"/>
        <v>-8.1862101092367787E-3</v>
      </c>
    </row>
    <row r="411" spans="1:8" ht="13.5" x14ac:dyDescent="0.25">
      <c r="A411" s="11"/>
      <c r="B411" s="10">
        <v>45195</v>
      </c>
      <c r="C411" s="2">
        <v>21.8</v>
      </c>
      <c r="D411" s="2">
        <v>18.948899999999998</v>
      </c>
      <c r="E411" s="2">
        <v>3127</v>
      </c>
      <c r="F411" s="2">
        <v>21.79</v>
      </c>
      <c r="G411" s="2">
        <v>68137.33</v>
      </c>
      <c r="H411" s="16">
        <f t="shared" si="6"/>
        <v>0</v>
      </c>
    </row>
    <row r="412" spans="1:8" ht="13.5" x14ac:dyDescent="0.25">
      <c r="A412" s="11"/>
      <c r="B412" s="10">
        <v>45197</v>
      </c>
      <c r="C412" s="2">
        <v>21.8</v>
      </c>
      <c r="D412" s="2">
        <v>18.948899999999998</v>
      </c>
      <c r="E412" s="2">
        <v>0</v>
      </c>
      <c r="F412" s="2">
        <v>0</v>
      </c>
      <c r="G412" s="2">
        <v>0</v>
      </c>
      <c r="H412" s="16">
        <f t="shared" si="6"/>
        <v>0</v>
      </c>
    </row>
    <row r="413" spans="1:8" ht="13.5" x14ac:dyDescent="0.25">
      <c r="A413" s="11"/>
      <c r="B413" s="10">
        <v>45198</v>
      </c>
      <c r="C413" s="2">
        <v>21.7</v>
      </c>
      <c r="D413" s="2">
        <v>18.861999999999998</v>
      </c>
      <c r="E413" s="2">
        <v>5955</v>
      </c>
      <c r="F413" s="2">
        <v>21.582999999999998</v>
      </c>
      <c r="G413" s="2">
        <v>128526.765</v>
      </c>
      <c r="H413" s="16">
        <f t="shared" si="6"/>
        <v>-4.5860181857522069E-3</v>
      </c>
    </row>
    <row r="414" spans="1:8" ht="13.5" x14ac:dyDescent="0.25">
      <c r="A414" s="11"/>
      <c r="B414" s="10">
        <v>45201</v>
      </c>
      <c r="C414" s="2">
        <v>21.7</v>
      </c>
      <c r="D414" s="2">
        <v>18.861999999999998</v>
      </c>
      <c r="E414" s="2">
        <v>0</v>
      </c>
      <c r="F414" s="2">
        <v>0</v>
      </c>
      <c r="G414" s="2">
        <v>0</v>
      </c>
      <c r="H414" s="16">
        <f t="shared" si="6"/>
        <v>0</v>
      </c>
    </row>
    <row r="415" spans="1:8" ht="13.5" x14ac:dyDescent="0.25">
      <c r="A415" s="11"/>
      <c r="B415" s="10">
        <v>45202</v>
      </c>
      <c r="C415" s="2">
        <v>21.6</v>
      </c>
      <c r="D415" s="2">
        <v>18.774999999999999</v>
      </c>
      <c r="E415" s="2">
        <v>590</v>
      </c>
      <c r="F415" s="2">
        <v>21.483000000000001</v>
      </c>
      <c r="G415" s="2">
        <v>12674.97</v>
      </c>
      <c r="H415" s="16">
        <f t="shared" si="6"/>
        <v>-4.61244830876894E-3</v>
      </c>
    </row>
    <row r="416" spans="1:8" ht="13.5" x14ac:dyDescent="0.25">
      <c r="A416" s="11"/>
      <c r="B416" s="10">
        <v>45203</v>
      </c>
      <c r="C416" s="2">
        <v>21.6</v>
      </c>
      <c r="D416" s="2">
        <v>18.774999999999999</v>
      </c>
      <c r="E416" s="2">
        <v>0</v>
      </c>
      <c r="F416" s="2">
        <v>0</v>
      </c>
      <c r="G416" s="2">
        <v>0</v>
      </c>
      <c r="H416" s="16">
        <f t="shared" si="6"/>
        <v>0</v>
      </c>
    </row>
    <row r="417" spans="1:8" ht="13.5" x14ac:dyDescent="0.25">
      <c r="A417" s="11"/>
      <c r="B417" s="10">
        <v>45204</v>
      </c>
      <c r="C417" s="2">
        <v>21.6</v>
      </c>
      <c r="D417" s="2">
        <v>18.774999999999999</v>
      </c>
      <c r="E417" s="2">
        <v>750</v>
      </c>
      <c r="F417" s="2">
        <v>21.593</v>
      </c>
      <c r="G417" s="2">
        <v>16194.75</v>
      </c>
      <c r="H417" s="16">
        <f t="shared" si="6"/>
        <v>0</v>
      </c>
    </row>
    <row r="418" spans="1:8" ht="13.5" x14ac:dyDescent="0.25">
      <c r="A418" s="11"/>
      <c r="B418" s="10">
        <v>45205</v>
      </c>
      <c r="C418" s="2">
        <v>21.6</v>
      </c>
      <c r="D418" s="2">
        <v>18.774999999999999</v>
      </c>
      <c r="E418" s="2">
        <v>0</v>
      </c>
      <c r="F418" s="2">
        <v>0</v>
      </c>
      <c r="G418" s="2">
        <v>0</v>
      </c>
      <c r="H418" s="16">
        <f t="shared" si="6"/>
        <v>0</v>
      </c>
    </row>
    <row r="419" spans="1:8" ht="13.5" x14ac:dyDescent="0.25">
      <c r="A419" s="11"/>
      <c r="B419" s="10">
        <v>45208</v>
      </c>
      <c r="C419" s="2">
        <v>21.6</v>
      </c>
      <c r="D419" s="2">
        <v>18.774999999999999</v>
      </c>
      <c r="E419" s="2">
        <v>0</v>
      </c>
      <c r="F419" s="2">
        <v>0</v>
      </c>
      <c r="G419" s="2">
        <v>0</v>
      </c>
      <c r="H419" s="16">
        <f t="shared" si="6"/>
        <v>0</v>
      </c>
    </row>
    <row r="420" spans="1:8" ht="13.5" x14ac:dyDescent="0.25">
      <c r="A420" s="11"/>
      <c r="B420" s="10">
        <v>45209</v>
      </c>
      <c r="C420" s="2">
        <v>21.6</v>
      </c>
      <c r="D420" s="2">
        <v>18.774999999999999</v>
      </c>
      <c r="E420" s="2">
        <v>0</v>
      </c>
      <c r="F420" s="2">
        <v>0</v>
      </c>
      <c r="G420" s="2">
        <v>0</v>
      </c>
      <c r="H420" s="16">
        <f t="shared" si="6"/>
        <v>0</v>
      </c>
    </row>
    <row r="421" spans="1:8" ht="13.5" x14ac:dyDescent="0.25">
      <c r="A421" s="11"/>
      <c r="B421" s="10">
        <v>45210</v>
      </c>
      <c r="C421" s="2">
        <v>21.6</v>
      </c>
      <c r="D421" s="2">
        <v>18.774999999999999</v>
      </c>
      <c r="E421" s="2">
        <v>0</v>
      </c>
      <c r="F421" s="2">
        <v>0</v>
      </c>
      <c r="G421" s="2">
        <v>0</v>
      </c>
      <c r="H421" s="16">
        <f t="shared" si="6"/>
        <v>0</v>
      </c>
    </row>
    <row r="422" spans="1:8" ht="13.5" x14ac:dyDescent="0.25">
      <c r="A422" s="11"/>
      <c r="B422" s="10">
        <v>45211</v>
      </c>
      <c r="C422" s="2">
        <v>21.6</v>
      </c>
      <c r="D422" s="2">
        <v>18.774999999999999</v>
      </c>
      <c r="E422" s="2">
        <v>0</v>
      </c>
      <c r="F422" s="2">
        <v>0</v>
      </c>
      <c r="G422" s="2">
        <v>0</v>
      </c>
      <c r="H422" s="16">
        <f t="shared" si="6"/>
        <v>0</v>
      </c>
    </row>
    <row r="423" spans="1:8" ht="13.5" x14ac:dyDescent="0.25">
      <c r="A423" s="11"/>
      <c r="B423" s="10">
        <v>45212</v>
      </c>
      <c r="C423" s="2">
        <v>21.54</v>
      </c>
      <c r="D423" s="2">
        <v>18.722899999999999</v>
      </c>
      <c r="E423" s="2">
        <v>2520</v>
      </c>
      <c r="F423" s="2">
        <v>21.172999999999998</v>
      </c>
      <c r="G423" s="2">
        <v>53355.96</v>
      </c>
      <c r="H423" s="16">
        <f t="shared" si="6"/>
        <v>-2.7749667110518973E-3</v>
      </c>
    </row>
    <row r="424" spans="1:8" ht="13.5" x14ac:dyDescent="0.25">
      <c r="A424" s="11"/>
      <c r="B424" s="10">
        <v>45215</v>
      </c>
      <c r="C424" s="2">
        <v>21.54</v>
      </c>
      <c r="D424" s="2">
        <v>18.722899999999999</v>
      </c>
      <c r="E424" s="2">
        <v>0</v>
      </c>
      <c r="F424" s="2">
        <v>0</v>
      </c>
      <c r="G424" s="2">
        <v>0</v>
      </c>
      <c r="H424" s="16">
        <f t="shared" si="6"/>
        <v>0</v>
      </c>
    </row>
    <row r="425" spans="1:8" ht="13.5" x14ac:dyDescent="0.25">
      <c r="A425" s="11"/>
      <c r="B425" s="10">
        <v>45216</v>
      </c>
      <c r="C425" s="2">
        <v>21.54</v>
      </c>
      <c r="D425" s="2">
        <v>18.722899999999999</v>
      </c>
      <c r="E425" s="2">
        <v>0</v>
      </c>
      <c r="F425" s="2">
        <v>0</v>
      </c>
      <c r="G425" s="2">
        <v>0</v>
      </c>
      <c r="H425" s="16">
        <f t="shared" si="6"/>
        <v>0</v>
      </c>
    </row>
    <row r="426" spans="1:8" ht="13.5" x14ac:dyDescent="0.25">
      <c r="A426" s="11"/>
      <c r="B426" s="10">
        <v>45217</v>
      </c>
      <c r="C426" s="2">
        <v>21</v>
      </c>
      <c r="D426" s="2">
        <v>18.253499999999999</v>
      </c>
      <c r="E426" s="2">
        <v>2711</v>
      </c>
      <c r="F426" s="2">
        <v>21.131</v>
      </c>
      <c r="G426" s="2">
        <v>57286.141000000003</v>
      </c>
      <c r="H426" s="16">
        <f t="shared" si="6"/>
        <v>-2.5070902477714471E-2</v>
      </c>
    </row>
    <row r="427" spans="1:8" ht="13.5" x14ac:dyDescent="0.25">
      <c r="A427" s="11"/>
      <c r="B427" s="10">
        <v>45218</v>
      </c>
      <c r="C427" s="2">
        <v>21.55</v>
      </c>
      <c r="D427" s="2">
        <v>18.7316</v>
      </c>
      <c r="E427" s="2">
        <v>9</v>
      </c>
      <c r="F427" s="2">
        <v>21.544</v>
      </c>
      <c r="G427" s="2">
        <v>193.89599999999999</v>
      </c>
      <c r="H427" s="16">
        <f t="shared" si="6"/>
        <v>2.6192237105212773E-2</v>
      </c>
    </row>
    <row r="428" spans="1:8" ht="13.5" x14ac:dyDescent="0.25">
      <c r="A428" s="11"/>
      <c r="B428" s="10">
        <v>45219</v>
      </c>
      <c r="C428" s="2">
        <v>21.55</v>
      </c>
      <c r="D428" s="2">
        <v>18.7316</v>
      </c>
      <c r="E428" s="2">
        <v>0</v>
      </c>
      <c r="F428" s="2">
        <v>0</v>
      </c>
      <c r="G428" s="2">
        <v>0</v>
      </c>
      <c r="H428" s="16">
        <f t="shared" si="6"/>
        <v>0</v>
      </c>
    </row>
    <row r="429" spans="1:8" ht="13.5" x14ac:dyDescent="0.25">
      <c r="A429" s="11"/>
      <c r="B429" s="10">
        <v>45222</v>
      </c>
      <c r="C429" s="2">
        <v>21.55</v>
      </c>
      <c r="D429" s="2">
        <v>18.7316</v>
      </c>
      <c r="E429" s="2">
        <v>130</v>
      </c>
      <c r="F429" s="2">
        <v>21.55</v>
      </c>
      <c r="G429" s="2">
        <v>2801.5</v>
      </c>
      <c r="H429" s="16">
        <f t="shared" si="6"/>
        <v>0</v>
      </c>
    </row>
    <row r="430" spans="1:8" ht="13.5" x14ac:dyDescent="0.25">
      <c r="A430" s="11"/>
      <c r="B430" s="10">
        <v>45223</v>
      </c>
      <c r="C430" s="2">
        <v>21.54</v>
      </c>
      <c r="D430" s="2">
        <v>18.722899999999999</v>
      </c>
      <c r="E430" s="2">
        <v>366</v>
      </c>
      <c r="F430" s="2">
        <v>21.545999999999999</v>
      </c>
      <c r="G430" s="2">
        <v>7885.8360000000002</v>
      </c>
      <c r="H430" s="16">
        <f t="shared" si="6"/>
        <v>-4.644557859446625E-4</v>
      </c>
    </row>
    <row r="431" spans="1:8" ht="13.5" x14ac:dyDescent="0.25">
      <c r="A431" s="11"/>
      <c r="B431" s="10">
        <v>45224</v>
      </c>
      <c r="C431" s="2">
        <v>21.4</v>
      </c>
      <c r="D431" s="2">
        <v>18.601199999999999</v>
      </c>
      <c r="E431" s="2">
        <v>1293</v>
      </c>
      <c r="F431" s="2">
        <v>21.413</v>
      </c>
      <c r="G431" s="2">
        <v>27687.008999999998</v>
      </c>
      <c r="H431" s="16">
        <f t="shared" si="6"/>
        <v>-6.500061422108786E-3</v>
      </c>
    </row>
    <row r="432" spans="1:8" ht="13.5" x14ac:dyDescent="0.25">
      <c r="A432" s="11"/>
      <c r="B432" s="10">
        <v>45225</v>
      </c>
      <c r="C432" s="2">
        <v>21.4</v>
      </c>
      <c r="D432" s="2">
        <v>18.601199999999999</v>
      </c>
      <c r="E432" s="2">
        <v>0</v>
      </c>
      <c r="F432" s="2">
        <v>0</v>
      </c>
      <c r="G432" s="2">
        <v>0</v>
      </c>
      <c r="H432" s="16">
        <f t="shared" si="6"/>
        <v>0</v>
      </c>
    </row>
    <row r="433" spans="1:8" ht="13.5" x14ac:dyDescent="0.25">
      <c r="A433" s="11"/>
      <c r="B433" s="10">
        <v>45226</v>
      </c>
      <c r="C433" s="2">
        <v>21.4</v>
      </c>
      <c r="D433" s="2">
        <v>18.601199999999999</v>
      </c>
      <c r="E433" s="2">
        <v>0</v>
      </c>
      <c r="F433" s="2">
        <v>0</v>
      </c>
      <c r="G433" s="2">
        <v>0</v>
      </c>
      <c r="H433" s="16">
        <f t="shared" si="6"/>
        <v>0</v>
      </c>
    </row>
    <row r="434" spans="1:8" ht="13.5" x14ac:dyDescent="0.25">
      <c r="A434" s="11"/>
      <c r="B434" s="10">
        <v>45229</v>
      </c>
      <c r="C434" s="2">
        <v>21.45</v>
      </c>
      <c r="D434" s="2">
        <v>18.6447</v>
      </c>
      <c r="E434" s="2">
        <v>1</v>
      </c>
      <c r="F434" s="2">
        <v>21.45</v>
      </c>
      <c r="G434" s="2">
        <v>21.45</v>
      </c>
      <c r="H434" s="16">
        <f t="shared" si="6"/>
        <v>2.3385588026579819E-3</v>
      </c>
    </row>
    <row r="435" spans="1:8" ht="13.5" x14ac:dyDescent="0.25">
      <c r="A435" s="11"/>
      <c r="B435" s="10">
        <v>45230</v>
      </c>
      <c r="C435" s="2">
        <v>21.45</v>
      </c>
      <c r="D435" s="2">
        <v>18.6447</v>
      </c>
      <c r="E435" s="2">
        <v>0</v>
      </c>
      <c r="F435" s="2">
        <v>0</v>
      </c>
      <c r="G435" s="2">
        <v>0</v>
      </c>
      <c r="H435" s="16">
        <f t="shared" si="6"/>
        <v>0</v>
      </c>
    </row>
    <row r="436" spans="1:8" ht="13.5" x14ac:dyDescent="0.25">
      <c r="A436" s="11"/>
      <c r="B436" s="10">
        <v>45231</v>
      </c>
      <c r="C436" s="2">
        <v>21.39</v>
      </c>
      <c r="D436" s="2">
        <v>18.592500000000001</v>
      </c>
      <c r="E436" s="2">
        <v>1403</v>
      </c>
      <c r="F436" s="2">
        <v>21.199000000000002</v>
      </c>
      <c r="G436" s="2">
        <v>29742.197</v>
      </c>
      <c r="H436" s="16">
        <f t="shared" si="6"/>
        <v>-2.7997232457480752E-3</v>
      </c>
    </row>
    <row r="437" spans="1:8" ht="13.5" x14ac:dyDescent="0.25">
      <c r="A437" s="11"/>
      <c r="B437" s="10">
        <v>45232</v>
      </c>
      <c r="C437" s="2">
        <v>20.98</v>
      </c>
      <c r="D437" s="2">
        <v>18.2361</v>
      </c>
      <c r="E437" s="2">
        <v>626</v>
      </c>
      <c r="F437" s="2">
        <v>20.995000000000001</v>
      </c>
      <c r="G437" s="2">
        <v>13142.87</v>
      </c>
      <c r="H437" s="16">
        <f t="shared" si="6"/>
        <v>-1.9169019766034728E-2</v>
      </c>
    </row>
    <row r="438" spans="1:8" ht="13.5" x14ac:dyDescent="0.25">
      <c r="A438" s="11"/>
      <c r="B438" s="10">
        <v>45233</v>
      </c>
      <c r="C438" s="2">
        <v>20.96</v>
      </c>
      <c r="D438" s="2">
        <v>18.218699999999998</v>
      </c>
      <c r="E438" s="2">
        <v>646</v>
      </c>
      <c r="F438" s="2">
        <v>20.838999999999999</v>
      </c>
      <c r="G438" s="2">
        <v>13461.994000000001</v>
      </c>
      <c r="H438" s="16">
        <f t="shared" si="6"/>
        <v>-9.5415138105198367E-4</v>
      </c>
    </row>
    <row r="439" spans="1:8" ht="13.5" x14ac:dyDescent="0.25">
      <c r="A439" s="11"/>
      <c r="B439" s="10">
        <v>45236</v>
      </c>
      <c r="C439" s="2">
        <v>21.28</v>
      </c>
      <c r="D439" s="2">
        <v>18.4969</v>
      </c>
      <c r="E439" s="2">
        <v>477</v>
      </c>
      <c r="F439" s="2">
        <v>21.268999999999998</v>
      </c>
      <c r="G439" s="2">
        <v>10145.313</v>
      </c>
      <c r="H439" s="16">
        <f t="shared" si="6"/>
        <v>1.5270024754785018E-2</v>
      </c>
    </row>
    <row r="440" spans="1:8" ht="13.5" x14ac:dyDescent="0.25">
      <c r="A440" s="11"/>
      <c r="B440" s="10">
        <v>45237</v>
      </c>
      <c r="C440" s="2">
        <v>21.28</v>
      </c>
      <c r="D440" s="2">
        <v>18.4969</v>
      </c>
      <c r="E440" s="2">
        <v>2</v>
      </c>
      <c r="F440" s="2">
        <v>21.28</v>
      </c>
      <c r="G440" s="2">
        <v>42.56</v>
      </c>
      <c r="H440" s="16">
        <f t="shared" si="6"/>
        <v>0</v>
      </c>
    </row>
    <row r="441" spans="1:8" ht="13.5" x14ac:dyDescent="0.25">
      <c r="A441" s="11"/>
      <c r="B441" s="10">
        <v>45238</v>
      </c>
      <c r="C441" s="2">
        <v>21.24</v>
      </c>
      <c r="D441" s="2">
        <v>18.4621</v>
      </c>
      <c r="E441" s="2">
        <v>26</v>
      </c>
      <c r="F441" s="2">
        <v>21.265000000000001</v>
      </c>
      <c r="G441" s="2">
        <v>552.89</v>
      </c>
      <c r="H441" s="16">
        <f t="shared" si="6"/>
        <v>-1.8813963420897884E-3</v>
      </c>
    </row>
    <row r="442" spans="1:8" ht="13.5" x14ac:dyDescent="0.25">
      <c r="A442" s="11"/>
      <c r="B442" s="10">
        <v>45239</v>
      </c>
      <c r="C442" s="2">
        <v>20.5</v>
      </c>
      <c r="D442" s="2">
        <v>17.818899999999999</v>
      </c>
      <c r="E442" s="2">
        <v>446</v>
      </c>
      <c r="F442" s="2">
        <v>20.745000000000001</v>
      </c>
      <c r="G442" s="2">
        <v>9252.27</v>
      </c>
      <c r="H442" s="16">
        <f t="shared" si="6"/>
        <v>-3.4838940315565413E-2</v>
      </c>
    </row>
    <row r="443" spans="1:8" ht="13.5" x14ac:dyDescent="0.25">
      <c r="A443" s="11"/>
      <c r="B443" s="10">
        <v>45240</v>
      </c>
      <c r="C443" s="2">
        <v>20.5</v>
      </c>
      <c r="D443" s="2">
        <v>17.818899999999999</v>
      </c>
      <c r="E443" s="2">
        <v>0</v>
      </c>
      <c r="F443" s="2">
        <v>0</v>
      </c>
      <c r="G443" s="2">
        <v>0</v>
      </c>
      <c r="H443" s="16">
        <f t="shared" si="6"/>
        <v>0</v>
      </c>
    </row>
    <row r="444" spans="1:8" ht="13.5" x14ac:dyDescent="0.25">
      <c r="A444" s="11"/>
      <c r="B444" s="10">
        <v>45243</v>
      </c>
      <c r="C444" s="2">
        <v>20</v>
      </c>
      <c r="D444" s="2">
        <v>17.3843</v>
      </c>
      <c r="E444" s="2">
        <v>273</v>
      </c>
      <c r="F444" s="2">
        <v>20.122</v>
      </c>
      <c r="G444" s="2">
        <v>5493.3059999999996</v>
      </c>
      <c r="H444" s="16">
        <f t="shared" si="6"/>
        <v>-2.4389833266924427E-2</v>
      </c>
    </row>
    <row r="445" spans="1:8" ht="13.5" x14ac:dyDescent="0.25">
      <c r="A445" s="11"/>
      <c r="B445" s="10">
        <v>45244</v>
      </c>
      <c r="C445" s="2">
        <v>21.2</v>
      </c>
      <c r="D445" s="2">
        <v>18.427399999999999</v>
      </c>
      <c r="E445" s="2">
        <v>1703</v>
      </c>
      <c r="F445" s="2">
        <v>20.545000000000002</v>
      </c>
      <c r="G445" s="2">
        <v>34988.135000000002</v>
      </c>
      <c r="H445" s="16">
        <f t="shared" si="6"/>
        <v>6.0002415973033081E-2</v>
      </c>
    </row>
    <row r="446" spans="1:8" ht="13.5" x14ac:dyDescent="0.25">
      <c r="A446" s="11"/>
      <c r="B446" s="10">
        <v>45245</v>
      </c>
      <c r="C446" s="2">
        <v>21.2</v>
      </c>
      <c r="D446" s="2">
        <v>18.427399999999999</v>
      </c>
      <c r="E446" s="2">
        <v>0</v>
      </c>
      <c r="F446" s="2">
        <v>0</v>
      </c>
      <c r="G446" s="2">
        <v>0</v>
      </c>
      <c r="H446" s="16">
        <f t="shared" si="6"/>
        <v>0</v>
      </c>
    </row>
    <row r="447" spans="1:8" ht="13.5" x14ac:dyDescent="0.25">
      <c r="A447" s="11"/>
      <c r="B447" s="10">
        <v>45246</v>
      </c>
      <c r="C447" s="2">
        <v>20</v>
      </c>
      <c r="D447" s="2">
        <v>17.3843</v>
      </c>
      <c r="E447" s="2">
        <v>1526</v>
      </c>
      <c r="F447" s="2">
        <v>19.977</v>
      </c>
      <c r="G447" s="2">
        <v>30484.901999999998</v>
      </c>
      <c r="H447" s="16">
        <f t="shared" si="6"/>
        <v>-5.6605923787403492E-2</v>
      </c>
    </row>
    <row r="448" spans="1:8" ht="13.5" x14ac:dyDescent="0.25">
      <c r="A448" s="11"/>
      <c r="B448" s="10">
        <v>45247</v>
      </c>
      <c r="C448" s="2">
        <v>20</v>
      </c>
      <c r="D448" s="2">
        <v>17.3843</v>
      </c>
      <c r="E448" s="2">
        <v>5</v>
      </c>
      <c r="F448" s="2">
        <v>20</v>
      </c>
      <c r="G448" s="2">
        <v>100</v>
      </c>
      <c r="H448" s="16">
        <f t="shared" si="6"/>
        <v>0</v>
      </c>
    </row>
    <row r="449" spans="1:8" ht="13.5" x14ac:dyDescent="0.25">
      <c r="A449" s="11"/>
      <c r="B449" s="10">
        <v>45250</v>
      </c>
      <c r="C449" s="2">
        <v>20</v>
      </c>
      <c r="D449" s="2">
        <v>17.3843</v>
      </c>
      <c r="E449" s="2">
        <v>240</v>
      </c>
      <c r="F449" s="2">
        <v>19.998999999999999</v>
      </c>
      <c r="G449" s="2">
        <v>4799.76</v>
      </c>
      <c r="H449" s="16">
        <f t="shared" si="6"/>
        <v>0</v>
      </c>
    </row>
    <row r="450" spans="1:8" ht="13.5" x14ac:dyDescent="0.25">
      <c r="A450" s="11"/>
      <c r="B450" s="10">
        <v>45251</v>
      </c>
      <c r="C450" s="2">
        <v>20</v>
      </c>
      <c r="D450" s="2">
        <v>17.3843</v>
      </c>
      <c r="E450" s="2">
        <v>1745</v>
      </c>
      <c r="F450" s="2">
        <v>19.991</v>
      </c>
      <c r="G450" s="2">
        <v>34884.294999999998</v>
      </c>
      <c r="H450" s="16">
        <f t="shared" si="6"/>
        <v>0</v>
      </c>
    </row>
    <row r="451" spans="1:8" ht="13.5" x14ac:dyDescent="0.25">
      <c r="A451" s="11"/>
      <c r="B451" s="10">
        <v>45252</v>
      </c>
      <c r="C451" s="2">
        <v>20</v>
      </c>
      <c r="D451" s="2">
        <v>17.3843</v>
      </c>
      <c r="E451" s="2">
        <v>870</v>
      </c>
      <c r="F451" s="2">
        <v>19.989999999999998</v>
      </c>
      <c r="G451" s="2">
        <v>17391.3</v>
      </c>
      <c r="H451" s="16">
        <f t="shared" si="6"/>
        <v>0</v>
      </c>
    </row>
    <row r="452" spans="1:8" ht="13.5" x14ac:dyDescent="0.25">
      <c r="A452" s="11"/>
      <c r="B452" s="10">
        <v>45253</v>
      </c>
      <c r="C452" s="2">
        <v>20</v>
      </c>
      <c r="D452" s="2">
        <v>17.3843</v>
      </c>
      <c r="E452" s="2">
        <v>0</v>
      </c>
      <c r="F452" s="2">
        <v>0</v>
      </c>
      <c r="G452" s="2">
        <v>0</v>
      </c>
      <c r="H452" s="16">
        <f t="shared" si="6"/>
        <v>0</v>
      </c>
    </row>
    <row r="453" spans="1:8" ht="13.5" x14ac:dyDescent="0.25">
      <c r="A453" s="11"/>
      <c r="B453" s="10">
        <v>45254</v>
      </c>
      <c r="C453" s="2">
        <v>19.989999999999998</v>
      </c>
      <c r="D453" s="2">
        <v>17.375599999999999</v>
      </c>
      <c r="E453" s="2">
        <v>1156</v>
      </c>
      <c r="F453" s="2">
        <v>19.925000000000001</v>
      </c>
      <c r="G453" s="2">
        <v>23033.3</v>
      </c>
      <c r="H453" s="16">
        <f t="shared" si="6"/>
        <v>-5.0045155686458706E-4</v>
      </c>
    </row>
    <row r="454" spans="1:8" ht="13.5" x14ac:dyDescent="0.25">
      <c r="A454" s="11"/>
      <c r="B454" s="10">
        <v>45257</v>
      </c>
      <c r="C454" s="2">
        <v>19.98</v>
      </c>
      <c r="D454" s="2">
        <v>17.366900000000001</v>
      </c>
      <c r="E454" s="2">
        <v>1207</v>
      </c>
      <c r="F454" s="2">
        <v>19.975999999999999</v>
      </c>
      <c r="G454" s="2">
        <v>24111.031999999999</v>
      </c>
      <c r="H454" s="16">
        <f t="shared" si="6"/>
        <v>-5.0070213402688183E-4</v>
      </c>
    </row>
    <row r="455" spans="1:8" ht="13.5" x14ac:dyDescent="0.25">
      <c r="A455" s="11"/>
      <c r="B455" s="10">
        <v>45258</v>
      </c>
      <c r="C455" s="2">
        <v>19.98</v>
      </c>
      <c r="D455" s="2">
        <v>17.366900000000001</v>
      </c>
      <c r="E455" s="2">
        <v>338</v>
      </c>
      <c r="F455" s="2">
        <v>19.98</v>
      </c>
      <c r="G455" s="2">
        <v>6753.24</v>
      </c>
      <c r="H455" s="16">
        <f t="shared" ref="H455:H518" si="7">(D455-D454)/D454</f>
        <v>0</v>
      </c>
    </row>
    <row r="456" spans="1:8" ht="13.5" x14ac:dyDescent="0.25">
      <c r="A456" s="11"/>
      <c r="B456" s="10">
        <v>45259</v>
      </c>
      <c r="C456" s="2">
        <v>19.98</v>
      </c>
      <c r="D456" s="2">
        <v>17.366900000000001</v>
      </c>
      <c r="E456" s="2">
        <v>107</v>
      </c>
      <c r="F456" s="2">
        <v>19.952000000000002</v>
      </c>
      <c r="G456" s="2">
        <v>2134.864</v>
      </c>
      <c r="H456" s="16">
        <f t="shared" si="7"/>
        <v>0</v>
      </c>
    </row>
    <row r="457" spans="1:8" ht="13.5" x14ac:dyDescent="0.25">
      <c r="A457" s="11"/>
      <c r="B457" s="10">
        <v>45260</v>
      </c>
      <c r="C457" s="2">
        <v>19.89</v>
      </c>
      <c r="D457" s="2">
        <v>17.288699999999999</v>
      </c>
      <c r="E457" s="2">
        <v>204</v>
      </c>
      <c r="F457" s="2">
        <v>19.89</v>
      </c>
      <c r="G457" s="2">
        <v>4057.56</v>
      </c>
      <c r="H457" s="16">
        <f t="shared" si="7"/>
        <v>-4.5028185801727705E-3</v>
      </c>
    </row>
    <row r="458" spans="1:8" ht="13.5" x14ac:dyDescent="0.25">
      <c r="A458" s="11"/>
      <c r="B458" s="10">
        <v>45261</v>
      </c>
      <c r="C458" s="2">
        <v>19.98</v>
      </c>
      <c r="D458" s="2">
        <v>17.366900000000001</v>
      </c>
      <c r="E458" s="2">
        <v>60</v>
      </c>
      <c r="F458" s="2">
        <v>19.359000000000002</v>
      </c>
      <c r="G458" s="2">
        <v>1161.54</v>
      </c>
      <c r="H458" s="16">
        <f t="shared" si="7"/>
        <v>4.5231856646250146E-3</v>
      </c>
    </row>
    <row r="459" spans="1:8" ht="13.5" x14ac:dyDescent="0.25">
      <c r="A459" s="11"/>
      <c r="B459" s="10">
        <v>45264</v>
      </c>
      <c r="C459" s="2">
        <v>19.98</v>
      </c>
      <c r="D459" s="2">
        <v>17.366900000000001</v>
      </c>
      <c r="E459" s="2">
        <v>0</v>
      </c>
      <c r="F459" s="2">
        <v>0</v>
      </c>
      <c r="G459" s="2">
        <v>0</v>
      </c>
      <c r="H459" s="16">
        <f t="shared" si="7"/>
        <v>0</v>
      </c>
    </row>
    <row r="460" spans="1:8" ht="13.5" x14ac:dyDescent="0.25">
      <c r="A460" s="11"/>
      <c r="B460" s="10">
        <v>45265</v>
      </c>
      <c r="C460" s="2">
        <v>19.97</v>
      </c>
      <c r="D460" s="2">
        <v>17.3582</v>
      </c>
      <c r="E460" s="2">
        <v>638</v>
      </c>
      <c r="F460" s="2">
        <v>19.948</v>
      </c>
      <c r="G460" s="2">
        <v>12726.824000000001</v>
      </c>
      <c r="H460" s="16">
        <f t="shared" si="7"/>
        <v>-5.0095296224432918E-4</v>
      </c>
    </row>
    <row r="461" spans="1:8" ht="13.5" x14ac:dyDescent="0.25">
      <c r="A461" s="11"/>
      <c r="B461" s="10">
        <v>45266</v>
      </c>
      <c r="C461" s="2">
        <v>19.96</v>
      </c>
      <c r="D461" s="2">
        <v>17.349499999999999</v>
      </c>
      <c r="E461" s="2">
        <v>505</v>
      </c>
      <c r="F461" s="2">
        <v>19.943999999999999</v>
      </c>
      <c r="G461" s="2">
        <v>10071.719999999999</v>
      </c>
      <c r="H461" s="16">
        <f t="shared" si="7"/>
        <v>-5.0120404189380472E-4</v>
      </c>
    </row>
    <row r="462" spans="1:8" ht="13.5" x14ac:dyDescent="0.25">
      <c r="A462" s="11"/>
      <c r="B462" s="10">
        <v>45267</v>
      </c>
      <c r="C462" s="2">
        <v>19.96</v>
      </c>
      <c r="D462" s="2">
        <v>17.349499999999999</v>
      </c>
      <c r="E462" s="2">
        <v>300</v>
      </c>
      <c r="F462" s="2">
        <v>19.954000000000001</v>
      </c>
      <c r="G462" s="2">
        <v>5986.2</v>
      </c>
      <c r="H462" s="16">
        <f t="shared" si="7"/>
        <v>0</v>
      </c>
    </row>
    <row r="463" spans="1:8" ht="13.5" x14ac:dyDescent="0.25">
      <c r="A463" s="11"/>
      <c r="B463" s="10">
        <v>45268</v>
      </c>
      <c r="C463" s="2">
        <v>19.95</v>
      </c>
      <c r="D463" s="2">
        <v>17.340800000000002</v>
      </c>
      <c r="E463" s="2">
        <v>491</v>
      </c>
      <c r="F463" s="2">
        <v>19.896000000000001</v>
      </c>
      <c r="G463" s="2">
        <v>9768.9359999999997</v>
      </c>
      <c r="H463" s="16">
        <f t="shared" si="7"/>
        <v>-5.0145537335355417E-4</v>
      </c>
    </row>
    <row r="464" spans="1:8" ht="13.5" x14ac:dyDescent="0.25">
      <c r="A464" s="11"/>
      <c r="B464" s="10">
        <v>45271</v>
      </c>
      <c r="C464" s="2">
        <v>19.989999999999998</v>
      </c>
      <c r="D464" s="2">
        <v>17.375599999999999</v>
      </c>
      <c r="E464" s="2">
        <v>11311</v>
      </c>
      <c r="F464" s="2">
        <v>19.998000000000001</v>
      </c>
      <c r="G464" s="2">
        <v>226197.378</v>
      </c>
      <c r="H464" s="16">
        <f t="shared" si="7"/>
        <v>2.0068278280123784E-3</v>
      </c>
    </row>
    <row r="465" spans="1:8" ht="13.5" x14ac:dyDescent="0.25">
      <c r="A465" s="11"/>
      <c r="B465" s="10">
        <v>45272</v>
      </c>
      <c r="C465" s="2">
        <v>19.98</v>
      </c>
      <c r="D465" s="2">
        <v>17.366900000000001</v>
      </c>
      <c r="E465" s="2">
        <v>20</v>
      </c>
      <c r="F465" s="2">
        <v>19.98</v>
      </c>
      <c r="G465" s="2">
        <v>399.6</v>
      </c>
      <c r="H465" s="16">
        <f t="shared" si="7"/>
        <v>-5.0070213402688183E-4</v>
      </c>
    </row>
    <row r="466" spans="1:8" ht="13.5" x14ac:dyDescent="0.25">
      <c r="A466" s="11"/>
      <c r="B466" s="10">
        <v>45273</v>
      </c>
      <c r="C466" s="2">
        <v>19.98</v>
      </c>
      <c r="D466" s="2">
        <v>17.366900000000001</v>
      </c>
      <c r="E466" s="2">
        <v>0</v>
      </c>
      <c r="F466" s="2">
        <v>0</v>
      </c>
      <c r="G466" s="2">
        <v>0</v>
      </c>
      <c r="H466" s="16">
        <f t="shared" si="7"/>
        <v>0</v>
      </c>
    </row>
    <row r="467" spans="1:8" ht="13.5" x14ac:dyDescent="0.25">
      <c r="A467" s="11"/>
      <c r="B467" s="10">
        <v>45274</v>
      </c>
      <c r="C467" s="2">
        <v>19.899999999999999</v>
      </c>
      <c r="D467" s="2">
        <v>17.2974</v>
      </c>
      <c r="E467" s="2">
        <v>200</v>
      </c>
      <c r="F467" s="2">
        <v>19.920000000000002</v>
      </c>
      <c r="G467" s="2">
        <v>3984</v>
      </c>
      <c r="H467" s="16">
        <f t="shared" si="7"/>
        <v>-4.0018656179284413E-3</v>
      </c>
    </row>
    <row r="468" spans="1:8" ht="13.5" x14ac:dyDescent="0.25">
      <c r="A468" s="11"/>
      <c r="B468" s="10">
        <v>45275</v>
      </c>
      <c r="C468" s="2">
        <v>19.940000000000001</v>
      </c>
      <c r="D468" s="2">
        <v>17.332100000000001</v>
      </c>
      <c r="E468" s="2">
        <v>51</v>
      </c>
      <c r="F468" s="2">
        <v>19.905000000000001</v>
      </c>
      <c r="G468" s="2">
        <v>1015.155</v>
      </c>
      <c r="H468" s="16">
        <f t="shared" si="7"/>
        <v>2.0060818388891303E-3</v>
      </c>
    </row>
    <row r="469" spans="1:8" ht="13.5" x14ac:dyDescent="0.25">
      <c r="A469" s="11"/>
      <c r="B469" s="10">
        <v>45278</v>
      </c>
      <c r="C469" s="2">
        <v>19.940000000000001</v>
      </c>
      <c r="D469" s="2">
        <v>17.332100000000001</v>
      </c>
      <c r="E469" s="2">
        <v>1475</v>
      </c>
      <c r="F469" s="2">
        <v>19.074999999999999</v>
      </c>
      <c r="G469" s="2">
        <v>28135.625</v>
      </c>
      <c r="H469" s="16">
        <f t="shared" si="7"/>
        <v>0</v>
      </c>
    </row>
    <row r="470" spans="1:8" ht="13.5" x14ac:dyDescent="0.25">
      <c r="A470" s="11"/>
      <c r="B470" s="10">
        <v>45279</v>
      </c>
      <c r="C470" s="2">
        <v>19.940000000000001</v>
      </c>
      <c r="D470" s="2">
        <v>17.332100000000001</v>
      </c>
      <c r="E470" s="2">
        <v>199</v>
      </c>
      <c r="F470" s="2">
        <v>19.905999999999999</v>
      </c>
      <c r="G470" s="2">
        <v>3961.2939999999999</v>
      </c>
      <c r="H470" s="16">
        <f t="shared" si="7"/>
        <v>0</v>
      </c>
    </row>
    <row r="471" spans="1:8" ht="13.5" x14ac:dyDescent="0.25">
      <c r="A471" s="11"/>
      <c r="B471" s="10">
        <v>45280</v>
      </c>
      <c r="C471" s="2">
        <v>19.920000000000002</v>
      </c>
      <c r="D471" s="2">
        <v>17.314800000000002</v>
      </c>
      <c r="E471" s="2">
        <v>274</v>
      </c>
      <c r="F471" s="2">
        <v>19.192</v>
      </c>
      <c r="G471" s="2">
        <v>5258.6080000000002</v>
      </c>
      <c r="H471" s="16">
        <f t="shared" si="7"/>
        <v>-9.9814794514217894E-4</v>
      </c>
    </row>
    <row r="472" spans="1:8" ht="13.5" x14ac:dyDescent="0.25">
      <c r="A472" s="11"/>
      <c r="B472" s="10">
        <v>45281</v>
      </c>
      <c r="C472" s="2">
        <v>19.920000000000002</v>
      </c>
      <c r="D472" s="2">
        <v>17.314800000000002</v>
      </c>
      <c r="E472" s="2">
        <v>0</v>
      </c>
      <c r="F472" s="2">
        <v>0</v>
      </c>
      <c r="G472" s="2">
        <v>0</v>
      </c>
      <c r="H472" s="16">
        <f t="shared" si="7"/>
        <v>0</v>
      </c>
    </row>
    <row r="473" spans="1:8" ht="13.5" x14ac:dyDescent="0.25">
      <c r="A473" s="11"/>
      <c r="B473" s="10">
        <v>45282</v>
      </c>
      <c r="C473" s="2">
        <v>19.489999999999998</v>
      </c>
      <c r="D473" s="2">
        <v>16.940999999999999</v>
      </c>
      <c r="E473" s="2">
        <v>141</v>
      </c>
      <c r="F473" s="2">
        <v>19.407</v>
      </c>
      <c r="G473" s="2">
        <v>2736.3870000000002</v>
      </c>
      <c r="H473" s="16">
        <f t="shared" si="7"/>
        <v>-2.1588467669277311E-2</v>
      </c>
    </row>
    <row r="474" spans="1:8" ht="13.5" x14ac:dyDescent="0.25">
      <c r="A474" s="11"/>
      <c r="B474" s="10">
        <v>45285</v>
      </c>
      <c r="C474" s="2">
        <v>19.489999999999998</v>
      </c>
      <c r="D474" s="2">
        <v>16.940999999999999</v>
      </c>
      <c r="E474" s="2">
        <v>10</v>
      </c>
      <c r="F474" s="2">
        <v>19.489999999999998</v>
      </c>
      <c r="G474" s="2">
        <v>194.9</v>
      </c>
      <c r="H474" s="16">
        <f t="shared" si="7"/>
        <v>0</v>
      </c>
    </row>
    <row r="475" spans="1:8" ht="13.5" x14ac:dyDescent="0.25">
      <c r="A475" s="11"/>
      <c r="B475" s="10">
        <v>45286</v>
      </c>
      <c r="C475" s="2">
        <v>19.489999999999998</v>
      </c>
      <c r="D475" s="2">
        <v>16.940999999999999</v>
      </c>
      <c r="E475" s="2">
        <v>0</v>
      </c>
      <c r="F475" s="2">
        <v>0</v>
      </c>
      <c r="G475" s="2">
        <v>0</v>
      </c>
      <c r="H475" s="16">
        <f t="shared" si="7"/>
        <v>0</v>
      </c>
    </row>
    <row r="476" spans="1:8" ht="13.5" x14ac:dyDescent="0.25">
      <c r="A476" s="11"/>
      <c r="B476" s="10">
        <v>45287</v>
      </c>
      <c r="C476" s="2">
        <v>19.5</v>
      </c>
      <c r="D476" s="2">
        <v>16.9497</v>
      </c>
      <c r="E476" s="2">
        <v>4602</v>
      </c>
      <c r="F476" s="2">
        <v>19.291</v>
      </c>
      <c r="G476" s="2">
        <v>88777.182000000001</v>
      </c>
      <c r="H476" s="16">
        <f t="shared" si="7"/>
        <v>5.1354701611481266E-4</v>
      </c>
    </row>
    <row r="477" spans="1:8" ht="13.5" x14ac:dyDescent="0.25">
      <c r="A477" s="11"/>
      <c r="B477" s="10">
        <v>45288</v>
      </c>
      <c r="C477" s="2">
        <v>19.5</v>
      </c>
      <c r="D477" s="2">
        <v>16.9497</v>
      </c>
      <c r="E477" s="2">
        <v>500</v>
      </c>
      <c r="F477" s="2">
        <v>19.5</v>
      </c>
      <c r="G477" s="2">
        <v>9750</v>
      </c>
      <c r="H477" s="16">
        <f t="shared" si="7"/>
        <v>0</v>
      </c>
    </row>
    <row r="478" spans="1:8" ht="13.5" x14ac:dyDescent="0.25">
      <c r="A478" s="11"/>
      <c r="B478" s="10">
        <v>45289</v>
      </c>
      <c r="C478" s="2">
        <v>19.5</v>
      </c>
      <c r="D478" s="2">
        <v>16.9497</v>
      </c>
      <c r="E478" s="2">
        <v>1717</v>
      </c>
      <c r="F478" s="2">
        <v>19.5</v>
      </c>
      <c r="G478" s="2">
        <v>33481.5</v>
      </c>
      <c r="H478" s="16">
        <f t="shared" si="7"/>
        <v>0</v>
      </c>
    </row>
    <row r="479" spans="1:8" ht="13.5" x14ac:dyDescent="0.25">
      <c r="A479" s="11"/>
      <c r="B479" s="10">
        <v>45293</v>
      </c>
      <c r="C479" s="2">
        <v>20.5</v>
      </c>
      <c r="D479" s="2">
        <v>17.818899999999999</v>
      </c>
      <c r="E479" s="2">
        <v>326</v>
      </c>
      <c r="F479" s="2">
        <v>20.323</v>
      </c>
      <c r="G479" s="2">
        <v>6625.2979999999998</v>
      </c>
      <c r="H479" s="16">
        <f t="shared" si="7"/>
        <v>5.1281143619061061E-2</v>
      </c>
    </row>
    <row r="480" spans="1:8" ht="13.5" x14ac:dyDescent="0.25">
      <c r="A480" s="11"/>
      <c r="B480" s="10">
        <v>45294</v>
      </c>
      <c r="C480" s="2">
        <v>20</v>
      </c>
      <c r="D480" s="2">
        <v>17.3843</v>
      </c>
      <c r="E480" s="2">
        <v>195</v>
      </c>
      <c r="F480" s="2">
        <v>20.132999999999999</v>
      </c>
      <c r="G480" s="2">
        <v>3925.9349999999999</v>
      </c>
      <c r="H480" s="16">
        <f t="shared" si="7"/>
        <v>-2.4389833266924427E-2</v>
      </c>
    </row>
    <row r="481" spans="1:8" ht="13.5" x14ac:dyDescent="0.25">
      <c r="A481" s="11"/>
      <c r="B481" s="10">
        <v>45295</v>
      </c>
      <c r="C481" s="2">
        <v>19.98</v>
      </c>
      <c r="D481" s="2">
        <v>17.366900000000001</v>
      </c>
      <c r="E481" s="2">
        <v>1994</v>
      </c>
      <c r="F481" s="2">
        <v>19.829999999999998</v>
      </c>
      <c r="G481" s="2">
        <v>39541.019999999997</v>
      </c>
      <c r="H481" s="16">
        <f t="shared" si="7"/>
        <v>-1.0009031137289696E-3</v>
      </c>
    </row>
    <row r="482" spans="1:8" ht="13.5" x14ac:dyDescent="0.25">
      <c r="A482" s="11"/>
      <c r="B482" s="10">
        <v>45296</v>
      </c>
      <c r="C482" s="2">
        <v>19.96</v>
      </c>
      <c r="D482" s="2">
        <v>17.349499999999999</v>
      </c>
      <c r="E482" s="2">
        <v>205</v>
      </c>
      <c r="F482" s="2">
        <v>19.978000000000002</v>
      </c>
      <c r="G482" s="2">
        <v>4095.49</v>
      </c>
      <c r="H482" s="16">
        <f t="shared" si="7"/>
        <v>-1.0019059244886584E-3</v>
      </c>
    </row>
    <row r="483" spans="1:8" ht="13.5" x14ac:dyDescent="0.25">
      <c r="A483" s="11"/>
      <c r="B483" s="10">
        <v>45299</v>
      </c>
      <c r="C483" s="2">
        <v>19.89</v>
      </c>
      <c r="D483" s="2">
        <v>17.288699999999999</v>
      </c>
      <c r="E483" s="2">
        <v>555</v>
      </c>
      <c r="F483" s="2">
        <v>19.827000000000002</v>
      </c>
      <c r="G483" s="2">
        <v>11003.985000000001</v>
      </c>
      <c r="H483" s="16">
        <f t="shared" si="7"/>
        <v>-3.5044237586097822E-3</v>
      </c>
    </row>
    <row r="484" spans="1:8" ht="13.5" x14ac:dyDescent="0.25">
      <c r="A484" s="11"/>
      <c r="B484" s="10">
        <v>45300</v>
      </c>
      <c r="C484" s="2">
        <v>19.79</v>
      </c>
      <c r="D484" s="2">
        <v>17.201799999999999</v>
      </c>
      <c r="E484" s="2">
        <v>85</v>
      </c>
      <c r="F484" s="2">
        <v>19.754000000000001</v>
      </c>
      <c r="G484" s="2">
        <v>1679.09</v>
      </c>
      <c r="H484" s="16">
        <f t="shared" si="7"/>
        <v>-5.0264045301266136E-3</v>
      </c>
    </row>
    <row r="485" spans="1:8" ht="13.5" x14ac:dyDescent="0.25">
      <c r="A485" s="11"/>
      <c r="B485" s="10">
        <v>45301</v>
      </c>
      <c r="C485" s="2">
        <v>19.79</v>
      </c>
      <c r="D485" s="2">
        <v>17.201799999999999</v>
      </c>
      <c r="E485" s="2">
        <v>183</v>
      </c>
      <c r="F485" s="2">
        <v>19.785</v>
      </c>
      <c r="G485" s="2">
        <v>3620.6550000000002</v>
      </c>
      <c r="H485" s="16">
        <f t="shared" si="7"/>
        <v>0</v>
      </c>
    </row>
    <row r="486" spans="1:8" ht="13.5" x14ac:dyDescent="0.25">
      <c r="A486" s="11"/>
      <c r="B486" s="10">
        <v>45302</v>
      </c>
      <c r="C486" s="2">
        <v>19.690000000000001</v>
      </c>
      <c r="D486" s="2">
        <v>17.114799999999999</v>
      </c>
      <c r="E486" s="2">
        <v>482</v>
      </c>
      <c r="F486" s="2">
        <v>19.690000000000001</v>
      </c>
      <c r="G486" s="2">
        <v>9490.58</v>
      </c>
      <c r="H486" s="16">
        <f t="shared" si="7"/>
        <v>-5.0576102500900924E-3</v>
      </c>
    </row>
    <row r="487" spans="1:8" ht="13.5" x14ac:dyDescent="0.25">
      <c r="A487" s="11"/>
      <c r="B487" s="10">
        <v>45303</v>
      </c>
      <c r="C487" s="2">
        <v>19.68</v>
      </c>
      <c r="D487" s="2">
        <v>17.106200000000001</v>
      </c>
      <c r="E487" s="2">
        <v>505</v>
      </c>
      <c r="F487" s="2">
        <v>19.68</v>
      </c>
      <c r="G487" s="2">
        <v>9938.4</v>
      </c>
      <c r="H487" s="16">
        <f t="shared" si="7"/>
        <v>-5.0248907378396012E-4</v>
      </c>
    </row>
    <row r="488" spans="1:8" ht="13.5" x14ac:dyDescent="0.25">
      <c r="A488" s="11"/>
      <c r="B488" s="10">
        <v>45306</v>
      </c>
      <c r="C488" s="2">
        <v>19.66</v>
      </c>
      <c r="D488" s="2">
        <v>17.088799999999999</v>
      </c>
      <c r="E488" s="2">
        <v>1765</v>
      </c>
      <c r="F488" s="2">
        <v>19.651</v>
      </c>
      <c r="G488" s="2">
        <v>34684.014999999999</v>
      </c>
      <c r="H488" s="16">
        <f t="shared" si="7"/>
        <v>-1.0171750593353332E-3</v>
      </c>
    </row>
    <row r="489" spans="1:8" ht="13.5" x14ac:dyDescent="0.25">
      <c r="A489" s="11"/>
      <c r="B489" s="10">
        <v>45307</v>
      </c>
      <c r="C489" s="2">
        <v>19.850000000000001</v>
      </c>
      <c r="D489" s="2">
        <v>17.253900000000002</v>
      </c>
      <c r="E489" s="2">
        <v>949</v>
      </c>
      <c r="F489" s="2">
        <v>19.725000000000001</v>
      </c>
      <c r="G489" s="2">
        <v>18719.025000000001</v>
      </c>
      <c r="H489" s="16">
        <f t="shared" si="7"/>
        <v>9.6612986283415147E-3</v>
      </c>
    </row>
    <row r="490" spans="1:8" ht="13.5" x14ac:dyDescent="0.25">
      <c r="A490" s="11"/>
      <c r="B490" s="10">
        <v>45308</v>
      </c>
      <c r="C490" s="2">
        <v>19.850000000000001</v>
      </c>
      <c r="D490" s="2">
        <v>17.253900000000002</v>
      </c>
      <c r="E490" s="2">
        <v>0</v>
      </c>
      <c r="F490" s="2">
        <v>0</v>
      </c>
      <c r="G490" s="2">
        <v>0</v>
      </c>
      <c r="H490" s="16">
        <f t="shared" si="7"/>
        <v>0</v>
      </c>
    </row>
    <row r="491" spans="1:8" ht="13.5" x14ac:dyDescent="0.25">
      <c r="A491" s="11"/>
      <c r="B491" s="10">
        <v>45309</v>
      </c>
      <c r="C491" s="2">
        <v>20</v>
      </c>
      <c r="D491" s="2">
        <v>17.3843</v>
      </c>
      <c r="E491" s="2">
        <v>4</v>
      </c>
      <c r="F491" s="2">
        <v>20</v>
      </c>
      <c r="G491" s="2">
        <v>80</v>
      </c>
      <c r="H491" s="16">
        <f t="shared" si="7"/>
        <v>7.5577115898433434E-3</v>
      </c>
    </row>
    <row r="492" spans="1:8" ht="13.5" x14ac:dyDescent="0.25">
      <c r="A492" s="11"/>
      <c r="B492" s="10">
        <v>45310</v>
      </c>
      <c r="C492" s="2">
        <v>20</v>
      </c>
      <c r="D492" s="2">
        <v>17.3843</v>
      </c>
      <c r="E492" s="2">
        <v>0</v>
      </c>
      <c r="F492" s="2">
        <v>0</v>
      </c>
      <c r="G492" s="2">
        <v>0</v>
      </c>
      <c r="H492" s="16">
        <f t="shared" si="7"/>
        <v>0</v>
      </c>
    </row>
    <row r="493" spans="1:8" ht="13.5" x14ac:dyDescent="0.25">
      <c r="A493" s="11"/>
      <c r="B493" s="10">
        <v>45313</v>
      </c>
      <c r="C493" s="2">
        <v>19.7</v>
      </c>
      <c r="D493" s="2">
        <v>17.1235</v>
      </c>
      <c r="E493" s="2">
        <v>141</v>
      </c>
      <c r="F493" s="2">
        <v>19.692</v>
      </c>
      <c r="G493" s="2">
        <v>2776.5720000000001</v>
      </c>
      <c r="H493" s="16">
        <f t="shared" si="7"/>
        <v>-1.500204207244466E-2</v>
      </c>
    </row>
    <row r="494" spans="1:8" ht="13.5" x14ac:dyDescent="0.25">
      <c r="A494" s="11"/>
      <c r="B494" s="10">
        <v>45314</v>
      </c>
      <c r="C494" s="2">
        <v>19.66</v>
      </c>
      <c r="D494" s="2">
        <v>17.088799999999999</v>
      </c>
      <c r="E494" s="2">
        <v>562</v>
      </c>
      <c r="F494" s="2">
        <v>19.649999999999999</v>
      </c>
      <c r="G494" s="2">
        <v>11043.3</v>
      </c>
      <c r="H494" s="16">
        <f t="shared" si="7"/>
        <v>-2.0264548719596369E-3</v>
      </c>
    </row>
    <row r="495" spans="1:8" ht="13.5" x14ac:dyDescent="0.25">
      <c r="A495" s="11"/>
      <c r="B495" s="10">
        <v>45315</v>
      </c>
      <c r="C495" s="2">
        <v>19.600000000000001</v>
      </c>
      <c r="D495" s="2">
        <v>17.0366</v>
      </c>
      <c r="E495" s="2">
        <v>415</v>
      </c>
      <c r="F495" s="2">
        <v>19.547999999999998</v>
      </c>
      <c r="G495" s="2">
        <v>8112.42</v>
      </c>
      <c r="H495" s="16">
        <f t="shared" si="7"/>
        <v>-3.0546322737699041E-3</v>
      </c>
    </row>
    <row r="496" spans="1:8" ht="13.5" x14ac:dyDescent="0.25">
      <c r="A496" s="11"/>
      <c r="B496" s="10">
        <v>45316</v>
      </c>
      <c r="C496" s="2">
        <v>19.600000000000001</v>
      </c>
      <c r="D496" s="2">
        <v>17.0366</v>
      </c>
      <c r="E496" s="2">
        <v>0</v>
      </c>
      <c r="F496" s="2">
        <v>0</v>
      </c>
      <c r="G496" s="2">
        <v>0</v>
      </c>
      <c r="H496" s="16">
        <f t="shared" si="7"/>
        <v>0</v>
      </c>
    </row>
    <row r="497" spans="1:8" ht="13.5" x14ac:dyDescent="0.25">
      <c r="A497" s="11"/>
      <c r="B497" s="10">
        <v>45317</v>
      </c>
      <c r="C497" s="2">
        <v>19.7</v>
      </c>
      <c r="D497" s="2">
        <v>17.1235</v>
      </c>
      <c r="E497" s="2">
        <v>1</v>
      </c>
      <c r="F497" s="2">
        <v>19.7</v>
      </c>
      <c r="G497" s="2">
        <v>19.7</v>
      </c>
      <c r="H497" s="16">
        <f t="shared" si="7"/>
        <v>5.1007830200861665E-3</v>
      </c>
    </row>
    <row r="498" spans="1:8" ht="13.5" x14ac:dyDescent="0.25">
      <c r="A498" s="11"/>
      <c r="B498" s="10">
        <v>45320</v>
      </c>
      <c r="C498" s="2">
        <v>19.739999999999998</v>
      </c>
      <c r="D498" s="2">
        <v>17.158300000000001</v>
      </c>
      <c r="E498" s="2">
        <v>616</v>
      </c>
      <c r="F498" s="2">
        <v>19.623999999999999</v>
      </c>
      <c r="G498" s="2">
        <v>12088.384</v>
      </c>
      <c r="H498" s="16">
        <f t="shared" si="7"/>
        <v>2.0322947995445213E-3</v>
      </c>
    </row>
    <row r="499" spans="1:8" ht="13.5" x14ac:dyDescent="0.25">
      <c r="A499" s="11"/>
      <c r="B499" s="10">
        <v>45321</v>
      </c>
      <c r="C499" s="2">
        <v>19.739999999999998</v>
      </c>
      <c r="D499" s="2">
        <v>17.158300000000001</v>
      </c>
      <c r="E499" s="2">
        <v>30</v>
      </c>
      <c r="F499" s="2">
        <v>19.739999999999998</v>
      </c>
      <c r="G499" s="2">
        <v>592.20000000000005</v>
      </c>
      <c r="H499" s="16">
        <f t="shared" si="7"/>
        <v>0</v>
      </c>
    </row>
    <row r="500" spans="1:8" ht="13.5" x14ac:dyDescent="0.25">
      <c r="A500" s="11"/>
      <c r="B500" s="10">
        <v>45322</v>
      </c>
      <c r="C500" s="2">
        <v>19.739999999999998</v>
      </c>
      <c r="D500" s="2">
        <v>17.158300000000001</v>
      </c>
      <c r="E500" s="2">
        <v>432</v>
      </c>
      <c r="F500" s="2">
        <v>19.327999999999999</v>
      </c>
      <c r="G500" s="2">
        <v>8349.6959999999999</v>
      </c>
      <c r="H500" s="16">
        <f t="shared" si="7"/>
        <v>0</v>
      </c>
    </row>
    <row r="501" spans="1:8" ht="13.5" x14ac:dyDescent="0.25">
      <c r="A501" s="11"/>
      <c r="B501" s="10">
        <v>45323</v>
      </c>
      <c r="C501" s="2">
        <v>19.78</v>
      </c>
      <c r="D501" s="2">
        <v>17.193100000000001</v>
      </c>
      <c r="E501" s="2">
        <v>591</v>
      </c>
      <c r="F501" s="2">
        <v>19.75</v>
      </c>
      <c r="G501" s="2">
        <v>11672.25</v>
      </c>
      <c r="H501" s="16">
        <f t="shared" si="7"/>
        <v>2.0281729541971297E-3</v>
      </c>
    </row>
    <row r="502" spans="1:8" ht="13.5" x14ac:dyDescent="0.25">
      <c r="A502" s="11"/>
      <c r="B502" s="10">
        <v>45324</v>
      </c>
      <c r="C502" s="2">
        <v>19.5</v>
      </c>
      <c r="D502" s="2">
        <v>16.9497</v>
      </c>
      <c r="E502" s="2">
        <v>805</v>
      </c>
      <c r="F502" s="2">
        <v>19.501000000000001</v>
      </c>
      <c r="G502" s="2">
        <v>15698.305</v>
      </c>
      <c r="H502" s="16">
        <f t="shared" si="7"/>
        <v>-1.4156841988937489E-2</v>
      </c>
    </row>
    <row r="503" spans="1:8" ht="13.5" x14ac:dyDescent="0.25">
      <c r="A503" s="11"/>
      <c r="B503" s="10">
        <v>45327</v>
      </c>
      <c r="C503" s="2">
        <v>19.43</v>
      </c>
      <c r="D503" s="2">
        <v>16.8888</v>
      </c>
      <c r="E503" s="2">
        <v>650</v>
      </c>
      <c r="F503" s="2">
        <v>19.367000000000001</v>
      </c>
      <c r="G503" s="2">
        <v>12588.55</v>
      </c>
      <c r="H503" s="16">
        <f t="shared" si="7"/>
        <v>-3.5929839466185345E-3</v>
      </c>
    </row>
    <row r="504" spans="1:8" ht="13.5" x14ac:dyDescent="0.25">
      <c r="A504" s="11"/>
      <c r="B504" s="10">
        <v>45328</v>
      </c>
      <c r="C504" s="2">
        <v>19.39</v>
      </c>
      <c r="D504" s="2">
        <v>16.854099999999999</v>
      </c>
      <c r="E504" s="2">
        <v>955</v>
      </c>
      <c r="F504" s="2">
        <v>19.399999999999999</v>
      </c>
      <c r="G504" s="2">
        <v>18527</v>
      </c>
      <c r="H504" s="16">
        <f t="shared" si="7"/>
        <v>-2.0546160769267705E-3</v>
      </c>
    </row>
    <row r="505" spans="1:8" ht="13.5" x14ac:dyDescent="0.25">
      <c r="A505" s="11"/>
      <c r="B505" s="10">
        <v>45329</v>
      </c>
      <c r="C505" s="2">
        <v>19.329999999999998</v>
      </c>
      <c r="D505" s="2">
        <v>16.8019</v>
      </c>
      <c r="E505" s="2">
        <v>741</v>
      </c>
      <c r="F505" s="2">
        <v>19.32</v>
      </c>
      <c r="G505" s="2">
        <v>14316.12</v>
      </c>
      <c r="H505" s="16">
        <f t="shared" si="7"/>
        <v>-3.0971692347855503E-3</v>
      </c>
    </row>
    <row r="506" spans="1:8" ht="13.5" x14ac:dyDescent="0.25">
      <c r="A506" s="11"/>
      <c r="B506" s="10">
        <v>45330</v>
      </c>
      <c r="C506" s="2">
        <v>19.100000000000001</v>
      </c>
      <c r="D506" s="2">
        <v>16.602</v>
      </c>
      <c r="E506" s="2">
        <v>543</v>
      </c>
      <c r="F506" s="2">
        <v>19.081</v>
      </c>
      <c r="G506" s="2">
        <v>10360.983</v>
      </c>
      <c r="H506" s="16">
        <f t="shared" si="7"/>
        <v>-1.1897463977288254E-2</v>
      </c>
    </row>
    <row r="507" spans="1:8" ht="13.5" x14ac:dyDescent="0.25">
      <c r="A507" s="11"/>
      <c r="B507" s="10">
        <v>45331</v>
      </c>
      <c r="C507" s="2">
        <v>19.079999999999998</v>
      </c>
      <c r="D507" s="2">
        <v>16.584599999999998</v>
      </c>
      <c r="E507" s="2">
        <v>1071</v>
      </c>
      <c r="F507" s="2">
        <v>19.056999999999999</v>
      </c>
      <c r="G507" s="2">
        <v>20410.046999999999</v>
      </c>
      <c r="H507" s="16">
        <f t="shared" si="7"/>
        <v>-1.0480664980124131E-3</v>
      </c>
    </row>
    <row r="508" spans="1:8" ht="13.5" x14ac:dyDescent="0.25">
      <c r="A508" s="11"/>
      <c r="B508" s="10">
        <v>45334</v>
      </c>
      <c r="C508" s="2">
        <v>19.059999999999999</v>
      </c>
      <c r="D508" s="2">
        <v>16.5672</v>
      </c>
      <c r="E508" s="2">
        <v>736</v>
      </c>
      <c r="F508" s="2">
        <v>19.058</v>
      </c>
      <c r="G508" s="2">
        <v>14026.688</v>
      </c>
      <c r="H508" s="16">
        <f t="shared" si="7"/>
        <v>-1.0491660938460096E-3</v>
      </c>
    </row>
    <row r="509" spans="1:8" ht="13.5" x14ac:dyDescent="0.25">
      <c r="A509" s="11"/>
      <c r="B509" s="10">
        <v>45335</v>
      </c>
      <c r="C509" s="2">
        <v>18.899999999999999</v>
      </c>
      <c r="D509" s="2">
        <v>16.4282</v>
      </c>
      <c r="E509" s="2">
        <v>1086</v>
      </c>
      <c r="F509" s="2">
        <v>18.873999999999999</v>
      </c>
      <c r="G509" s="2">
        <v>20497.164000000001</v>
      </c>
      <c r="H509" s="16">
        <f t="shared" si="7"/>
        <v>-8.3900719493939444E-3</v>
      </c>
    </row>
    <row r="510" spans="1:8" ht="13.5" x14ac:dyDescent="0.25">
      <c r="A510" s="11"/>
      <c r="B510" s="10">
        <v>45336</v>
      </c>
      <c r="C510" s="2">
        <v>18.899999999999999</v>
      </c>
      <c r="D510" s="2">
        <v>16.4282</v>
      </c>
      <c r="E510" s="2">
        <v>410</v>
      </c>
      <c r="F510" s="2">
        <v>18.89</v>
      </c>
      <c r="G510" s="2">
        <v>7744.9</v>
      </c>
      <c r="H510" s="16">
        <f t="shared" si="7"/>
        <v>0</v>
      </c>
    </row>
    <row r="511" spans="1:8" ht="13.5" x14ac:dyDescent="0.25">
      <c r="A511" s="11"/>
      <c r="B511" s="10">
        <v>45337</v>
      </c>
      <c r="C511" s="2">
        <v>18.899999999999999</v>
      </c>
      <c r="D511" s="2">
        <v>16.4282</v>
      </c>
      <c r="E511" s="2">
        <v>947</v>
      </c>
      <c r="F511" s="2">
        <v>18.899000000000001</v>
      </c>
      <c r="G511" s="2">
        <v>17897.352999999999</v>
      </c>
      <c r="H511" s="16">
        <f t="shared" si="7"/>
        <v>0</v>
      </c>
    </row>
    <row r="512" spans="1:8" ht="13.5" x14ac:dyDescent="0.25">
      <c r="A512" s="11"/>
      <c r="B512" s="10">
        <v>45338</v>
      </c>
      <c r="C512" s="2">
        <v>19</v>
      </c>
      <c r="D512" s="2">
        <v>16.5151</v>
      </c>
      <c r="E512" s="2">
        <v>685</v>
      </c>
      <c r="F512" s="2">
        <v>18.899999999999999</v>
      </c>
      <c r="G512" s="2">
        <v>12946.5</v>
      </c>
      <c r="H512" s="16">
        <f t="shared" si="7"/>
        <v>5.2896848102652744E-3</v>
      </c>
    </row>
    <row r="513" spans="1:8" ht="13.5" x14ac:dyDescent="0.25">
      <c r="A513" s="11"/>
      <c r="B513" s="10">
        <v>45341</v>
      </c>
      <c r="C513" s="2">
        <v>19</v>
      </c>
      <c r="D513" s="2">
        <v>16.5151</v>
      </c>
      <c r="E513" s="2">
        <v>250</v>
      </c>
      <c r="F513" s="2">
        <v>19</v>
      </c>
      <c r="G513" s="2">
        <v>4750</v>
      </c>
      <c r="H513" s="16">
        <f t="shared" si="7"/>
        <v>0</v>
      </c>
    </row>
    <row r="514" spans="1:8" ht="13.5" x14ac:dyDescent="0.25">
      <c r="A514" s="11"/>
      <c r="B514" s="10">
        <v>45342</v>
      </c>
      <c r="C514" s="2">
        <v>19.100000000000001</v>
      </c>
      <c r="D514" s="2">
        <v>16.602</v>
      </c>
      <c r="E514" s="2">
        <v>1250</v>
      </c>
      <c r="F514" s="2">
        <v>19.004000000000001</v>
      </c>
      <c r="G514" s="2">
        <v>23755</v>
      </c>
      <c r="H514" s="16">
        <f t="shared" si="7"/>
        <v>5.2618512754993903E-3</v>
      </c>
    </row>
    <row r="515" spans="1:8" ht="13.5" x14ac:dyDescent="0.25">
      <c r="A515" s="11"/>
      <c r="B515" s="10">
        <v>45343</v>
      </c>
      <c r="C515" s="2">
        <v>19.100000000000001</v>
      </c>
      <c r="D515" s="2">
        <v>16.602</v>
      </c>
      <c r="E515" s="2">
        <v>250</v>
      </c>
      <c r="F515" s="2">
        <v>19.100000000000001</v>
      </c>
      <c r="G515" s="2">
        <v>4775</v>
      </c>
      <c r="H515" s="16">
        <f t="shared" si="7"/>
        <v>0</v>
      </c>
    </row>
    <row r="516" spans="1:8" ht="13.5" x14ac:dyDescent="0.25">
      <c r="A516" s="11"/>
      <c r="B516" s="10">
        <v>45344</v>
      </c>
      <c r="C516" s="2">
        <v>19.100000000000001</v>
      </c>
      <c r="D516" s="2">
        <v>16.602</v>
      </c>
      <c r="E516" s="2">
        <v>503</v>
      </c>
      <c r="F516" s="2">
        <v>19.097999999999999</v>
      </c>
      <c r="G516" s="2">
        <v>9606.2939999999999</v>
      </c>
      <c r="H516" s="16">
        <f t="shared" si="7"/>
        <v>0</v>
      </c>
    </row>
    <row r="517" spans="1:8" ht="13.5" x14ac:dyDescent="0.25">
      <c r="A517" s="11"/>
      <c r="B517" s="10">
        <v>45345</v>
      </c>
      <c r="C517" s="2">
        <v>19.100000000000001</v>
      </c>
      <c r="D517" s="2">
        <v>16.602</v>
      </c>
      <c r="E517" s="2">
        <v>452</v>
      </c>
      <c r="F517" s="2">
        <v>19.016999999999999</v>
      </c>
      <c r="G517" s="2">
        <v>8595.6839999999993</v>
      </c>
      <c r="H517" s="16">
        <f t="shared" si="7"/>
        <v>0</v>
      </c>
    </row>
    <row r="518" spans="1:8" ht="13.5" x14ac:dyDescent="0.25">
      <c r="A518" s="11"/>
      <c r="B518" s="10">
        <v>45348</v>
      </c>
      <c r="C518" s="2">
        <v>19.3</v>
      </c>
      <c r="D518" s="2">
        <v>16.7758</v>
      </c>
      <c r="E518" s="2">
        <v>1109</v>
      </c>
      <c r="F518" s="2">
        <v>19.119</v>
      </c>
      <c r="G518" s="2">
        <v>21202.971000000001</v>
      </c>
      <c r="H518" s="16">
        <f t="shared" si="7"/>
        <v>1.046861823876641E-2</v>
      </c>
    </row>
    <row r="519" spans="1:8" ht="13.5" x14ac:dyDescent="0.25">
      <c r="A519" s="11"/>
      <c r="B519" s="10">
        <v>45349</v>
      </c>
      <c r="C519" s="2">
        <v>19.190000000000001</v>
      </c>
      <c r="D519" s="2">
        <v>16.680199999999999</v>
      </c>
      <c r="E519" s="2">
        <v>7</v>
      </c>
      <c r="F519" s="2">
        <v>19.190000000000001</v>
      </c>
      <c r="G519" s="2">
        <v>134.33000000000001</v>
      </c>
      <c r="H519" s="16">
        <f t="shared" ref="H519:H582" si="8">(D519-D518)/D518</f>
        <v>-5.6986850105509735E-3</v>
      </c>
    </row>
    <row r="520" spans="1:8" ht="13.5" x14ac:dyDescent="0.25">
      <c r="A520" s="11"/>
      <c r="B520" s="10">
        <v>45350</v>
      </c>
      <c r="C520" s="2">
        <v>19.190000000000001</v>
      </c>
      <c r="D520" s="2">
        <v>16.680199999999999</v>
      </c>
      <c r="E520" s="2">
        <v>556</v>
      </c>
      <c r="F520" s="2">
        <v>19.190000000000001</v>
      </c>
      <c r="G520" s="2">
        <v>10669.64</v>
      </c>
      <c r="H520" s="16">
        <f t="shared" si="8"/>
        <v>0</v>
      </c>
    </row>
    <row r="521" spans="1:8" ht="13.5" x14ac:dyDescent="0.25">
      <c r="A521" s="11"/>
      <c r="B521" s="10">
        <v>45351</v>
      </c>
      <c r="C521" s="2">
        <v>19.190000000000001</v>
      </c>
      <c r="D521" s="2">
        <v>16.680199999999999</v>
      </c>
      <c r="E521" s="2">
        <v>340</v>
      </c>
      <c r="F521" s="2">
        <v>19.190000000000001</v>
      </c>
      <c r="G521" s="2">
        <v>6524.6</v>
      </c>
      <c r="H521" s="16">
        <f t="shared" si="8"/>
        <v>0</v>
      </c>
    </row>
    <row r="522" spans="1:8" ht="13.5" x14ac:dyDescent="0.25">
      <c r="A522" s="11"/>
      <c r="B522" s="10">
        <v>45352</v>
      </c>
      <c r="C522" s="2">
        <v>19.2</v>
      </c>
      <c r="D522" s="2">
        <v>16.6889</v>
      </c>
      <c r="E522" s="2">
        <v>5</v>
      </c>
      <c r="F522" s="2">
        <v>19.2</v>
      </c>
      <c r="G522" s="2">
        <v>96</v>
      </c>
      <c r="H522" s="16">
        <f t="shared" si="8"/>
        <v>5.2157647989838497E-4</v>
      </c>
    </row>
    <row r="523" spans="1:8" ht="13.5" x14ac:dyDescent="0.25">
      <c r="A523" s="11"/>
      <c r="B523" s="10">
        <v>45355</v>
      </c>
      <c r="C523" s="2">
        <v>19.190000000000001</v>
      </c>
      <c r="D523" s="2">
        <v>16.680199999999999</v>
      </c>
      <c r="E523" s="2">
        <v>1000</v>
      </c>
      <c r="F523" s="2">
        <v>19.190000000000001</v>
      </c>
      <c r="G523" s="2">
        <v>19190</v>
      </c>
      <c r="H523" s="16">
        <f t="shared" si="8"/>
        <v>-5.2130457969075492E-4</v>
      </c>
    </row>
    <row r="524" spans="1:8" ht="13.5" x14ac:dyDescent="0.25">
      <c r="A524" s="11"/>
      <c r="B524" s="10">
        <v>45356</v>
      </c>
      <c r="C524" s="2">
        <v>19.2</v>
      </c>
      <c r="D524" s="2">
        <v>16.6889</v>
      </c>
      <c r="E524" s="2">
        <v>806</v>
      </c>
      <c r="F524" s="2">
        <v>19.190000000000001</v>
      </c>
      <c r="G524" s="2">
        <v>15467.14</v>
      </c>
      <c r="H524" s="16">
        <f t="shared" si="8"/>
        <v>5.2157647989838497E-4</v>
      </c>
    </row>
    <row r="525" spans="1:8" ht="13.5" x14ac:dyDescent="0.25">
      <c r="A525" s="11"/>
      <c r="B525" s="10">
        <v>45357</v>
      </c>
      <c r="C525" s="2">
        <v>19.2</v>
      </c>
      <c r="D525" s="2">
        <v>16.6889</v>
      </c>
      <c r="E525" s="2">
        <v>1192</v>
      </c>
      <c r="F525" s="2">
        <v>19.190000000000001</v>
      </c>
      <c r="G525" s="2">
        <v>22874.48</v>
      </c>
      <c r="H525" s="16">
        <f t="shared" si="8"/>
        <v>0</v>
      </c>
    </row>
    <row r="526" spans="1:8" ht="13.5" x14ac:dyDescent="0.25">
      <c r="A526" s="11"/>
      <c r="B526" s="10">
        <v>45358</v>
      </c>
      <c r="C526" s="2">
        <v>19.149999999999999</v>
      </c>
      <c r="D526" s="2">
        <v>16.645499999999998</v>
      </c>
      <c r="E526" s="2">
        <v>500</v>
      </c>
      <c r="F526" s="2">
        <v>19.149999999999999</v>
      </c>
      <c r="G526" s="2">
        <v>9575</v>
      </c>
      <c r="H526" s="16">
        <f t="shared" si="8"/>
        <v>-2.6005308917904642E-3</v>
      </c>
    </row>
    <row r="527" spans="1:8" ht="13.5" x14ac:dyDescent="0.25">
      <c r="A527" s="11"/>
      <c r="B527" s="10">
        <v>45359</v>
      </c>
      <c r="C527" s="2">
        <v>19.14</v>
      </c>
      <c r="D527" s="2">
        <v>16.636800000000001</v>
      </c>
      <c r="E527" s="2">
        <v>470</v>
      </c>
      <c r="F527" s="2">
        <v>19.14</v>
      </c>
      <c r="G527" s="2">
        <v>8995.7999999999993</v>
      </c>
      <c r="H527" s="16">
        <f t="shared" si="8"/>
        <v>-5.2266378300426476E-4</v>
      </c>
    </row>
    <row r="528" spans="1:8" ht="13.5" x14ac:dyDescent="0.25">
      <c r="A528" s="11"/>
      <c r="B528" s="10">
        <v>45362</v>
      </c>
      <c r="C528" s="2">
        <v>19.13</v>
      </c>
      <c r="D528" s="2">
        <v>16.6281</v>
      </c>
      <c r="E528" s="2">
        <v>1000</v>
      </c>
      <c r="F528" s="2">
        <v>19.126000000000001</v>
      </c>
      <c r="G528" s="2">
        <v>19126</v>
      </c>
      <c r="H528" s="16">
        <f t="shared" si="8"/>
        <v>-5.2293710328915654E-4</v>
      </c>
    </row>
    <row r="529" spans="1:8" ht="13.5" x14ac:dyDescent="0.25">
      <c r="A529" s="11"/>
      <c r="B529" s="10">
        <v>45363</v>
      </c>
      <c r="C529" s="2">
        <v>19.13</v>
      </c>
      <c r="D529" s="2">
        <v>16.6281</v>
      </c>
      <c r="E529" s="2">
        <v>1000</v>
      </c>
      <c r="F529" s="2">
        <v>19.13</v>
      </c>
      <c r="G529" s="2">
        <v>19130</v>
      </c>
      <c r="H529" s="16">
        <f t="shared" si="8"/>
        <v>0</v>
      </c>
    </row>
    <row r="530" spans="1:8" ht="13.5" x14ac:dyDescent="0.25">
      <c r="A530" s="11"/>
      <c r="B530" s="10">
        <v>45364</v>
      </c>
      <c r="C530" s="2">
        <v>19.13</v>
      </c>
      <c r="D530" s="2">
        <v>16.6281</v>
      </c>
      <c r="E530" s="2">
        <v>1915</v>
      </c>
      <c r="F530" s="2">
        <v>19.125</v>
      </c>
      <c r="G530" s="2">
        <v>36624.375</v>
      </c>
      <c r="H530" s="16">
        <f t="shared" si="8"/>
        <v>0</v>
      </c>
    </row>
    <row r="531" spans="1:8" ht="13.5" x14ac:dyDescent="0.25">
      <c r="A531" s="11"/>
      <c r="B531" s="10">
        <v>45365</v>
      </c>
      <c r="C531" s="2">
        <v>19.13</v>
      </c>
      <c r="D531" s="2">
        <v>16.6281</v>
      </c>
      <c r="E531" s="2">
        <v>360</v>
      </c>
      <c r="F531" s="2">
        <v>19.12</v>
      </c>
      <c r="G531" s="2">
        <v>6883.2</v>
      </c>
      <c r="H531" s="16">
        <f t="shared" si="8"/>
        <v>0</v>
      </c>
    </row>
    <row r="532" spans="1:8" ht="13.5" x14ac:dyDescent="0.25">
      <c r="A532" s="11"/>
      <c r="B532" s="10">
        <v>45366</v>
      </c>
      <c r="C532" s="2">
        <v>19.11</v>
      </c>
      <c r="D532" s="2">
        <v>16.610700000000001</v>
      </c>
      <c r="E532" s="2">
        <v>2652</v>
      </c>
      <c r="F532" s="2">
        <v>19.111999999999998</v>
      </c>
      <c r="G532" s="2">
        <v>50685.023999999998</v>
      </c>
      <c r="H532" s="16">
        <f t="shared" si="8"/>
        <v>-1.0464214191638569E-3</v>
      </c>
    </row>
    <row r="533" spans="1:8" ht="13.5" x14ac:dyDescent="0.25">
      <c r="A533" s="11"/>
      <c r="B533" s="10">
        <v>45369</v>
      </c>
      <c r="C533" s="2">
        <v>19.100000000000001</v>
      </c>
      <c r="D533" s="2">
        <v>16.602</v>
      </c>
      <c r="E533" s="2">
        <v>52</v>
      </c>
      <c r="F533" s="2">
        <v>19.100000000000001</v>
      </c>
      <c r="G533" s="2">
        <v>993.2</v>
      </c>
      <c r="H533" s="16">
        <f t="shared" si="8"/>
        <v>-5.2375878198998474E-4</v>
      </c>
    </row>
    <row r="534" spans="1:8" ht="13.5" x14ac:dyDescent="0.25">
      <c r="A534" s="11"/>
      <c r="B534" s="10">
        <v>45370</v>
      </c>
      <c r="C534" s="2">
        <v>19.100000000000001</v>
      </c>
      <c r="D534" s="2">
        <v>16.602</v>
      </c>
      <c r="E534" s="2">
        <v>26</v>
      </c>
      <c r="F534" s="2">
        <v>19.100000000000001</v>
      </c>
      <c r="G534" s="2">
        <v>496.6</v>
      </c>
      <c r="H534" s="16">
        <f t="shared" si="8"/>
        <v>0</v>
      </c>
    </row>
    <row r="535" spans="1:8" ht="13.5" x14ac:dyDescent="0.25">
      <c r="A535" s="11"/>
      <c r="B535" s="10">
        <v>45372</v>
      </c>
      <c r="C535" s="2">
        <v>19.100000000000001</v>
      </c>
      <c r="D535" s="2">
        <v>16.602</v>
      </c>
      <c r="E535" s="2">
        <v>0</v>
      </c>
      <c r="F535" s="2">
        <v>0</v>
      </c>
      <c r="G535" s="2">
        <v>0</v>
      </c>
      <c r="H535" s="16">
        <f t="shared" si="8"/>
        <v>0</v>
      </c>
    </row>
    <row r="536" spans="1:8" ht="13.5" x14ac:dyDescent="0.25">
      <c r="A536" s="11"/>
      <c r="B536" s="10">
        <v>45373</v>
      </c>
      <c r="C536" s="2">
        <v>19.100000000000001</v>
      </c>
      <c r="D536" s="2">
        <v>16.602</v>
      </c>
      <c r="E536" s="2">
        <v>0</v>
      </c>
      <c r="F536" s="2">
        <v>0</v>
      </c>
      <c r="G536" s="2">
        <v>0</v>
      </c>
      <c r="H536" s="16">
        <f t="shared" si="8"/>
        <v>0</v>
      </c>
    </row>
    <row r="537" spans="1:8" ht="13.5" x14ac:dyDescent="0.25">
      <c r="A537" s="11"/>
      <c r="B537" s="10">
        <v>45376</v>
      </c>
      <c r="C537" s="2">
        <v>19.05</v>
      </c>
      <c r="D537" s="2">
        <v>16.558499999999999</v>
      </c>
      <c r="E537" s="2">
        <v>485</v>
      </c>
      <c r="F537" s="2">
        <v>18.738</v>
      </c>
      <c r="G537" s="2">
        <v>9087.93</v>
      </c>
      <c r="H537" s="16">
        <f t="shared" si="8"/>
        <v>-2.6201662450308183E-3</v>
      </c>
    </row>
    <row r="538" spans="1:8" ht="13.5" x14ac:dyDescent="0.25">
      <c r="A538" s="11"/>
      <c r="B538" s="10">
        <v>45377</v>
      </c>
      <c r="C538" s="2">
        <v>19.05</v>
      </c>
      <c r="D538" s="2">
        <v>16.558499999999999</v>
      </c>
      <c r="E538" s="2">
        <v>0</v>
      </c>
      <c r="F538" s="2">
        <v>0</v>
      </c>
      <c r="G538" s="2">
        <v>0</v>
      </c>
      <c r="H538" s="16">
        <f t="shared" si="8"/>
        <v>0</v>
      </c>
    </row>
    <row r="539" spans="1:8" ht="13.5" x14ac:dyDescent="0.25">
      <c r="A539" s="11"/>
      <c r="B539" s="10">
        <v>45378</v>
      </c>
      <c r="C539" s="2">
        <v>18.989999999999998</v>
      </c>
      <c r="D539" s="2">
        <v>16.506399999999999</v>
      </c>
      <c r="E539" s="2">
        <v>5</v>
      </c>
      <c r="F539" s="2">
        <v>18.989999999999998</v>
      </c>
      <c r="G539" s="2">
        <v>94.95</v>
      </c>
      <c r="H539" s="16">
        <f t="shared" si="8"/>
        <v>-3.1464202675362727E-3</v>
      </c>
    </row>
    <row r="540" spans="1:8" ht="13.5" x14ac:dyDescent="0.25">
      <c r="A540" s="11"/>
      <c r="B540" s="10">
        <v>45379</v>
      </c>
      <c r="C540" s="2">
        <v>19</v>
      </c>
      <c r="D540" s="2">
        <v>16.5151</v>
      </c>
      <c r="E540" s="2">
        <v>2426</v>
      </c>
      <c r="F540" s="2">
        <v>18.858000000000001</v>
      </c>
      <c r="G540" s="2">
        <v>45749.508000000002</v>
      </c>
      <c r="H540" s="16">
        <f t="shared" si="8"/>
        <v>5.2706828866385411E-4</v>
      </c>
    </row>
    <row r="541" spans="1:8" ht="13.5" x14ac:dyDescent="0.25">
      <c r="A541" s="11"/>
      <c r="B541" s="10">
        <v>45380</v>
      </c>
      <c r="C541" s="2">
        <v>19</v>
      </c>
      <c r="D541" s="2">
        <v>16.5151</v>
      </c>
      <c r="E541" s="2">
        <v>0</v>
      </c>
      <c r="F541" s="2">
        <v>0</v>
      </c>
      <c r="G541" s="2">
        <v>0</v>
      </c>
      <c r="H541" s="16">
        <f t="shared" si="8"/>
        <v>0</v>
      </c>
    </row>
    <row r="542" spans="1:8" ht="13.5" x14ac:dyDescent="0.25">
      <c r="A542" s="11"/>
      <c r="B542" s="10">
        <v>45383</v>
      </c>
      <c r="C542" s="2">
        <v>19</v>
      </c>
      <c r="D542" s="2">
        <v>16.5151</v>
      </c>
      <c r="E542" s="2">
        <v>116</v>
      </c>
      <c r="F542" s="2">
        <v>18.998999999999999</v>
      </c>
      <c r="G542" s="2">
        <v>2203.884</v>
      </c>
      <c r="H542" s="16">
        <f t="shared" si="8"/>
        <v>0</v>
      </c>
    </row>
    <row r="543" spans="1:8" ht="13.5" x14ac:dyDescent="0.25">
      <c r="A543" s="11"/>
      <c r="B543" s="10">
        <v>45384</v>
      </c>
      <c r="C543" s="2">
        <v>19</v>
      </c>
      <c r="D543" s="2">
        <v>16.5151</v>
      </c>
      <c r="E543" s="2">
        <v>0</v>
      </c>
      <c r="F543" s="2">
        <v>0</v>
      </c>
      <c r="G543" s="2">
        <v>0</v>
      </c>
      <c r="H543" s="16">
        <f t="shared" si="8"/>
        <v>0</v>
      </c>
    </row>
    <row r="544" spans="1:8" ht="13.5" x14ac:dyDescent="0.25">
      <c r="A544" s="11"/>
      <c r="B544" s="10">
        <v>45385</v>
      </c>
      <c r="C544" s="2">
        <v>19</v>
      </c>
      <c r="D544" s="2">
        <v>16.5151</v>
      </c>
      <c r="E544" s="2">
        <v>0</v>
      </c>
      <c r="F544" s="2">
        <v>0</v>
      </c>
      <c r="G544" s="2">
        <v>0</v>
      </c>
      <c r="H544" s="16">
        <f t="shared" si="8"/>
        <v>0</v>
      </c>
    </row>
    <row r="545" spans="1:8" ht="13.5" x14ac:dyDescent="0.25">
      <c r="A545" s="11"/>
      <c r="B545" s="10">
        <v>45386</v>
      </c>
      <c r="C545" s="2">
        <v>19</v>
      </c>
      <c r="D545" s="2">
        <v>16.5151</v>
      </c>
      <c r="E545" s="2">
        <v>614</v>
      </c>
      <c r="F545" s="2">
        <v>19</v>
      </c>
      <c r="G545" s="2">
        <v>11666</v>
      </c>
      <c r="H545" s="16">
        <f t="shared" si="8"/>
        <v>0</v>
      </c>
    </row>
    <row r="546" spans="1:8" ht="13.5" x14ac:dyDescent="0.25">
      <c r="A546" s="11"/>
      <c r="B546" s="10">
        <v>45387</v>
      </c>
      <c r="C546" s="2">
        <v>18.98</v>
      </c>
      <c r="D546" s="2">
        <v>16.497699999999998</v>
      </c>
      <c r="E546" s="2">
        <v>381</v>
      </c>
      <c r="F546" s="2">
        <v>18.664999999999999</v>
      </c>
      <c r="G546" s="2">
        <v>7111.3649999999998</v>
      </c>
      <c r="H546" s="16">
        <f t="shared" si="8"/>
        <v>-1.0535812680517878E-3</v>
      </c>
    </row>
    <row r="547" spans="1:8" ht="13.5" x14ac:dyDescent="0.25">
      <c r="A547" s="11"/>
      <c r="B547" s="10">
        <v>45390</v>
      </c>
      <c r="C547" s="2">
        <v>19.05</v>
      </c>
      <c r="D547" s="2">
        <v>16.558499999999999</v>
      </c>
      <c r="E547" s="2">
        <v>460</v>
      </c>
      <c r="F547" s="2">
        <v>19.010999999999999</v>
      </c>
      <c r="G547" s="2">
        <v>8745.06</v>
      </c>
      <c r="H547" s="16">
        <f t="shared" si="8"/>
        <v>3.6853622020039411E-3</v>
      </c>
    </row>
    <row r="548" spans="1:8" ht="13.5" x14ac:dyDescent="0.25">
      <c r="A548" s="11"/>
      <c r="B548" s="10">
        <v>45394</v>
      </c>
      <c r="C548" s="2">
        <v>19.05</v>
      </c>
      <c r="D548" s="2">
        <v>16.558499999999999</v>
      </c>
      <c r="E548" s="2">
        <v>0</v>
      </c>
      <c r="F548" s="2">
        <v>0</v>
      </c>
      <c r="G548" s="2">
        <v>0</v>
      </c>
      <c r="H548" s="16">
        <f t="shared" si="8"/>
        <v>0</v>
      </c>
    </row>
    <row r="549" spans="1:8" ht="13.5" x14ac:dyDescent="0.25">
      <c r="A549" s="11"/>
      <c r="B549" s="10">
        <v>45397</v>
      </c>
      <c r="C549" s="2">
        <v>19</v>
      </c>
      <c r="D549" s="2">
        <v>16.5151</v>
      </c>
      <c r="E549" s="2">
        <v>1</v>
      </c>
      <c r="F549" s="2">
        <v>19</v>
      </c>
      <c r="G549" s="2">
        <v>19</v>
      </c>
      <c r="H549" s="16">
        <f t="shared" si="8"/>
        <v>-2.6210103572182463E-3</v>
      </c>
    </row>
    <row r="550" spans="1:8" ht="13.5" x14ac:dyDescent="0.25">
      <c r="A550" s="11"/>
      <c r="B550" s="10">
        <v>45398</v>
      </c>
      <c r="C550" s="2">
        <v>19</v>
      </c>
      <c r="D550" s="2">
        <v>16.5151</v>
      </c>
      <c r="E550" s="2">
        <v>53201</v>
      </c>
      <c r="F550" s="2">
        <v>18.98</v>
      </c>
      <c r="G550" s="2">
        <v>1009754.98</v>
      </c>
      <c r="H550" s="16">
        <f t="shared" si="8"/>
        <v>0</v>
      </c>
    </row>
    <row r="551" spans="1:8" ht="13.5" x14ac:dyDescent="0.25">
      <c r="A551" s="11"/>
      <c r="B551" s="10">
        <v>45399</v>
      </c>
      <c r="C551" s="2">
        <v>19</v>
      </c>
      <c r="D551" s="2">
        <v>16.5151</v>
      </c>
      <c r="E551" s="2">
        <v>45</v>
      </c>
      <c r="F551" s="2">
        <v>19</v>
      </c>
      <c r="G551" s="2">
        <v>855</v>
      </c>
      <c r="H551" s="16">
        <f t="shared" si="8"/>
        <v>0</v>
      </c>
    </row>
    <row r="552" spans="1:8" ht="13.5" x14ac:dyDescent="0.25">
      <c r="A552" s="11"/>
      <c r="B552" s="10">
        <v>45400</v>
      </c>
      <c r="C552" s="2">
        <v>19</v>
      </c>
      <c r="D552" s="2">
        <v>16.5151</v>
      </c>
      <c r="E552" s="2">
        <v>38</v>
      </c>
      <c r="F552" s="2">
        <v>19</v>
      </c>
      <c r="G552" s="2">
        <v>722</v>
      </c>
      <c r="H552" s="16">
        <f t="shared" si="8"/>
        <v>0</v>
      </c>
    </row>
    <row r="553" spans="1:8" ht="13.5" x14ac:dyDescent="0.25">
      <c r="A553" s="11"/>
      <c r="B553" s="10">
        <v>45401</v>
      </c>
      <c r="C553" s="2">
        <v>19</v>
      </c>
      <c r="D553" s="2">
        <v>16.5151</v>
      </c>
      <c r="E553" s="2">
        <v>0</v>
      </c>
      <c r="F553" s="2">
        <v>0</v>
      </c>
      <c r="G553" s="2">
        <v>0</v>
      </c>
      <c r="H553" s="16">
        <f t="shared" si="8"/>
        <v>0</v>
      </c>
    </row>
    <row r="554" spans="1:8" ht="13.5" x14ac:dyDescent="0.25">
      <c r="A554" s="11"/>
      <c r="B554" s="10">
        <v>45404</v>
      </c>
      <c r="C554" s="2">
        <v>19</v>
      </c>
      <c r="D554" s="2">
        <v>16.5151</v>
      </c>
      <c r="E554" s="2">
        <v>0</v>
      </c>
      <c r="F554" s="2">
        <v>0</v>
      </c>
      <c r="G554" s="2">
        <v>0</v>
      </c>
      <c r="H554" s="16">
        <f t="shared" si="8"/>
        <v>0</v>
      </c>
    </row>
    <row r="555" spans="1:8" ht="13.5" x14ac:dyDescent="0.25">
      <c r="A555" s="11"/>
      <c r="B555" s="10">
        <v>45405</v>
      </c>
      <c r="C555" s="2">
        <v>19</v>
      </c>
      <c r="D555" s="2">
        <v>16.5151</v>
      </c>
      <c r="E555" s="2">
        <v>0</v>
      </c>
      <c r="F555" s="2">
        <v>0</v>
      </c>
      <c r="G555" s="2">
        <v>0</v>
      </c>
      <c r="H555" s="16">
        <f t="shared" si="8"/>
        <v>0</v>
      </c>
    </row>
    <row r="556" spans="1:8" ht="13.5" x14ac:dyDescent="0.25">
      <c r="A556" s="11"/>
      <c r="B556" s="10">
        <v>45406</v>
      </c>
      <c r="C556" s="2">
        <v>19</v>
      </c>
      <c r="D556" s="2">
        <v>16.5151</v>
      </c>
      <c r="E556" s="2">
        <v>0</v>
      </c>
      <c r="F556" s="2">
        <v>0</v>
      </c>
      <c r="G556" s="2">
        <v>0</v>
      </c>
      <c r="H556" s="16">
        <f t="shared" si="8"/>
        <v>0</v>
      </c>
    </row>
    <row r="557" spans="1:8" ht="13.5" x14ac:dyDescent="0.25">
      <c r="A557" s="11"/>
      <c r="B557" s="10">
        <v>45407</v>
      </c>
      <c r="C557" s="2">
        <v>19</v>
      </c>
      <c r="D557" s="2">
        <v>16.5151</v>
      </c>
      <c r="E557" s="2">
        <v>0</v>
      </c>
      <c r="F557" s="2">
        <v>0</v>
      </c>
      <c r="G557" s="2">
        <v>0</v>
      </c>
      <c r="H557" s="16">
        <f t="shared" si="8"/>
        <v>0</v>
      </c>
    </row>
    <row r="558" spans="1:8" ht="13.5" x14ac:dyDescent="0.25">
      <c r="A558" s="11"/>
      <c r="B558" s="10">
        <v>45408</v>
      </c>
      <c r="C558" s="2">
        <v>19</v>
      </c>
      <c r="D558" s="2">
        <v>16.5151</v>
      </c>
      <c r="E558" s="2">
        <v>0</v>
      </c>
      <c r="F558" s="2">
        <v>0</v>
      </c>
      <c r="G558" s="2">
        <v>0</v>
      </c>
      <c r="H558" s="16">
        <f t="shared" si="8"/>
        <v>0</v>
      </c>
    </row>
    <row r="559" spans="1:8" ht="13.5" x14ac:dyDescent="0.25">
      <c r="A559" s="11"/>
      <c r="B559" s="10">
        <v>45411</v>
      </c>
      <c r="C559" s="2">
        <v>19</v>
      </c>
      <c r="D559" s="2">
        <v>16.5151</v>
      </c>
      <c r="E559" s="2">
        <v>0</v>
      </c>
      <c r="F559" s="2">
        <v>0</v>
      </c>
      <c r="G559" s="2">
        <v>0</v>
      </c>
      <c r="H559" s="16">
        <f t="shared" si="8"/>
        <v>0</v>
      </c>
    </row>
    <row r="560" spans="1:8" ht="13.5" x14ac:dyDescent="0.25">
      <c r="A560" s="11"/>
      <c r="B560" s="10">
        <v>45412</v>
      </c>
      <c r="C560" s="2">
        <v>19</v>
      </c>
      <c r="D560" s="2">
        <v>16.5151</v>
      </c>
      <c r="E560" s="2">
        <v>0</v>
      </c>
      <c r="F560" s="2">
        <v>0</v>
      </c>
      <c r="G560" s="2">
        <v>0</v>
      </c>
      <c r="H560" s="16">
        <f t="shared" si="8"/>
        <v>0</v>
      </c>
    </row>
    <row r="561" spans="1:8" ht="13.5" x14ac:dyDescent="0.25">
      <c r="A561" s="11"/>
      <c r="B561" s="10">
        <v>45414</v>
      </c>
      <c r="C561" s="2">
        <v>19.38</v>
      </c>
      <c r="D561" s="2">
        <v>16.845400000000001</v>
      </c>
      <c r="E561" s="2">
        <v>2</v>
      </c>
      <c r="F561" s="2">
        <v>19.38</v>
      </c>
      <c r="G561" s="2">
        <v>38.76</v>
      </c>
      <c r="H561" s="16">
        <f t="shared" si="8"/>
        <v>1.999987889870489E-2</v>
      </c>
    </row>
    <row r="562" spans="1:8" ht="13.5" x14ac:dyDescent="0.25">
      <c r="A562" s="11"/>
      <c r="B562" s="10">
        <v>45415</v>
      </c>
      <c r="C562" s="2">
        <v>20</v>
      </c>
      <c r="D562" s="2">
        <v>17.3843</v>
      </c>
      <c r="E562" s="2">
        <v>2</v>
      </c>
      <c r="F562" s="2">
        <v>20</v>
      </c>
      <c r="G562" s="2">
        <v>40</v>
      </c>
      <c r="H562" s="16">
        <f t="shared" si="8"/>
        <v>3.1990929274460574E-2</v>
      </c>
    </row>
    <row r="563" spans="1:8" ht="13.5" x14ac:dyDescent="0.25">
      <c r="A563" s="11"/>
      <c r="B563" s="10">
        <v>45418</v>
      </c>
      <c r="C563" s="2">
        <v>20</v>
      </c>
      <c r="D563" s="2">
        <v>17.3843</v>
      </c>
      <c r="E563" s="2">
        <v>223</v>
      </c>
      <c r="F563" s="2">
        <v>19.439</v>
      </c>
      <c r="G563" s="2">
        <v>4334.8969999999999</v>
      </c>
      <c r="H563" s="16">
        <f t="shared" si="8"/>
        <v>0</v>
      </c>
    </row>
    <row r="564" spans="1:8" ht="13.5" x14ac:dyDescent="0.25">
      <c r="A564" s="11"/>
      <c r="B564" s="10">
        <v>45419</v>
      </c>
      <c r="C564" s="2">
        <v>19.5</v>
      </c>
      <c r="D564" s="2">
        <v>16.9497</v>
      </c>
      <c r="E564" s="2">
        <v>506</v>
      </c>
      <c r="F564" s="2">
        <v>19.5</v>
      </c>
      <c r="G564" s="2">
        <v>9867</v>
      </c>
      <c r="H564" s="16">
        <f t="shared" si="8"/>
        <v>-2.4999568576244063E-2</v>
      </c>
    </row>
    <row r="565" spans="1:8" ht="13.5" x14ac:dyDescent="0.25">
      <c r="A565" s="11"/>
      <c r="B565" s="10">
        <v>45420</v>
      </c>
      <c r="C565" s="2">
        <v>19.5</v>
      </c>
      <c r="D565" s="2">
        <v>16.9497</v>
      </c>
      <c r="E565" s="2">
        <v>2</v>
      </c>
      <c r="F565" s="2">
        <v>19.5</v>
      </c>
      <c r="G565" s="2">
        <v>39</v>
      </c>
      <c r="H565" s="16">
        <f t="shared" si="8"/>
        <v>0</v>
      </c>
    </row>
    <row r="566" spans="1:8" ht="13.5" x14ac:dyDescent="0.25">
      <c r="A566" s="11"/>
      <c r="B566" s="10">
        <v>45421</v>
      </c>
      <c r="C566" s="2">
        <v>19.5</v>
      </c>
      <c r="D566" s="2">
        <v>16.9497</v>
      </c>
      <c r="E566" s="2">
        <v>0</v>
      </c>
      <c r="F566" s="2">
        <v>0</v>
      </c>
      <c r="G566" s="2">
        <v>0</v>
      </c>
      <c r="H566" s="16">
        <f t="shared" si="8"/>
        <v>0</v>
      </c>
    </row>
    <row r="567" spans="1:8" ht="13.5" x14ac:dyDescent="0.25">
      <c r="A567" s="11"/>
      <c r="B567" s="10">
        <v>45422</v>
      </c>
      <c r="C567" s="2">
        <v>19.5</v>
      </c>
      <c r="D567" s="2">
        <v>16.9497</v>
      </c>
      <c r="E567" s="2">
        <v>187</v>
      </c>
      <c r="F567" s="2">
        <v>19.152999999999999</v>
      </c>
      <c r="G567" s="2">
        <v>3581.6109999999999</v>
      </c>
      <c r="H567" s="16">
        <f t="shared" si="8"/>
        <v>0</v>
      </c>
    </row>
    <row r="568" spans="1:8" ht="13.5" x14ac:dyDescent="0.25">
      <c r="A568" s="11"/>
      <c r="B568" s="10">
        <v>45425</v>
      </c>
      <c r="C568" s="2">
        <v>19.5</v>
      </c>
      <c r="D568" s="2">
        <v>16.9497</v>
      </c>
      <c r="E568" s="2">
        <v>0</v>
      </c>
      <c r="F568" s="2">
        <v>0</v>
      </c>
      <c r="G568" s="2">
        <v>0</v>
      </c>
      <c r="H568" s="16">
        <f t="shared" si="8"/>
        <v>0</v>
      </c>
    </row>
    <row r="569" spans="1:8" ht="13.5" x14ac:dyDescent="0.25">
      <c r="A569" s="11"/>
      <c r="B569" s="10">
        <v>45426</v>
      </c>
      <c r="C569" s="2">
        <v>20</v>
      </c>
      <c r="D569" s="2">
        <v>17.3843</v>
      </c>
      <c r="E569" s="2">
        <v>735</v>
      </c>
      <c r="F569" s="2">
        <v>19.510999999999999</v>
      </c>
      <c r="G569" s="2">
        <v>14340.584999999999</v>
      </c>
      <c r="H569" s="16">
        <f t="shared" si="8"/>
        <v>2.564057180953053E-2</v>
      </c>
    </row>
    <row r="570" spans="1:8" ht="13.5" x14ac:dyDescent="0.25">
      <c r="A570" s="11"/>
      <c r="B570" s="10">
        <v>45427</v>
      </c>
      <c r="C570" s="2">
        <v>20.239999999999998</v>
      </c>
      <c r="D570" s="2">
        <v>17.5929</v>
      </c>
      <c r="E570" s="2">
        <v>185</v>
      </c>
      <c r="F570" s="2">
        <v>20.201000000000001</v>
      </c>
      <c r="G570" s="2">
        <v>3737.1849999999999</v>
      </c>
      <c r="H570" s="16">
        <f t="shared" si="8"/>
        <v>1.1999332731257547E-2</v>
      </c>
    </row>
    <row r="571" spans="1:8" ht="13.5" x14ac:dyDescent="0.25">
      <c r="A571" s="11"/>
      <c r="B571" s="10">
        <v>45428</v>
      </c>
      <c r="C571" s="2">
        <v>20.5</v>
      </c>
      <c r="D571" s="2">
        <v>17.818899999999999</v>
      </c>
      <c r="E571" s="2">
        <v>48</v>
      </c>
      <c r="F571" s="2">
        <v>20.343</v>
      </c>
      <c r="G571" s="2">
        <v>976.46400000000006</v>
      </c>
      <c r="H571" s="16">
        <f t="shared" si="8"/>
        <v>1.2846091320930552E-2</v>
      </c>
    </row>
    <row r="572" spans="1:8" ht="13.5" x14ac:dyDescent="0.25">
      <c r="A572" s="11"/>
      <c r="B572" s="10">
        <v>45429</v>
      </c>
      <c r="C572" s="2">
        <v>20.49</v>
      </c>
      <c r="D572" s="2">
        <v>17.810199999999998</v>
      </c>
      <c r="E572" s="2">
        <v>13</v>
      </c>
      <c r="F572" s="2">
        <v>20.190000000000001</v>
      </c>
      <c r="G572" s="2">
        <v>262.47000000000003</v>
      </c>
      <c r="H572" s="16">
        <f t="shared" si="8"/>
        <v>-4.8824562683448698E-4</v>
      </c>
    </row>
    <row r="573" spans="1:8" ht="13.5" x14ac:dyDescent="0.25">
      <c r="A573" s="11"/>
      <c r="B573" s="10">
        <v>45432</v>
      </c>
      <c r="C573" s="2">
        <v>19.5</v>
      </c>
      <c r="D573" s="2">
        <v>16.9497</v>
      </c>
      <c r="E573" s="2">
        <v>853</v>
      </c>
      <c r="F573" s="2">
        <v>19.501999999999999</v>
      </c>
      <c r="G573" s="2">
        <v>16635.205999999998</v>
      </c>
      <c r="H573" s="16">
        <f t="shared" si="8"/>
        <v>-4.8315010499601262E-2</v>
      </c>
    </row>
    <row r="574" spans="1:8" ht="13.5" x14ac:dyDescent="0.25">
      <c r="A574" s="11"/>
      <c r="B574" s="10">
        <v>45433</v>
      </c>
      <c r="C574" s="2">
        <v>20.5</v>
      </c>
      <c r="D574" s="2">
        <v>17.818899999999999</v>
      </c>
      <c r="E574" s="2">
        <v>30</v>
      </c>
      <c r="F574" s="2">
        <v>20.5</v>
      </c>
      <c r="G574" s="2">
        <v>615</v>
      </c>
      <c r="H574" s="16">
        <f t="shared" si="8"/>
        <v>5.1281143619061061E-2</v>
      </c>
    </row>
    <row r="575" spans="1:8" ht="13.5" x14ac:dyDescent="0.25">
      <c r="A575" s="11"/>
      <c r="B575" s="10">
        <v>45434</v>
      </c>
      <c r="C575" s="2">
        <v>20.45</v>
      </c>
      <c r="D575" s="2">
        <v>17.775400000000001</v>
      </c>
      <c r="E575" s="2">
        <v>21</v>
      </c>
      <c r="F575" s="2">
        <v>20.45</v>
      </c>
      <c r="G575" s="2">
        <v>429.45</v>
      </c>
      <c r="H575" s="16">
        <f t="shared" si="8"/>
        <v>-2.4412281341720365E-3</v>
      </c>
    </row>
    <row r="576" spans="1:8" ht="13.5" x14ac:dyDescent="0.25">
      <c r="A576" s="11"/>
      <c r="B576" s="10">
        <v>45435</v>
      </c>
      <c r="C576" s="2">
        <v>20.420000000000002</v>
      </c>
      <c r="D576" s="2">
        <v>17.749400000000001</v>
      </c>
      <c r="E576" s="2">
        <v>120</v>
      </c>
      <c r="F576" s="2">
        <v>19.43</v>
      </c>
      <c r="G576" s="2">
        <v>2331.6</v>
      </c>
      <c r="H576" s="16">
        <f t="shared" si="8"/>
        <v>-1.4626956355412424E-3</v>
      </c>
    </row>
    <row r="577" spans="1:8" ht="13.5" x14ac:dyDescent="0.25">
      <c r="A577" s="11"/>
      <c r="B577" s="10">
        <v>45436</v>
      </c>
      <c r="C577" s="2">
        <v>20.420000000000002</v>
      </c>
      <c r="D577" s="2">
        <v>17.749400000000001</v>
      </c>
      <c r="E577" s="2">
        <v>0</v>
      </c>
      <c r="F577" s="2">
        <v>0</v>
      </c>
      <c r="G577" s="2">
        <v>0</v>
      </c>
      <c r="H577" s="16">
        <f t="shared" si="8"/>
        <v>0</v>
      </c>
    </row>
    <row r="578" spans="1:8" ht="13.5" x14ac:dyDescent="0.25">
      <c r="A578" s="11"/>
      <c r="B578" s="10">
        <v>45439</v>
      </c>
      <c r="C578" s="2">
        <v>20</v>
      </c>
      <c r="D578" s="2">
        <v>17.3843</v>
      </c>
      <c r="E578" s="2">
        <v>110</v>
      </c>
      <c r="F578" s="2">
        <v>20.036999999999999</v>
      </c>
      <c r="G578" s="2">
        <v>2204.0700000000002</v>
      </c>
      <c r="H578" s="16">
        <f t="shared" si="8"/>
        <v>-2.0569709398627657E-2</v>
      </c>
    </row>
    <row r="579" spans="1:8" ht="13.5" x14ac:dyDescent="0.25">
      <c r="A579" s="11"/>
      <c r="B579" s="10">
        <v>45440</v>
      </c>
      <c r="C579" s="2">
        <v>20.420000000000002</v>
      </c>
      <c r="D579" s="2">
        <v>17.749400000000001</v>
      </c>
      <c r="E579" s="2">
        <v>95</v>
      </c>
      <c r="F579" s="2">
        <v>20.41</v>
      </c>
      <c r="G579" s="2">
        <v>1938.95</v>
      </c>
      <c r="H579" s="16">
        <f t="shared" si="8"/>
        <v>2.1001708438073537E-2</v>
      </c>
    </row>
    <row r="580" spans="1:8" ht="13.5" x14ac:dyDescent="0.25">
      <c r="A580" s="11"/>
      <c r="B580" s="10">
        <v>45441</v>
      </c>
      <c r="C580" s="2">
        <v>19.61</v>
      </c>
      <c r="D580" s="2">
        <v>17.045300000000001</v>
      </c>
      <c r="E580" s="2">
        <v>145</v>
      </c>
      <c r="F580" s="2">
        <v>19.61</v>
      </c>
      <c r="G580" s="2">
        <v>2843.45</v>
      </c>
      <c r="H580" s="16">
        <f t="shared" si="8"/>
        <v>-3.9668946555939937E-2</v>
      </c>
    </row>
    <row r="581" spans="1:8" ht="13.5" x14ac:dyDescent="0.25">
      <c r="A581" s="11"/>
      <c r="B581" s="10">
        <v>45442</v>
      </c>
      <c r="C581" s="2">
        <v>19.61</v>
      </c>
      <c r="D581" s="2">
        <v>17.045300000000001</v>
      </c>
      <c r="E581" s="2">
        <v>5</v>
      </c>
      <c r="F581" s="2">
        <v>19.61</v>
      </c>
      <c r="G581" s="2">
        <v>98.05</v>
      </c>
      <c r="H581" s="16">
        <f t="shared" si="8"/>
        <v>0</v>
      </c>
    </row>
    <row r="582" spans="1:8" ht="13.5" x14ac:dyDescent="0.25">
      <c r="A582" s="11"/>
      <c r="B582" s="10">
        <v>45443</v>
      </c>
      <c r="C582" s="2">
        <v>20.399999999999999</v>
      </c>
      <c r="D582" s="2">
        <v>17.731999999999999</v>
      </c>
      <c r="E582" s="2">
        <v>90</v>
      </c>
      <c r="F582" s="2">
        <v>19.600000000000001</v>
      </c>
      <c r="G582" s="2">
        <v>1764</v>
      </c>
      <c r="H582" s="16">
        <f t="shared" si="8"/>
        <v>4.0286765266671652E-2</v>
      </c>
    </row>
    <row r="583" spans="1:8" ht="13.5" x14ac:dyDescent="0.25">
      <c r="A583" s="11"/>
      <c r="B583" s="10">
        <v>45446</v>
      </c>
      <c r="C583" s="2">
        <v>20.39</v>
      </c>
      <c r="D583" s="2">
        <v>17.723299999999998</v>
      </c>
      <c r="E583" s="2">
        <v>276</v>
      </c>
      <c r="F583" s="2">
        <v>20.300999999999998</v>
      </c>
      <c r="G583" s="2">
        <v>5603.076</v>
      </c>
      <c r="H583" s="16">
        <f t="shared" ref="H583:H646" si="9">(D583-D582)/D582</f>
        <v>-4.9063839386425897E-4</v>
      </c>
    </row>
    <row r="584" spans="1:8" ht="13.5" x14ac:dyDescent="0.25">
      <c r="A584" s="11"/>
      <c r="B584" s="10">
        <v>45447</v>
      </c>
      <c r="C584" s="2">
        <v>20.39</v>
      </c>
      <c r="D584" s="2">
        <v>17.723299999999998</v>
      </c>
      <c r="E584" s="2">
        <v>0</v>
      </c>
      <c r="F584" s="2">
        <v>0</v>
      </c>
      <c r="G584" s="2">
        <v>0</v>
      </c>
      <c r="H584" s="16">
        <f t="shared" si="9"/>
        <v>0</v>
      </c>
    </row>
    <row r="585" spans="1:8" ht="13.5" x14ac:dyDescent="0.25">
      <c r="A585" s="11"/>
      <c r="B585" s="10">
        <v>45448</v>
      </c>
      <c r="C585" s="2">
        <v>19.190000000000001</v>
      </c>
      <c r="D585" s="2">
        <v>16.680199999999999</v>
      </c>
      <c r="E585" s="2">
        <v>430</v>
      </c>
      <c r="F585" s="2">
        <v>19.489000000000001</v>
      </c>
      <c r="G585" s="2">
        <v>8380.27</v>
      </c>
      <c r="H585" s="16">
        <f t="shared" si="9"/>
        <v>-5.8854727956983134E-2</v>
      </c>
    </row>
    <row r="586" spans="1:8" ht="13.5" x14ac:dyDescent="0.25">
      <c r="A586" s="11"/>
      <c r="B586" s="10">
        <v>45449</v>
      </c>
      <c r="C586" s="2">
        <v>20</v>
      </c>
      <c r="D586" s="2">
        <v>17.3843</v>
      </c>
      <c r="E586" s="2">
        <v>60</v>
      </c>
      <c r="F586" s="2">
        <v>19.954000000000001</v>
      </c>
      <c r="G586" s="2">
        <v>1197.24</v>
      </c>
      <c r="H586" s="16">
        <f t="shared" si="9"/>
        <v>4.2211724080047031E-2</v>
      </c>
    </row>
    <row r="587" spans="1:8" ht="13.5" x14ac:dyDescent="0.25">
      <c r="A587" s="11"/>
      <c r="B587" s="10">
        <v>45450</v>
      </c>
      <c r="C587" s="2">
        <v>20</v>
      </c>
      <c r="D587" s="2">
        <v>17.3843</v>
      </c>
      <c r="E587" s="2">
        <v>0</v>
      </c>
      <c r="F587" s="2">
        <v>0</v>
      </c>
      <c r="G587" s="2">
        <v>0</v>
      </c>
      <c r="H587" s="16">
        <f t="shared" si="9"/>
        <v>0</v>
      </c>
    </row>
    <row r="588" spans="1:8" ht="13.5" x14ac:dyDescent="0.25">
      <c r="A588" s="11"/>
      <c r="B588" s="10">
        <v>45453</v>
      </c>
      <c r="C588" s="2">
        <v>20</v>
      </c>
      <c r="D588" s="2">
        <v>17.3843</v>
      </c>
      <c r="E588" s="2">
        <v>0</v>
      </c>
      <c r="F588" s="2">
        <v>0</v>
      </c>
      <c r="G588" s="2">
        <v>0</v>
      </c>
      <c r="H588" s="16">
        <f t="shared" si="9"/>
        <v>0</v>
      </c>
    </row>
    <row r="589" spans="1:8" ht="13.5" x14ac:dyDescent="0.25">
      <c r="A589" s="11"/>
      <c r="B589" s="10">
        <v>45454</v>
      </c>
      <c r="C589" s="2">
        <v>20</v>
      </c>
      <c r="D589" s="2">
        <v>17.3843</v>
      </c>
      <c r="E589" s="2">
        <v>0</v>
      </c>
      <c r="F589" s="2">
        <v>0</v>
      </c>
      <c r="G589" s="2">
        <v>0</v>
      </c>
      <c r="H589" s="16">
        <f t="shared" si="9"/>
        <v>0</v>
      </c>
    </row>
    <row r="590" spans="1:8" ht="13.5" x14ac:dyDescent="0.25">
      <c r="A590" s="11"/>
      <c r="B590" s="10">
        <v>45455</v>
      </c>
      <c r="C590" s="2">
        <v>18.8</v>
      </c>
      <c r="D590" s="2">
        <v>16.341200000000001</v>
      </c>
      <c r="E590" s="2">
        <v>20</v>
      </c>
      <c r="F590" s="2">
        <v>18.8</v>
      </c>
      <c r="G590" s="2">
        <v>376</v>
      </c>
      <c r="H590" s="16">
        <f t="shared" si="9"/>
        <v>-6.0002415973033081E-2</v>
      </c>
    </row>
    <row r="591" spans="1:8" ht="13.5" x14ac:dyDescent="0.25">
      <c r="A591" s="11"/>
      <c r="B591" s="10">
        <v>45456</v>
      </c>
      <c r="C591" s="2">
        <v>19.52</v>
      </c>
      <c r="D591" s="2">
        <v>16.967099999999999</v>
      </c>
      <c r="E591" s="2">
        <v>65</v>
      </c>
      <c r="F591" s="2">
        <v>19.536999999999999</v>
      </c>
      <c r="G591" s="2">
        <v>1269.905</v>
      </c>
      <c r="H591" s="16">
        <f t="shared" si="9"/>
        <v>3.8301960688321417E-2</v>
      </c>
    </row>
    <row r="592" spans="1:8" ht="13.5" x14ac:dyDescent="0.25">
      <c r="A592" s="11"/>
      <c r="B592" s="10">
        <v>45457</v>
      </c>
      <c r="C592" s="2">
        <v>19.899999999999999</v>
      </c>
      <c r="D592" s="2">
        <v>17.2974</v>
      </c>
      <c r="E592" s="2">
        <v>156</v>
      </c>
      <c r="F592" s="2">
        <v>19.704000000000001</v>
      </c>
      <c r="G592" s="2">
        <v>3073.8240000000001</v>
      </c>
      <c r="H592" s="16">
        <f t="shared" si="9"/>
        <v>1.946708630231455E-2</v>
      </c>
    </row>
    <row r="593" spans="1:8" ht="13.5" x14ac:dyDescent="0.25">
      <c r="A593" s="11"/>
      <c r="B593" s="10">
        <v>45461</v>
      </c>
      <c r="C593" s="2">
        <v>19.899999999999999</v>
      </c>
      <c r="D593" s="2">
        <v>17.2974</v>
      </c>
      <c r="E593" s="2">
        <v>0</v>
      </c>
      <c r="F593" s="2">
        <v>0</v>
      </c>
      <c r="G593" s="2">
        <v>0</v>
      </c>
      <c r="H593" s="16">
        <f t="shared" si="9"/>
        <v>0</v>
      </c>
    </row>
    <row r="594" spans="1:8" ht="13.5" x14ac:dyDescent="0.25">
      <c r="A594" s="11"/>
      <c r="B594" s="10">
        <v>45462</v>
      </c>
      <c r="C594" s="2">
        <v>19.5</v>
      </c>
      <c r="D594" s="2">
        <v>16.9497</v>
      </c>
      <c r="E594" s="2">
        <v>2</v>
      </c>
      <c r="F594" s="2">
        <v>19.5</v>
      </c>
      <c r="G594" s="2">
        <v>39</v>
      </c>
      <c r="H594" s="16">
        <f t="shared" si="9"/>
        <v>-2.010128689860902E-2</v>
      </c>
    </row>
    <row r="595" spans="1:8" ht="13.5" x14ac:dyDescent="0.25">
      <c r="A595" s="11"/>
      <c r="B595" s="10">
        <v>45463</v>
      </c>
      <c r="C595" s="2">
        <v>19.5</v>
      </c>
      <c r="D595" s="2">
        <v>16.9497</v>
      </c>
      <c r="E595" s="2">
        <v>0</v>
      </c>
      <c r="F595" s="2">
        <v>0</v>
      </c>
      <c r="G595" s="2">
        <v>0</v>
      </c>
      <c r="H595" s="16">
        <f t="shared" si="9"/>
        <v>0</v>
      </c>
    </row>
    <row r="596" spans="1:8" ht="13.5" x14ac:dyDescent="0.25">
      <c r="A596" s="11"/>
      <c r="B596" s="10">
        <v>45464</v>
      </c>
      <c r="C596" s="2">
        <v>19.5</v>
      </c>
      <c r="D596" s="2">
        <v>16.9497</v>
      </c>
      <c r="E596" s="2">
        <v>0</v>
      </c>
      <c r="F596" s="2">
        <v>0</v>
      </c>
      <c r="G596" s="2">
        <v>0</v>
      </c>
      <c r="H596" s="16">
        <f t="shared" si="9"/>
        <v>0</v>
      </c>
    </row>
    <row r="597" spans="1:8" ht="13.5" x14ac:dyDescent="0.25">
      <c r="A597" s="11"/>
      <c r="B597" s="10">
        <v>45467</v>
      </c>
      <c r="C597" s="2">
        <v>19.5</v>
      </c>
      <c r="D597" s="2">
        <v>16.9497</v>
      </c>
      <c r="E597" s="2">
        <v>0</v>
      </c>
      <c r="F597" s="2">
        <v>0</v>
      </c>
      <c r="G597" s="2">
        <v>0</v>
      </c>
      <c r="H597" s="16">
        <f t="shared" si="9"/>
        <v>0</v>
      </c>
    </row>
    <row r="598" spans="1:8" ht="13.5" x14ac:dyDescent="0.25">
      <c r="A598" s="11"/>
      <c r="B598" s="10">
        <v>45468</v>
      </c>
      <c r="C598" s="2">
        <v>19.5</v>
      </c>
      <c r="D598" s="2">
        <v>16.9497</v>
      </c>
      <c r="E598" s="2">
        <v>0</v>
      </c>
      <c r="F598" s="2">
        <v>0</v>
      </c>
      <c r="G598" s="2">
        <v>0</v>
      </c>
      <c r="H598" s="16">
        <f t="shared" si="9"/>
        <v>0</v>
      </c>
    </row>
    <row r="599" spans="1:8" ht="13.5" x14ac:dyDescent="0.25">
      <c r="A599" s="11"/>
      <c r="B599" s="10">
        <v>45469</v>
      </c>
      <c r="C599" s="2">
        <v>19</v>
      </c>
      <c r="D599" s="2">
        <v>16.5151</v>
      </c>
      <c r="E599" s="2">
        <v>43</v>
      </c>
      <c r="F599" s="2">
        <v>19</v>
      </c>
      <c r="G599" s="2">
        <v>817</v>
      </c>
      <c r="H599" s="16">
        <f t="shared" si="9"/>
        <v>-2.564057180953053E-2</v>
      </c>
    </row>
    <row r="600" spans="1:8" ht="13.5" x14ac:dyDescent="0.25">
      <c r="A600" s="11"/>
      <c r="B600" s="10">
        <v>45470</v>
      </c>
      <c r="C600" s="2">
        <v>19</v>
      </c>
      <c r="D600" s="2">
        <v>16.5151</v>
      </c>
      <c r="E600" s="2">
        <v>10</v>
      </c>
      <c r="F600" s="2">
        <v>19</v>
      </c>
      <c r="G600" s="2">
        <v>190</v>
      </c>
      <c r="H600" s="16">
        <f t="shared" si="9"/>
        <v>0</v>
      </c>
    </row>
    <row r="601" spans="1:8" ht="13.5" x14ac:dyDescent="0.25">
      <c r="A601" s="11"/>
      <c r="B601" s="10">
        <v>45471</v>
      </c>
      <c r="C601" s="2">
        <v>19.5</v>
      </c>
      <c r="D601" s="2">
        <v>16.9497</v>
      </c>
      <c r="E601" s="2">
        <v>1767</v>
      </c>
      <c r="F601" s="2">
        <v>19.013000000000002</v>
      </c>
      <c r="G601" s="2">
        <v>33595.970999999998</v>
      </c>
      <c r="H601" s="16">
        <f t="shared" si="9"/>
        <v>2.6315311442255854E-2</v>
      </c>
    </row>
    <row r="602" spans="1:8" ht="13.5" x14ac:dyDescent="0.25">
      <c r="A602" s="11"/>
      <c r="B602" s="10">
        <v>45474</v>
      </c>
      <c r="C602" s="2">
        <v>19.98</v>
      </c>
      <c r="D602" s="2">
        <v>17.366900000000001</v>
      </c>
      <c r="E602" s="2">
        <v>221</v>
      </c>
      <c r="F602" s="2">
        <v>19.457000000000001</v>
      </c>
      <c r="G602" s="2">
        <v>4299.9970000000003</v>
      </c>
      <c r="H602" s="16">
        <f t="shared" si="9"/>
        <v>2.4614004967639613E-2</v>
      </c>
    </row>
    <row r="603" spans="1:8" ht="13.5" x14ac:dyDescent="0.25">
      <c r="A603" s="11"/>
      <c r="B603" s="10">
        <v>45475</v>
      </c>
      <c r="C603" s="2">
        <v>19</v>
      </c>
      <c r="D603" s="2">
        <v>16.5151</v>
      </c>
      <c r="E603" s="2">
        <v>252</v>
      </c>
      <c r="F603" s="2">
        <v>19.042999999999999</v>
      </c>
      <c r="G603" s="2">
        <v>4798.8360000000002</v>
      </c>
      <c r="H603" s="16">
        <f t="shared" si="9"/>
        <v>-4.9047325659732063E-2</v>
      </c>
    </row>
    <row r="604" spans="1:8" ht="13.5" x14ac:dyDescent="0.25">
      <c r="A604" s="11"/>
      <c r="B604" s="10">
        <v>45476</v>
      </c>
      <c r="C604" s="2">
        <v>19.399999999999999</v>
      </c>
      <c r="D604" s="2">
        <v>16.8628</v>
      </c>
      <c r="E604" s="2">
        <v>140</v>
      </c>
      <c r="F604" s="2">
        <v>19.114000000000001</v>
      </c>
      <c r="G604" s="2">
        <v>2675.96</v>
      </c>
      <c r="H604" s="16">
        <f t="shared" si="9"/>
        <v>2.1053460166756462E-2</v>
      </c>
    </row>
    <row r="605" spans="1:8" ht="13.5" x14ac:dyDescent="0.25">
      <c r="A605" s="11"/>
      <c r="B605" s="10">
        <v>45477</v>
      </c>
      <c r="C605" s="2">
        <v>19.14</v>
      </c>
      <c r="D605" s="2">
        <v>16.636800000000001</v>
      </c>
      <c r="E605" s="2">
        <v>131</v>
      </c>
      <c r="F605" s="2">
        <v>19.297999999999998</v>
      </c>
      <c r="G605" s="2">
        <v>2528.038</v>
      </c>
      <c r="H605" s="16">
        <f t="shared" si="9"/>
        <v>-1.3402281946058726E-2</v>
      </c>
    </row>
    <row r="606" spans="1:8" ht="13.5" x14ac:dyDescent="0.25">
      <c r="A606" s="11"/>
      <c r="B606" s="10">
        <v>45478</v>
      </c>
      <c r="C606" s="2">
        <v>19.899999999999999</v>
      </c>
      <c r="D606" s="2">
        <v>17.2974</v>
      </c>
      <c r="E606" s="2">
        <v>244</v>
      </c>
      <c r="F606" s="2">
        <v>19.913</v>
      </c>
      <c r="G606" s="2">
        <v>4858.7719999999999</v>
      </c>
      <c r="H606" s="16">
        <f t="shared" si="9"/>
        <v>3.9707155222158029E-2</v>
      </c>
    </row>
    <row r="607" spans="1:8" ht="13.5" x14ac:dyDescent="0.25">
      <c r="A607" s="11"/>
      <c r="B607" s="10">
        <v>45481</v>
      </c>
      <c r="C607" s="2">
        <v>19.850000000000001</v>
      </c>
      <c r="D607" s="2">
        <v>17.253900000000002</v>
      </c>
      <c r="E607" s="2">
        <v>239</v>
      </c>
      <c r="F607" s="2">
        <v>19.053000000000001</v>
      </c>
      <c r="G607" s="2">
        <v>4553.6670000000004</v>
      </c>
      <c r="H607" s="16">
        <f t="shared" si="9"/>
        <v>-2.5148288182037818E-3</v>
      </c>
    </row>
    <row r="608" spans="1:8" ht="13.5" x14ac:dyDescent="0.25">
      <c r="A608" s="11"/>
      <c r="B608" s="10">
        <v>45482</v>
      </c>
      <c r="C608" s="2">
        <v>19.760000000000002</v>
      </c>
      <c r="D608" s="2">
        <v>17.175699999999999</v>
      </c>
      <c r="E608" s="2">
        <v>1930</v>
      </c>
      <c r="F608" s="2">
        <v>19.004000000000001</v>
      </c>
      <c r="G608" s="2">
        <v>36677.72</v>
      </c>
      <c r="H608" s="16">
        <f t="shared" si="9"/>
        <v>-4.5323086374676148E-3</v>
      </c>
    </row>
    <row r="609" spans="1:8" ht="13.5" x14ac:dyDescent="0.25">
      <c r="A609" s="11"/>
      <c r="B609" s="10">
        <v>45483</v>
      </c>
      <c r="C609" s="2">
        <v>19.760000000000002</v>
      </c>
      <c r="D609" s="2">
        <v>17.175699999999999</v>
      </c>
      <c r="E609" s="2">
        <v>0</v>
      </c>
      <c r="F609" s="2">
        <v>0</v>
      </c>
      <c r="G609" s="2">
        <v>0</v>
      </c>
      <c r="H609" s="16">
        <f t="shared" si="9"/>
        <v>0</v>
      </c>
    </row>
    <row r="610" spans="1:8" ht="13.5" x14ac:dyDescent="0.25">
      <c r="A610" s="11"/>
      <c r="B610" s="10">
        <v>45484</v>
      </c>
      <c r="C610" s="2">
        <v>19.760000000000002</v>
      </c>
      <c r="D610" s="2">
        <v>17.175699999999999</v>
      </c>
      <c r="E610" s="2">
        <v>0</v>
      </c>
      <c r="F610" s="2">
        <v>0</v>
      </c>
      <c r="G610" s="2">
        <v>0</v>
      </c>
      <c r="H610" s="16">
        <f t="shared" si="9"/>
        <v>0</v>
      </c>
    </row>
    <row r="611" spans="1:8" ht="13.5" x14ac:dyDescent="0.25">
      <c r="A611" s="11"/>
      <c r="B611" s="10">
        <v>45485</v>
      </c>
      <c r="C611" s="2">
        <v>19.350000000000001</v>
      </c>
      <c r="D611" s="2">
        <v>16.819299999999998</v>
      </c>
      <c r="E611" s="2">
        <v>118</v>
      </c>
      <c r="F611" s="2">
        <v>19.158999999999999</v>
      </c>
      <c r="G611" s="2">
        <v>2260.7620000000002</v>
      </c>
      <c r="H611" s="16">
        <f t="shared" si="9"/>
        <v>-2.0750245987063161E-2</v>
      </c>
    </row>
    <row r="612" spans="1:8" ht="13.5" x14ac:dyDescent="0.25">
      <c r="A612" s="11"/>
      <c r="B612" s="10">
        <v>45488</v>
      </c>
      <c r="C612" s="2">
        <v>19.350000000000001</v>
      </c>
      <c r="D612" s="2">
        <v>16.819299999999998</v>
      </c>
      <c r="E612" s="2">
        <v>0</v>
      </c>
      <c r="F612" s="2">
        <v>0</v>
      </c>
      <c r="G612" s="2">
        <v>0</v>
      </c>
      <c r="H612" s="16">
        <f t="shared" si="9"/>
        <v>0</v>
      </c>
    </row>
    <row r="613" spans="1:8" ht="13.5" x14ac:dyDescent="0.25">
      <c r="A613" s="11"/>
      <c r="B613" s="10">
        <v>45489</v>
      </c>
      <c r="C613" s="2">
        <v>19.350000000000001</v>
      </c>
      <c r="D613" s="2">
        <v>16.819299999999998</v>
      </c>
      <c r="E613" s="2">
        <v>0</v>
      </c>
      <c r="F613" s="2">
        <v>0</v>
      </c>
      <c r="G613" s="2">
        <v>0</v>
      </c>
      <c r="H613" s="16">
        <f t="shared" si="9"/>
        <v>0</v>
      </c>
    </row>
    <row r="614" spans="1:8" ht="13.5" x14ac:dyDescent="0.25">
      <c r="A614" s="11"/>
      <c r="B614" s="10">
        <v>45490</v>
      </c>
      <c r="C614" s="2">
        <v>19.350000000000001</v>
      </c>
      <c r="D614" s="2">
        <v>16.819299999999998</v>
      </c>
      <c r="E614" s="2">
        <v>26</v>
      </c>
      <c r="F614" s="2">
        <v>19.120999999999999</v>
      </c>
      <c r="G614" s="2">
        <v>497.14600000000002</v>
      </c>
      <c r="H614" s="16">
        <f t="shared" si="9"/>
        <v>0</v>
      </c>
    </row>
    <row r="615" spans="1:8" ht="13.5" x14ac:dyDescent="0.25">
      <c r="A615" s="11"/>
      <c r="B615" s="10">
        <v>45491</v>
      </c>
      <c r="C615" s="2">
        <v>19.350000000000001</v>
      </c>
      <c r="D615" s="2">
        <v>16.819299999999998</v>
      </c>
      <c r="E615" s="2">
        <v>160</v>
      </c>
      <c r="F615" s="2">
        <v>19.161999999999999</v>
      </c>
      <c r="G615" s="2">
        <v>3065.92</v>
      </c>
      <c r="H615" s="16">
        <f t="shared" si="9"/>
        <v>0</v>
      </c>
    </row>
    <row r="616" spans="1:8" ht="13.5" x14ac:dyDescent="0.25">
      <c r="A616" s="11"/>
      <c r="B616" s="10">
        <v>45492</v>
      </c>
      <c r="C616" s="2">
        <v>19.350000000000001</v>
      </c>
      <c r="D616" s="2">
        <v>16.819299999999998</v>
      </c>
      <c r="E616" s="2">
        <v>0</v>
      </c>
      <c r="F616" s="2">
        <v>0</v>
      </c>
      <c r="G616" s="2">
        <v>0</v>
      </c>
      <c r="H616" s="16">
        <f t="shared" si="9"/>
        <v>0</v>
      </c>
    </row>
    <row r="617" spans="1:8" ht="13.5" x14ac:dyDescent="0.25">
      <c r="A617" s="11"/>
      <c r="B617" s="10">
        <v>45495</v>
      </c>
      <c r="C617" s="2">
        <v>19.32</v>
      </c>
      <c r="D617" s="2">
        <v>16.793199999999999</v>
      </c>
      <c r="E617" s="2">
        <v>76</v>
      </c>
      <c r="F617" s="2">
        <v>19.065000000000001</v>
      </c>
      <c r="G617" s="2">
        <v>1448.94</v>
      </c>
      <c r="H617" s="16">
        <f t="shared" si="9"/>
        <v>-1.5517887189121764E-3</v>
      </c>
    </row>
    <row r="618" spans="1:8" ht="13.5" x14ac:dyDescent="0.25">
      <c r="A618" s="11"/>
      <c r="B618" s="10">
        <v>45496</v>
      </c>
      <c r="C618" s="2">
        <v>19.3</v>
      </c>
      <c r="D618" s="2">
        <v>16.7758</v>
      </c>
      <c r="E618" s="2">
        <v>377</v>
      </c>
      <c r="F618" s="2">
        <v>19.327000000000002</v>
      </c>
      <c r="G618" s="2">
        <v>7286.2790000000005</v>
      </c>
      <c r="H618" s="16">
        <f t="shared" si="9"/>
        <v>-1.0361336731533317E-3</v>
      </c>
    </row>
    <row r="619" spans="1:8" ht="13.5" x14ac:dyDescent="0.25">
      <c r="A619" s="11"/>
      <c r="B619" s="10">
        <v>45497</v>
      </c>
      <c r="C619" s="2">
        <v>19.100000000000001</v>
      </c>
      <c r="D619" s="2">
        <v>17.509</v>
      </c>
      <c r="E619" s="2">
        <v>80</v>
      </c>
      <c r="F619" s="2">
        <v>19.175000000000001</v>
      </c>
      <c r="G619" s="2">
        <v>1534</v>
      </c>
      <c r="H619" s="16">
        <f t="shared" si="9"/>
        <v>4.3705814327781686E-2</v>
      </c>
    </row>
    <row r="620" spans="1:8" ht="13.5" x14ac:dyDescent="0.25">
      <c r="A620" s="11"/>
      <c r="B620" s="10">
        <v>45499</v>
      </c>
      <c r="C620" s="2">
        <v>19.5</v>
      </c>
      <c r="D620" s="2">
        <v>17.875699999999998</v>
      </c>
      <c r="E620" s="2">
        <v>98</v>
      </c>
      <c r="F620" s="2">
        <v>19.309999999999999</v>
      </c>
      <c r="G620" s="2">
        <v>1892.38</v>
      </c>
      <c r="H620" s="16">
        <f t="shared" si="9"/>
        <v>2.094351476383563E-2</v>
      </c>
    </row>
    <row r="621" spans="1:8" ht="13.5" x14ac:dyDescent="0.25">
      <c r="A621" s="11"/>
      <c r="B621" s="10">
        <v>45502</v>
      </c>
      <c r="C621" s="2">
        <v>19.649999999999999</v>
      </c>
      <c r="D621" s="2">
        <v>18.013200000000001</v>
      </c>
      <c r="E621" s="2">
        <v>2</v>
      </c>
      <c r="F621" s="2">
        <v>19.649999999999999</v>
      </c>
      <c r="G621" s="2">
        <v>39.299999999999997</v>
      </c>
      <c r="H621" s="16">
        <f t="shared" si="9"/>
        <v>7.6920064668797783E-3</v>
      </c>
    </row>
    <row r="622" spans="1:8" ht="13.5" x14ac:dyDescent="0.25">
      <c r="A622" s="11"/>
      <c r="B622" s="10">
        <v>45503</v>
      </c>
      <c r="C622" s="2">
        <v>19.649999999999999</v>
      </c>
      <c r="D622" s="2">
        <v>18.013200000000001</v>
      </c>
      <c r="E622" s="2">
        <v>0</v>
      </c>
      <c r="F622" s="2">
        <v>0</v>
      </c>
      <c r="G622" s="2">
        <v>0</v>
      </c>
      <c r="H622" s="16">
        <f t="shared" si="9"/>
        <v>0</v>
      </c>
    </row>
    <row r="623" spans="1:8" ht="13.5" x14ac:dyDescent="0.25">
      <c r="A623" s="11"/>
      <c r="B623" s="10">
        <v>45504</v>
      </c>
      <c r="C623" s="2">
        <v>19.649999999999999</v>
      </c>
      <c r="D623" s="2">
        <v>18.013200000000001</v>
      </c>
      <c r="E623" s="2">
        <v>0</v>
      </c>
      <c r="F623" s="2">
        <v>0</v>
      </c>
      <c r="G623" s="2">
        <v>0</v>
      </c>
      <c r="H623" s="16">
        <f t="shared" si="9"/>
        <v>0</v>
      </c>
    </row>
    <row r="624" spans="1:8" ht="13.5" x14ac:dyDescent="0.25">
      <c r="A624" s="11"/>
      <c r="B624" s="10">
        <v>45505</v>
      </c>
      <c r="C624" s="2">
        <v>20</v>
      </c>
      <c r="D624" s="2">
        <v>18.334</v>
      </c>
      <c r="E624" s="2">
        <v>170</v>
      </c>
      <c r="F624" s="2">
        <v>19.774000000000001</v>
      </c>
      <c r="G624" s="2">
        <v>3361.58</v>
      </c>
      <c r="H624" s="16">
        <f t="shared" si="9"/>
        <v>1.7809162169964161E-2</v>
      </c>
    </row>
    <row r="625" spans="1:8" ht="13.5" x14ac:dyDescent="0.25">
      <c r="A625" s="11"/>
      <c r="B625" s="10">
        <v>45506</v>
      </c>
      <c r="C625" s="2">
        <v>20</v>
      </c>
      <c r="D625" s="2">
        <v>18.334</v>
      </c>
      <c r="E625" s="2">
        <v>0</v>
      </c>
      <c r="F625" s="2">
        <v>0</v>
      </c>
      <c r="G625" s="2">
        <v>0</v>
      </c>
      <c r="H625" s="16">
        <f t="shared" si="9"/>
        <v>0</v>
      </c>
    </row>
    <row r="626" spans="1:8" ht="13.5" x14ac:dyDescent="0.25">
      <c r="A626" s="11"/>
      <c r="B626" s="10">
        <v>45509</v>
      </c>
      <c r="C626" s="2">
        <v>19.850000000000001</v>
      </c>
      <c r="D626" s="2">
        <v>18.1965</v>
      </c>
      <c r="E626" s="2">
        <v>562</v>
      </c>
      <c r="F626" s="2">
        <v>19.850000000000001</v>
      </c>
      <c r="G626" s="2">
        <v>11155.7</v>
      </c>
      <c r="H626" s="16">
        <f t="shared" si="9"/>
        <v>-7.4997272826442286E-3</v>
      </c>
    </row>
    <row r="627" spans="1:8" ht="13.5" x14ac:dyDescent="0.25">
      <c r="A627" s="11"/>
      <c r="B627" s="10">
        <v>45510</v>
      </c>
      <c r="C627" s="2">
        <v>19.75</v>
      </c>
      <c r="D627" s="2">
        <v>18.104800000000001</v>
      </c>
      <c r="E627" s="2">
        <v>349</v>
      </c>
      <c r="F627" s="2">
        <v>19.79</v>
      </c>
      <c r="G627" s="2">
        <v>6906.71</v>
      </c>
      <c r="H627" s="16">
        <f t="shared" si="9"/>
        <v>-5.039430659742228E-3</v>
      </c>
    </row>
    <row r="628" spans="1:8" ht="13.5" x14ac:dyDescent="0.25">
      <c r="A628" s="11"/>
      <c r="B628" s="10">
        <v>45511</v>
      </c>
      <c r="C628" s="2">
        <v>19.68</v>
      </c>
      <c r="D628" s="2">
        <v>18.040700000000001</v>
      </c>
      <c r="E628" s="2">
        <v>950</v>
      </c>
      <c r="F628" s="2">
        <v>19.518999999999998</v>
      </c>
      <c r="G628" s="2">
        <v>18543.05</v>
      </c>
      <c r="H628" s="16">
        <f t="shared" si="9"/>
        <v>-3.5404975476116731E-3</v>
      </c>
    </row>
    <row r="629" spans="1:8" ht="13.5" x14ac:dyDescent="0.25">
      <c r="A629" s="11"/>
      <c r="B629" s="10">
        <v>45512</v>
      </c>
      <c r="C629" s="2">
        <v>19</v>
      </c>
      <c r="D629" s="2">
        <v>17.417300000000001</v>
      </c>
      <c r="E629" s="2">
        <v>1424</v>
      </c>
      <c r="F629" s="2">
        <v>19.428999999999998</v>
      </c>
      <c r="G629" s="2">
        <v>27666.896000000001</v>
      </c>
      <c r="H629" s="16">
        <f t="shared" si="9"/>
        <v>-3.4555200186245555E-2</v>
      </c>
    </row>
    <row r="630" spans="1:8" ht="13.5" x14ac:dyDescent="0.25">
      <c r="A630" s="11"/>
      <c r="B630" s="10">
        <v>45513</v>
      </c>
      <c r="C630" s="2">
        <v>19.399999999999999</v>
      </c>
      <c r="D630" s="2">
        <v>17.783999999999999</v>
      </c>
      <c r="E630" s="2">
        <v>233</v>
      </c>
      <c r="F630" s="2">
        <v>19.312999999999999</v>
      </c>
      <c r="G630" s="2">
        <v>4499.9290000000001</v>
      </c>
      <c r="H630" s="16">
        <f t="shared" si="9"/>
        <v>2.1053779862550338E-2</v>
      </c>
    </row>
    <row r="631" spans="1:8" ht="13.5" x14ac:dyDescent="0.25">
      <c r="A631" s="11"/>
      <c r="B631" s="10">
        <v>45516</v>
      </c>
      <c r="C631" s="2">
        <v>19.3</v>
      </c>
      <c r="D631" s="2">
        <v>17.692299999999999</v>
      </c>
      <c r="E631" s="2">
        <v>91</v>
      </c>
      <c r="F631" s="2">
        <v>19.05</v>
      </c>
      <c r="G631" s="2">
        <v>1733.55</v>
      </c>
      <c r="H631" s="16">
        <f t="shared" si="9"/>
        <v>-5.1563202878992043E-3</v>
      </c>
    </row>
    <row r="632" spans="1:8" ht="13.5" x14ac:dyDescent="0.25">
      <c r="A632" s="11"/>
      <c r="B632" s="10">
        <v>45518</v>
      </c>
      <c r="C632" s="2">
        <v>19.3</v>
      </c>
      <c r="D632" s="2">
        <v>17.692299999999999</v>
      </c>
      <c r="E632" s="2">
        <v>20</v>
      </c>
      <c r="F632" s="2">
        <v>19.292000000000002</v>
      </c>
      <c r="G632" s="2">
        <v>385.84</v>
      </c>
      <c r="H632" s="16">
        <f t="shared" si="9"/>
        <v>0</v>
      </c>
    </row>
    <row r="633" spans="1:8" ht="13.5" x14ac:dyDescent="0.25">
      <c r="A633" s="11"/>
      <c r="B633" s="10">
        <v>45519</v>
      </c>
      <c r="C633" s="2">
        <v>19.100000000000001</v>
      </c>
      <c r="D633" s="2">
        <v>17.509</v>
      </c>
      <c r="E633" s="2">
        <v>3</v>
      </c>
      <c r="F633" s="2">
        <v>19.100000000000001</v>
      </c>
      <c r="G633" s="2">
        <v>57.3</v>
      </c>
      <c r="H633" s="16">
        <f t="shared" si="9"/>
        <v>-1.0360439287147468E-2</v>
      </c>
    </row>
    <row r="634" spans="1:8" ht="13.5" x14ac:dyDescent="0.25">
      <c r="A634" s="11"/>
      <c r="B634" s="10">
        <v>45520</v>
      </c>
      <c r="C634" s="2">
        <v>19.100000000000001</v>
      </c>
      <c r="D634" s="2">
        <v>17.509</v>
      </c>
      <c r="E634" s="2">
        <v>0</v>
      </c>
      <c r="F634" s="2">
        <v>0</v>
      </c>
      <c r="G634" s="2">
        <v>0</v>
      </c>
      <c r="H634" s="16">
        <f t="shared" si="9"/>
        <v>0</v>
      </c>
    </row>
    <row r="635" spans="1:8" ht="13.5" x14ac:dyDescent="0.25">
      <c r="A635" s="11"/>
      <c r="B635" s="10">
        <v>45523</v>
      </c>
      <c r="C635" s="2">
        <v>19.100000000000001</v>
      </c>
      <c r="D635" s="2">
        <v>17.509</v>
      </c>
      <c r="E635" s="2">
        <v>35</v>
      </c>
      <c r="F635" s="2">
        <v>19.006</v>
      </c>
      <c r="G635" s="2">
        <v>665.21</v>
      </c>
      <c r="H635" s="16">
        <f t="shared" si="9"/>
        <v>0</v>
      </c>
    </row>
    <row r="636" spans="1:8" ht="13.5" x14ac:dyDescent="0.25">
      <c r="A636" s="11"/>
      <c r="B636" s="10">
        <v>45524</v>
      </c>
      <c r="C636" s="2">
        <v>19.100000000000001</v>
      </c>
      <c r="D636" s="2">
        <v>17.509</v>
      </c>
      <c r="E636" s="2">
        <v>0</v>
      </c>
      <c r="F636" s="2">
        <v>0</v>
      </c>
      <c r="G636" s="2">
        <v>0</v>
      </c>
      <c r="H636" s="16">
        <f t="shared" si="9"/>
        <v>0</v>
      </c>
    </row>
    <row r="637" spans="1:8" ht="13.5" x14ac:dyDescent="0.25">
      <c r="A637" s="11"/>
      <c r="B637" s="10">
        <v>45525</v>
      </c>
      <c r="C637" s="2">
        <v>19.100000000000001</v>
      </c>
      <c r="D637" s="2">
        <v>17.509</v>
      </c>
      <c r="E637" s="2">
        <v>0</v>
      </c>
      <c r="F637" s="2">
        <v>0</v>
      </c>
      <c r="G637" s="2">
        <v>0</v>
      </c>
      <c r="H637" s="16">
        <f t="shared" si="9"/>
        <v>0</v>
      </c>
    </row>
    <row r="638" spans="1:8" ht="13.5" x14ac:dyDescent="0.25">
      <c r="A638" s="11"/>
      <c r="B638" s="10">
        <v>45526</v>
      </c>
      <c r="C638" s="2">
        <v>19.100000000000001</v>
      </c>
      <c r="D638" s="2">
        <v>17.509</v>
      </c>
      <c r="E638" s="2">
        <v>0</v>
      </c>
      <c r="F638" s="2">
        <v>0</v>
      </c>
      <c r="G638" s="2">
        <v>0</v>
      </c>
      <c r="H638" s="16">
        <f t="shared" si="9"/>
        <v>0</v>
      </c>
    </row>
    <row r="639" spans="1:8" ht="13.5" x14ac:dyDescent="0.25">
      <c r="A639" s="11"/>
      <c r="B639" s="10">
        <v>45527</v>
      </c>
      <c r="C639" s="2">
        <v>19.100000000000001</v>
      </c>
      <c r="D639" s="2">
        <v>17.509</v>
      </c>
      <c r="E639" s="2">
        <v>0</v>
      </c>
      <c r="F639" s="2">
        <v>0</v>
      </c>
      <c r="G639" s="2">
        <v>0</v>
      </c>
      <c r="H639" s="16">
        <f t="shared" si="9"/>
        <v>0</v>
      </c>
    </row>
    <row r="640" spans="1:8" ht="13.5" x14ac:dyDescent="0.25">
      <c r="A640" s="11"/>
      <c r="B640" s="10">
        <v>45530</v>
      </c>
      <c r="C640" s="2">
        <v>18.95</v>
      </c>
      <c r="D640" s="2">
        <v>17.371500000000001</v>
      </c>
      <c r="E640" s="2">
        <v>50</v>
      </c>
      <c r="F640" s="2">
        <v>18.95</v>
      </c>
      <c r="G640" s="2">
        <v>947.5</v>
      </c>
      <c r="H640" s="16">
        <f t="shared" si="9"/>
        <v>-7.8531041178821915E-3</v>
      </c>
    </row>
    <row r="641" spans="1:8" ht="13.5" x14ac:dyDescent="0.25">
      <c r="A641" s="11"/>
      <c r="B641" s="10">
        <v>45531</v>
      </c>
      <c r="C641" s="2">
        <v>18.95</v>
      </c>
      <c r="D641" s="2">
        <v>17.371500000000001</v>
      </c>
      <c r="E641" s="2">
        <v>0</v>
      </c>
      <c r="F641" s="2">
        <v>0</v>
      </c>
      <c r="G641" s="2">
        <v>0</v>
      </c>
      <c r="H641" s="16">
        <f t="shared" si="9"/>
        <v>0</v>
      </c>
    </row>
    <row r="642" spans="1:8" ht="13.5" x14ac:dyDescent="0.25">
      <c r="A642" s="11"/>
      <c r="B642" s="10">
        <v>45532</v>
      </c>
      <c r="C642" s="2">
        <v>18.940000000000001</v>
      </c>
      <c r="D642" s="2">
        <v>17.362300000000001</v>
      </c>
      <c r="E642" s="2">
        <v>620</v>
      </c>
      <c r="F642" s="2">
        <v>18.643000000000001</v>
      </c>
      <c r="G642" s="2">
        <v>11558.66</v>
      </c>
      <c r="H642" s="16">
        <f t="shared" si="9"/>
        <v>-5.2960308551362138E-4</v>
      </c>
    </row>
    <row r="643" spans="1:8" ht="13.5" x14ac:dyDescent="0.25">
      <c r="A643" s="11"/>
      <c r="B643" s="10">
        <v>45533</v>
      </c>
      <c r="C643" s="2">
        <v>18.940000000000001</v>
      </c>
      <c r="D643" s="2">
        <v>17.362300000000001</v>
      </c>
      <c r="E643" s="2">
        <v>11</v>
      </c>
      <c r="F643" s="2">
        <v>18.727</v>
      </c>
      <c r="G643" s="2">
        <v>205.99700000000001</v>
      </c>
      <c r="H643" s="16">
        <f t="shared" si="9"/>
        <v>0</v>
      </c>
    </row>
    <row r="644" spans="1:8" ht="13.5" x14ac:dyDescent="0.25">
      <c r="A644" s="11"/>
      <c r="B644" s="10">
        <v>45534</v>
      </c>
      <c r="C644" s="2">
        <v>18.95</v>
      </c>
      <c r="D644" s="2">
        <v>17.371500000000001</v>
      </c>
      <c r="E644" s="2">
        <v>1403</v>
      </c>
      <c r="F644" s="2">
        <v>18.666</v>
      </c>
      <c r="G644" s="2">
        <v>26188.398000000001</v>
      </c>
      <c r="H644" s="16">
        <f t="shared" si="9"/>
        <v>5.2988371356328797E-4</v>
      </c>
    </row>
    <row r="645" spans="1:8" ht="13.5" x14ac:dyDescent="0.25">
      <c r="A645" s="11"/>
      <c r="B645" s="10">
        <v>45537</v>
      </c>
      <c r="C645" s="2">
        <v>19.84</v>
      </c>
      <c r="D645" s="2">
        <v>18.1873</v>
      </c>
      <c r="E645" s="2">
        <v>924</v>
      </c>
      <c r="F645" s="2">
        <v>19.504999999999999</v>
      </c>
      <c r="G645" s="2">
        <v>18022.62</v>
      </c>
      <c r="H645" s="16">
        <f t="shared" si="9"/>
        <v>4.696197795239325E-2</v>
      </c>
    </row>
    <row r="646" spans="1:8" ht="13.5" x14ac:dyDescent="0.25">
      <c r="A646" s="11"/>
      <c r="B646" s="10">
        <v>45538</v>
      </c>
      <c r="C646" s="2">
        <v>19.8</v>
      </c>
      <c r="D646" s="2">
        <v>18.150700000000001</v>
      </c>
      <c r="E646" s="2">
        <v>3475</v>
      </c>
      <c r="F646" s="2">
        <v>19.795000000000002</v>
      </c>
      <c r="G646" s="2">
        <v>68787.625</v>
      </c>
      <c r="H646" s="16">
        <f t="shared" si="9"/>
        <v>-2.0123932634310737E-3</v>
      </c>
    </row>
    <row r="647" spans="1:8" ht="13.5" x14ac:dyDescent="0.25">
      <c r="A647" s="11"/>
      <c r="B647" s="10">
        <v>45539</v>
      </c>
      <c r="C647" s="2">
        <v>19.829999999999998</v>
      </c>
      <c r="D647" s="2">
        <v>18.1782</v>
      </c>
      <c r="E647" s="2">
        <v>24</v>
      </c>
      <c r="F647" s="2">
        <v>19.821999999999999</v>
      </c>
      <c r="G647" s="2">
        <v>475.72800000000001</v>
      </c>
      <c r="H647" s="16">
        <f t="shared" ref="H647:H710" si="10">(D647-D646)/D646</f>
        <v>1.5150930818095092E-3</v>
      </c>
    </row>
    <row r="648" spans="1:8" ht="13.5" x14ac:dyDescent="0.25">
      <c r="A648" s="11"/>
      <c r="B648" s="10">
        <v>45540</v>
      </c>
      <c r="C648" s="2">
        <v>19.5</v>
      </c>
      <c r="D648" s="2">
        <v>17.875699999999998</v>
      </c>
      <c r="E648" s="2">
        <v>503</v>
      </c>
      <c r="F648" s="2">
        <v>19.501999999999999</v>
      </c>
      <c r="G648" s="2">
        <v>9809.5059999999994</v>
      </c>
      <c r="H648" s="16">
        <f t="shared" si="10"/>
        <v>-1.6640811521492885E-2</v>
      </c>
    </row>
    <row r="649" spans="1:8" ht="13.5" x14ac:dyDescent="0.25">
      <c r="A649" s="11"/>
      <c r="B649" s="10">
        <v>45541</v>
      </c>
      <c r="C649" s="2">
        <v>19.5</v>
      </c>
      <c r="D649" s="2">
        <v>17.875699999999998</v>
      </c>
      <c r="E649" s="2">
        <v>0</v>
      </c>
      <c r="F649" s="2">
        <v>0</v>
      </c>
      <c r="G649" s="2">
        <v>0</v>
      </c>
      <c r="H649" s="16">
        <f t="shared" si="10"/>
        <v>0</v>
      </c>
    </row>
    <row r="650" spans="1:8" ht="13.5" x14ac:dyDescent="0.25">
      <c r="A650" s="11"/>
      <c r="B650" s="10">
        <v>45544</v>
      </c>
      <c r="C650" s="2">
        <v>19.5</v>
      </c>
      <c r="D650" s="2">
        <v>17.875699999999998</v>
      </c>
      <c r="E650" s="2">
        <v>0</v>
      </c>
      <c r="F650" s="2">
        <v>0</v>
      </c>
      <c r="G650" s="2">
        <v>0</v>
      </c>
      <c r="H650" s="16">
        <f t="shared" si="10"/>
        <v>0</v>
      </c>
    </row>
    <row r="651" spans="1:8" ht="13.5" x14ac:dyDescent="0.25">
      <c r="A651" s="11"/>
      <c r="B651" s="10">
        <v>45545</v>
      </c>
      <c r="C651" s="2">
        <v>19.5</v>
      </c>
      <c r="D651" s="2">
        <v>17.875699999999998</v>
      </c>
      <c r="E651" s="2">
        <v>0</v>
      </c>
      <c r="F651" s="2">
        <v>0</v>
      </c>
      <c r="G651" s="2">
        <v>0</v>
      </c>
      <c r="H651" s="16">
        <f t="shared" si="10"/>
        <v>0</v>
      </c>
    </row>
    <row r="652" spans="1:8" ht="13.5" x14ac:dyDescent="0.25">
      <c r="A652" s="11"/>
      <c r="B652" s="10">
        <v>45546</v>
      </c>
      <c r="C652" s="2">
        <v>19.5</v>
      </c>
      <c r="D652" s="2">
        <v>17.875699999999998</v>
      </c>
      <c r="E652" s="2">
        <v>0</v>
      </c>
      <c r="F652" s="2">
        <v>0</v>
      </c>
      <c r="G652" s="2">
        <v>0</v>
      </c>
      <c r="H652" s="16">
        <f t="shared" si="10"/>
        <v>0</v>
      </c>
    </row>
    <row r="653" spans="1:8" ht="13.5" x14ac:dyDescent="0.25">
      <c r="A653" s="11"/>
      <c r="B653" s="10">
        <v>45547</v>
      </c>
      <c r="C653" s="2">
        <v>19.5</v>
      </c>
      <c r="D653" s="2">
        <v>17.875699999999998</v>
      </c>
      <c r="E653" s="2">
        <v>1620</v>
      </c>
      <c r="F653" s="2">
        <v>19.234999999999999</v>
      </c>
      <c r="G653" s="2">
        <v>31160.7</v>
      </c>
      <c r="H653" s="16">
        <f t="shared" si="10"/>
        <v>0</v>
      </c>
    </row>
    <row r="654" spans="1:8" ht="13.5" x14ac:dyDescent="0.25">
      <c r="A654" s="11"/>
      <c r="B654" s="10">
        <v>45548</v>
      </c>
      <c r="C654" s="2">
        <v>19.45</v>
      </c>
      <c r="D654" s="2">
        <v>17.829799999999999</v>
      </c>
      <c r="E654" s="2">
        <v>232</v>
      </c>
      <c r="F654" s="2">
        <v>19.073</v>
      </c>
      <c r="G654" s="2">
        <v>4424.9359999999997</v>
      </c>
      <c r="H654" s="16">
        <f t="shared" si="10"/>
        <v>-2.5677316133074293E-3</v>
      </c>
    </row>
    <row r="655" spans="1:8" ht="13.5" x14ac:dyDescent="0.25">
      <c r="A655" s="11"/>
      <c r="B655" s="10">
        <v>45551</v>
      </c>
      <c r="C655" s="2">
        <v>19.45</v>
      </c>
      <c r="D655" s="2">
        <v>17.829799999999999</v>
      </c>
      <c r="E655" s="2">
        <v>73</v>
      </c>
      <c r="F655" s="2">
        <v>19.401</v>
      </c>
      <c r="G655" s="2">
        <v>1416.2729999999999</v>
      </c>
      <c r="H655" s="16">
        <f t="shared" si="10"/>
        <v>0</v>
      </c>
    </row>
    <row r="656" spans="1:8" ht="13.5" x14ac:dyDescent="0.25">
      <c r="A656" s="11"/>
      <c r="B656" s="10">
        <v>45552</v>
      </c>
      <c r="C656" s="2">
        <v>19.399999999999999</v>
      </c>
      <c r="D656" s="2">
        <v>17.783999999999999</v>
      </c>
      <c r="E656" s="2">
        <v>7</v>
      </c>
      <c r="F656" s="2">
        <v>19.390999999999998</v>
      </c>
      <c r="G656" s="2">
        <v>135.73699999999999</v>
      </c>
      <c r="H656" s="16">
        <f t="shared" si="10"/>
        <v>-2.5687332443437303E-3</v>
      </c>
    </row>
    <row r="657" spans="1:8" ht="13.5" x14ac:dyDescent="0.25">
      <c r="A657" s="11"/>
      <c r="B657" s="10">
        <v>45553</v>
      </c>
      <c r="C657" s="2">
        <v>19.399999999999999</v>
      </c>
      <c r="D657" s="2">
        <v>17.783999999999999</v>
      </c>
      <c r="E657" s="2">
        <v>0</v>
      </c>
      <c r="F657" s="2">
        <v>0</v>
      </c>
      <c r="G657" s="2">
        <v>0</v>
      </c>
      <c r="H657" s="16">
        <f t="shared" si="10"/>
        <v>0</v>
      </c>
    </row>
    <row r="658" spans="1:8" ht="13.5" x14ac:dyDescent="0.25">
      <c r="A658" s="11"/>
      <c r="B658" s="10">
        <v>45554</v>
      </c>
      <c r="C658" s="2">
        <v>19.399999999999999</v>
      </c>
      <c r="D658" s="2">
        <v>17.783999999999999</v>
      </c>
      <c r="E658" s="2">
        <v>0</v>
      </c>
      <c r="F658" s="2">
        <v>0</v>
      </c>
      <c r="G658" s="2">
        <v>0</v>
      </c>
      <c r="H658" s="16">
        <f t="shared" si="10"/>
        <v>0</v>
      </c>
    </row>
    <row r="659" spans="1:8" ht="13.5" x14ac:dyDescent="0.25">
      <c r="A659" s="11"/>
      <c r="B659" s="10">
        <v>45555</v>
      </c>
      <c r="C659" s="2">
        <v>19.3</v>
      </c>
      <c r="D659" s="2">
        <v>17.692299999999999</v>
      </c>
      <c r="E659" s="2">
        <v>20</v>
      </c>
      <c r="F659" s="2">
        <v>19.29</v>
      </c>
      <c r="G659" s="2">
        <v>385.8</v>
      </c>
      <c r="H659" s="16">
        <f t="shared" si="10"/>
        <v>-5.1563202878992043E-3</v>
      </c>
    </row>
    <row r="660" spans="1:8" ht="13.5" x14ac:dyDescent="0.25">
      <c r="A660" s="11"/>
      <c r="B660" s="10">
        <v>45558</v>
      </c>
      <c r="C660" s="2">
        <v>19.3</v>
      </c>
      <c r="D660" s="2">
        <v>17.692299999999999</v>
      </c>
      <c r="E660" s="2">
        <v>0</v>
      </c>
      <c r="F660" s="2">
        <v>0</v>
      </c>
      <c r="G660" s="2">
        <v>0</v>
      </c>
      <c r="H660" s="16">
        <f t="shared" si="10"/>
        <v>0</v>
      </c>
    </row>
    <row r="661" spans="1:8" ht="13.5" x14ac:dyDescent="0.25">
      <c r="A661" s="11"/>
      <c r="B661" s="10">
        <v>45559</v>
      </c>
      <c r="C661" s="2">
        <v>18.989999999999998</v>
      </c>
      <c r="D661" s="2">
        <v>17.408100000000001</v>
      </c>
      <c r="E661" s="2">
        <v>1592</v>
      </c>
      <c r="F661" s="2">
        <v>18.824000000000002</v>
      </c>
      <c r="G661" s="2">
        <v>29967.808000000001</v>
      </c>
      <c r="H661" s="16">
        <f t="shared" si="10"/>
        <v>-1.6063485244993497E-2</v>
      </c>
    </row>
    <row r="662" spans="1:8" ht="13.5" x14ac:dyDescent="0.25">
      <c r="A662" s="11"/>
      <c r="B662" s="10">
        <v>45560</v>
      </c>
      <c r="C662" s="2">
        <v>18.989999999999998</v>
      </c>
      <c r="D662" s="2">
        <v>17.408100000000001</v>
      </c>
      <c r="E662" s="2">
        <v>21</v>
      </c>
      <c r="F662" s="2">
        <v>18.911999999999999</v>
      </c>
      <c r="G662" s="2">
        <v>397.15199999999999</v>
      </c>
      <c r="H662" s="16">
        <f t="shared" si="10"/>
        <v>0</v>
      </c>
    </row>
    <row r="663" spans="1:8" ht="13.5" x14ac:dyDescent="0.25">
      <c r="A663" s="11"/>
      <c r="B663" s="10">
        <v>45561</v>
      </c>
      <c r="C663" s="2">
        <v>18.989999999999998</v>
      </c>
      <c r="D663" s="2">
        <v>17.408100000000001</v>
      </c>
      <c r="E663" s="2">
        <v>746</v>
      </c>
      <c r="F663" s="2">
        <v>18.911999999999999</v>
      </c>
      <c r="G663" s="2">
        <v>14108.352000000001</v>
      </c>
      <c r="H663" s="16">
        <f t="shared" si="10"/>
        <v>0</v>
      </c>
    </row>
    <row r="664" spans="1:8" ht="13.5" x14ac:dyDescent="0.25">
      <c r="A664" s="11"/>
      <c r="B664" s="10">
        <v>45562</v>
      </c>
      <c r="C664" s="2">
        <v>18.989999999999998</v>
      </c>
      <c r="D664" s="2">
        <v>17.408100000000001</v>
      </c>
      <c r="E664" s="2">
        <v>843</v>
      </c>
      <c r="F664" s="2">
        <v>18.568999999999999</v>
      </c>
      <c r="G664" s="2">
        <v>15653.666999999999</v>
      </c>
      <c r="H664" s="16">
        <f t="shared" si="10"/>
        <v>0</v>
      </c>
    </row>
    <row r="665" spans="1:8" ht="13.5" x14ac:dyDescent="0.25">
      <c r="A665" s="11"/>
      <c r="B665" s="10">
        <v>45565</v>
      </c>
      <c r="C665" s="2">
        <v>18.97</v>
      </c>
      <c r="D665" s="2">
        <v>17.389800000000001</v>
      </c>
      <c r="E665" s="2">
        <v>408</v>
      </c>
      <c r="F665" s="2">
        <v>18.626999999999999</v>
      </c>
      <c r="G665" s="2">
        <v>7599.8159999999998</v>
      </c>
      <c r="H665" s="16">
        <f t="shared" si="10"/>
        <v>-1.0512347700208514E-3</v>
      </c>
    </row>
    <row r="666" spans="1:8" ht="13.5" x14ac:dyDescent="0.25">
      <c r="A666" s="11"/>
      <c r="B666" s="10">
        <v>45566</v>
      </c>
      <c r="C666" s="2">
        <v>19.3</v>
      </c>
      <c r="D666" s="2">
        <v>17.692299999999999</v>
      </c>
      <c r="E666" s="2">
        <v>420</v>
      </c>
      <c r="F666" s="2">
        <v>19.280999999999999</v>
      </c>
      <c r="G666" s="2">
        <v>8098.02</v>
      </c>
      <c r="H666" s="16">
        <f t="shared" si="10"/>
        <v>1.7395254689530553E-2</v>
      </c>
    </row>
    <row r="667" spans="1:8" ht="13.5" x14ac:dyDescent="0.25">
      <c r="A667" s="11"/>
      <c r="B667" s="10">
        <v>45567</v>
      </c>
      <c r="C667" s="2">
        <v>19.3</v>
      </c>
      <c r="D667" s="2">
        <v>17.692299999999999</v>
      </c>
      <c r="E667" s="2">
        <v>0</v>
      </c>
      <c r="F667" s="2">
        <v>0</v>
      </c>
      <c r="G667" s="2">
        <v>0</v>
      </c>
      <c r="H667" s="16">
        <f t="shared" si="10"/>
        <v>0</v>
      </c>
    </row>
    <row r="668" spans="1:8" ht="13.5" x14ac:dyDescent="0.25">
      <c r="A668" s="11"/>
      <c r="B668" s="10">
        <v>45568</v>
      </c>
      <c r="C668" s="2">
        <v>19.25</v>
      </c>
      <c r="D668" s="2">
        <v>17.6465</v>
      </c>
      <c r="E668" s="2">
        <v>9</v>
      </c>
      <c r="F668" s="2">
        <v>19.25</v>
      </c>
      <c r="G668" s="2">
        <v>173.25</v>
      </c>
      <c r="H668" s="16">
        <f t="shared" si="10"/>
        <v>-2.588696777694242E-3</v>
      </c>
    </row>
    <row r="669" spans="1:8" ht="13.5" x14ac:dyDescent="0.25">
      <c r="A669" s="11"/>
      <c r="B669" s="10">
        <v>45569</v>
      </c>
      <c r="C669" s="2">
        <v>19.190000000000001</v>
      </c>
      <c r="D669" s="2">
        <v>17.5915</v>
      </c>
      <c r="E669" s="2">
        <v>2930</v>
      </c>
      <c r="F669" s="2">
        <v>19.187999999999999</v>
      </c>
      <c r="G669" s="2">
        <v>56220.84</v>
      </c>
      <c r="H669" s="16">
        <f t="shared" si="10"/>
        <v>-3.1167653642365182E-3</v>
      </c>
    </row>
    <row r="670" spans="1:8" ht="13.5" x14ac:dyDescent="0.25">
      <c r="A670" s="11"/>
      <c r="B670" s="10">
        <v>45572</v>
      </c>
      <c r="C670" s="2">
        <v>19.18</v>
      </c>
      <c r="D670" s="2">
        <v>17.5823</v>
      </c>
      <c r="E670" s="2">
        <v>31</v>
      </c>
      <c r="F670" s="2">
        <v>19.181000000000001</v>
      </c>
      <c r="G670" s="2">
        <v>594.61099999999999</v>
      </c>
      <c r="H670" s="16">
        <f t="shared" si="10"/>
        <v>-5.2297984822214565E-4</v>
      </c>
    </row>
    <row r="671" spans="1:8" ht="13.5" x14ac:dyDescent="0.25">
      <c r="A671" s="11"/>
      <c r="B671" s="10">
        <v>45573</v>
      </c>
      <c r="C671" s="2">
        <v>19.190000000000001</v>
      </c>
      <c r="D671" s="2">
        <v>17.5915</v>
      </c>
      <c r="E671" s="2">
        <v>940</v>
      </c>
      <c r="F671" s="2">
        <v>19.187999999999999</v>
      </c>
      <c r="G671" s="2">
        <v>18036.72</v>
      </c>
      <c r="H671" s="16">
        <f t="shared" si="10"/>
        <v>5.2325349925776913E-4</v>
      </c>
    </row>
    <row r="672" spans="1:8" ht="13.5" x14ac:dyDescent="0.25">
      <c r="A672" s="11"/>
      <c r="B672" s="10">
        <v>45574</v>
      </c>
      <c r="C672" s="2">
        <v>18.04</v>
      </c>
      <c r="D672" s="2">
        <v>16.537299999999998</v>
      </c>
      <c r="E672" s="2">
        <v>8438</v>
      </c>
      <c r="F672" s="2">
        <v>18.119</v>
      </c>
      <c r="G672" s="2">
        <v>152888.122</v>
      </c>
      <c r="H672" s="16">
        <f t="shared" si="10"/>
        <v>-5.9926669129977635E-2</v>
      </c>
    </row>
    <row r="673" spans="1:8" ht="13.5" x14ac:dyDescent="0.25">
      <c r="A673" s="11"/>
      <c r="B673" s="10">
        <v>45575</v>
      </c>
      <c r="C673" s="2">
        <v>18.8</v>
      </c>
      <c r="D673" s="2">
        <v>17.234000000000002</v>
      </c>
      <c r="E673" s="2">
        <v>6</v>
      </c>
      <c r="F673" s="2">
        <v>18.725000000000001</v>
      </c>
      <c r="G673" s="2">
        <v>112.35</v>
      </c>
      <c r="H673" s="16">
        <f t="shared" si="10"/>
        <v>4.2129005339444983E-2</v>
      </c>
    </row>
    <row r="674" spans="1:8" ht="13.5" x14ac:dyDescent="0.25">
      <c r="A674" s="11"/>
      <c r="B674" s="10">
        <v>45576</v>
      </c>
      <c r="C674" s="2">
        <v>18.440000000000001</v>
      </c>
      <c r="D674" s="2">
        <v>16.9039</v>
      </c>
      <c r="E674" s="2">
        <v>2090</v>
      </c>
      <c r="F674" s="2">
        <v>18.238</v>
      </c>
      <c r="G674" s="2">
        <v>38117.42</v>
      </c>
      <c r="H674" s="16">
        <f t="shared" si="10"/>
        <v>-1.9153997911106044E-2</v>
      </c>
    </row>
    <row r="675" spans="1:8" ht="13.5" x14ac:dyDescent="0.25">
      <c r="A675" s="11"/>
      <c r="B675" s="10">
        <v>45579</v>
      </c>
      <c r="C675" s="2">
        <v>18.7</v>
      </c>
      <c r="D675" s="2">
        <v>17.142299999999999</v>
      </c>
      <c r="E675" s="2">
        <v>312</v>
      </c>
      <c r="F675" s="2">
        <v>18.376999999999999</v>
      </c>
      <c r="G675" s="2">
        <v>5733.6239999999998</v>
      </c>
      <c r="H675" s="16">
        <f t="shared" si="10"/>
        <v>1.4103254278598348E-2</v>
      </c>
    </row>
    <row r="676" spans="1:8" ht="13.5" x14ac:dyDescent="0.25">
      <c r="A676" s="11"/>
      <c r="B676" s="10">
        <v>45581</v>
      </c>
      <c r="C676" s="2">
        <v>19.170000000000002</v>
      </c>
      <c r="D676" s="2">
        <v>17.5731</v>
      </c>
      <c r="E676" s="2">
        <v>3853</v>
      </c>
      <c r="F676" s="2">
        <v>18.908000000000001</v>
      </c>
      <c r="G676" s="2">
        <v>72852.524000000005</v>
      </c>
      <c r="H676" s="16">
        <f t="shared" si="10"/>
        <v>2.5130816751544507E-2</v>
      </c>
    </row>
    <row r="677" spans="1:8" ht="13.5" x14ac:dyDescent="0.25">
      <c r="A677" s="11"/>
      <c r="B677" s="10">
        <v>45582</v>
      </c>
      <c r="C677" s="2">
        <v>19</v>
      </c>
      <c r="D677" s="2">
        <v>17.417300000000001</v>
      </c>
      <c r="E677" s="2">
        <v>276</v>
      </c>
      <c r="F677" s="2">
        <v>19</v>
      </c>
      <c r="G677" s="2">
        <v>5244</v>
      </c>
      <c r="H677" s="16">
        <f t="shared" si="10"/>
        <v>-8.865823332252094E-3</v>
      </c>
    </row>
    <row r="678" spans="1:8" ht="13.5" x14ac:dyDescent="0.25">
      <c r="A678" s="11"/>
      <c r="B678" s="10">
        <v>45583</v>
      </c>
      <c r="C678" s="2">
        <v>19</v>
      </c>
      <c r="D678" s="2">
        <v>17.417300000000001</v>
      </c>
      <c r="E678" s="2">
        <v>0</v>
      </c>
      <c r="F678" s="2">
        <v>0</v>
      </c>
      <c r="G678" s="2">
        <v>0</v>
      </c>
      <c r="H678" s="16">
        <f t="shared" si="10"/>
        <v>0</v>
      </c>
    </row>
    <row r="679" spans="1:8" ht="13.5" x14ac:dyDescent="0.25">
      <c r="A679" s="11"/>
      <c r="B679" s="10">
        <v>45586</v>
      </c>
      <c r="C679" s="2">
        <v>18.88</v>
      </c>
      <c r="D679" s="2">
        <v>17.307300000000001</v>
      </c>
      <c r="E679" s="2">
        <v>3923</v>
      </c>
      <c r="F679" s="2">
        <v>18.38</v>
      </c>
      <c r="G679" s="2">
        <v>72104.740000000005</v>
      </c>
      <c r="H679" s="16">
        <f t="shared" si="10"/>
        <v>-6.3155598169635611E-3</v>
      </c>
    </row>
    <row r="680" spans="1:8" ht="13.5" x14ac:dyDescent="0.25">
      <c r="A680" s="11"/>
      <c r="B680" s="10">
        <v>45587</v>
      </c>
      <c r="C680" s="2">
        <v>18.98</v>
      </c>
      <c r="D680" s="2">
        <v>17.399000000000001</v>
      </c>
      <c r="E680" s="2">
        <v>1741</v>
      </c>
      <c r="F680" s="2">
        <v>18.969000000000001</v>
      </c>
      <c r="G680" s="2">
        <v>33025.029000000002</v>
      </c>
      <c r="H680" s="16">
        <f t="shared" si="10"/>
        <v>5.2983423179813974E-3</v>
      </c>
    </row>
    <row r="681" spans="1:8" ht="13.5" x14ac:dyDescent="0.25">
      <c r="A681" s="11"/>
      <c r="B681" s="10">
        <v>45588</v>
      </c>
      <c r="C681" s="2">
        <v>19</v>
      </c>
      <c r="D681" s="2">
        <v>17.417300000000001</v>
      </c>
      <c r="E681" s="2">
        <v>200</v>
      </c>
      <c r="F681" s="2">
        <v>19</v>
      </c>
      <c r="G681" s="2">
        <v>3800</v>
      </c>
      <c r="H681" s="16">
        <f t="shared" si="10"/>
        <v>1.0517845853209944E-3</v>
      </c>
    </row>
    <row r="682" spans="1:8" ht="13.5" x14ac:dyDescent="0.25">
      <c r="A682" s="11"/>
      <c r="B682" s="10">
        <v>45589</v>
      </c>
      <c r="C682" s="2">
        <v>19</v>
      </c>
      <c r="D682" s="2">
        <v>17.417300000000001</v>
      </c>
      <c r="E682" s="2">
        <v>0</v>
      </c>
      <c r="F682" s="2">
        <v>0</v>
      </c>
      <c r="G682" s="2">
        <v>0</v>
      </c>
      <c r="H682" s="16">
        <f t="shared" si="10"/>
        <v>0</v>
      </c>
    </row>
    <row r="683" spans="1:8" ht="13.5" x14ac:dyDescent="0.25">
      <c r="A683" s="11"/>
      <c r="B683" s="10">
        <v>45590</v>
      </c>
      <c r="C683" s="2">
        <v>18.72</v>
      </c>
      <c r="D683" s="2">
        <v>17.160599999999999</v>
      </c>
      <c r="E683" s="2">
        <v>5600</v>
      </c>
      <c r="F683" s="2">
        <v>18.302</v>
      </c>
      <c r="G683" s="2">
        <v>102491.2</v>
      </c>
      <c r="H683" s="16">
        <f t="shared" si="10"/>
        <v>-1.4738220045586982E-2</v>
      </c>
    </row>
    <row r="684" spans="1:8" ht="13.5" x14ac:dyDescent="0.25">
      <c r="A684" s="11"/>
      <c r="B684" s="10">
        <v>45593</v>
      </c>
      <c r="C684" s="2">
        <v>18.760000000000002</v>
      </c>
      <c r="D684" s="2">
        <v>17.197299999999998</v>
      </c>
      <c r="E684" s="2">
        <v>1916</v>
      </c>
      <c r="F684" s="2">
        <v>18.475999999999999</v>
      </c>
      <c r="G684" s="2">
        <v>35400.016000000003</v>
      </c>
      <c r="H684" s="16">
        <f t="shared" si="10"/>
        <v>2.1386198617763794E-3</v>
      </c>
    </row>
    <row r="685" spans="1:8" ht="13.5" x14ac:dyDescent="0.25">
      <c r="A685" s="11"/>
      <c r="B685" s="10">
        <v>45594</v>
      </c>
      <c r="C685" s="2">
        <v>18.760000000000002</v>
      </c>
      <c r="D685" s="2">
        <v>17.197299999999998</v>
      </c>
      <c r="E685" s="2">
        <v>250</v>
      </c>
      <c r="F685" s="2">
        <v>18.760000000000002</v>
      </c>
      <c r="G685" s="2">
        <v>4690</v>
      </c>
      <c r="H685" s="16">
        <f t="shared" si="10"/>
        <v>0</v>
      </c>
    </row>
    <row r="686" spans="1:8" ht="13.5" x14ac:dyDescent="0.25">
      <c r="A686" s="11"/>
      <c r="B686" s="10">
        <v>45595</v>
      </c>
      <c r="C686" s="2">
        <v>18.61</v>
      </c>
      <c r="D686" s="2">
        <v>17.059799999999999</v>
      </c>
      <c r="E686" s="2">
        <v>174</v>
      </c>
      <c r="F686" s="2">
        <v>18.385999999999999</v>
      </c>
      <c r="G686" s="2">
        <v>3199.1640000000002</v>
      </c>
      <c r="H686" s="16">
        <f t="shared" si="10"/>
        <v>-7.9954411448308338E-3</v>
      </c>
    </row>
    <row r="687" spans="1:8" ht="13.5" x14ac:dyDescent="0.25">
      <c r="A687" s="11"/>
      <c r="B687" s="10">
        <v>45596</v>
      </c>
      <c r="C687" s="2">
        <v>18.73</v>
      </c>
      <c r="D687" s="2">
        <v>17.169799999999999</v>
      </c>
      <c r="E687" s="2">
        <v>548</v>
      </c>
      <c r="F687" s="2">
        <v>18.542999999999999</v>
      </c>
      <c r="G687" s="2">
        <v>10161.564</v>
      </c>
      <c r="H687" s="16">
        <f t="shared" si="10"/>
        <v>6.4479067749914675E-3</v>
      </c>
    </row>
    <row r="688" spans="1:8" ht="13.5" x14ac:dyDescent="0.25">
      <c r="A688" s="11"/>
      <c r="B688" s="10">
        <v>45597</v>
      </c>
      <c r="C688" s="2">
        <v>19.25</v>
      </c>
      <c r="D688" s="2">
        <v>17.6465</v>
      </c>
      <c r="E688" s="2">
        <v>2787</v>
      </c>
      <c r="F688" s="2">
        <v>18.920000000000002</v>
      </c>
      <c r="G688" s="2">
        <v>52730.04</v>
      </c>
      <c r="H688" s="16">
        <f t="shared" si="10"/>
        <v>2.7763864459690913E-2</v>
      </c>
    </row>
    <row r="689" spans="1:8" ht="13.5" x14ac:dyDescent="0.25">
      <c r="A689" s="11"/>
      <c r="B689" s="10">
        <v>45600</v>
      </c>
      <c r="C689" s="2">
        <v>19.5</v>
      </c>
      <c r="D689" s="2">
        <v>17.875699999999998</v>
      </c>
      <c r="E689" s="2">
        <v>4463</v>
      </c>
      <c r="F689" s="2">
        <v>19.318000000000001</v>
      </c>
      <c r="G689" s="2">
        <v>86216.233999999997</v>
      </c>
      <c r="H689" s="16">
        <f t="shared" si="10"/>
        <v>1.2988411299691086E-2</v>
      </c>
    </row>
    <row r="690" spans="1:8" ht="13.5" x14ac:dyDescent="0.25">
      <c r="A690" s="11"/>
      <c r="B690" s="10">
        <v>45601</v>
      </c>
      <c r="C690" s="2">
        <v>19.600000000000001</v>
      </c>
      <c r="D690" s="2">
        <v>17.967300000000002</v>
      </c>
      <c r="E690" s="2">
        <v>1240</v>
      </c>
      <c r="F690" s="2">
        <v>19.577000000000002</v>
      </c>
      <c r="G690" s="2">
        <v>24275.48</v>
      </c>
      <c r="H690" s="16">
        <f t="shared" si="10"/>
        <v>5.1242748535723489E-3</v>
      </c>
    </row>
    <row r="691" spans="1:8" ht="13.5" x14ac:dyDescent="0.25">
      <c r="A691" s="11"/>
      <c r="B691" s="10">
        <v>45602</v>
      </c>
      <c r="C691" s="2">
        <v>19.55</v>
      </c>
      <c r="D691" s="2">
        <v>17.921500000000002</v>
      </c>
      <c r="E691" s="2">
        <v>255</v>
      </c>
      <c r="F691" s="2">
        <v>19.285</v>
      </c>
      <c r="G691" s="2">
        <v>4917.6750000000002</v>
      </c>
      <c r="H691" s="16">
        <f t="shared" si="10"/>
        <v>-2.549075264508292E-3</v>
      </c>
    </row>
    <row r="692" spans="1:8" ht="13.5" x14ac:dyDescent="0.25">
      <c r="A692" s="11"/>
      <c r="B692" s="10">
        <v>45603</v>
      </c>
      <c r="C692" s="2">
        <v>19.37</v>
      </c>
      <c r="D692" s="2">
        <v>17.756499999999999</v>
      </c>
      <c r="E692" s="2">
        <v>2949</v>
      </c>
      <c r="F692" s="2">
        <v>19.175000000000001</v>
      </c>
      <c r="G692" s="2">
        <v>56547.074999999997</v>
      </c>
      <c r="H692" s="16">
        <f t="shared" si="10"/>
        <v>-9.2068186256732236E-3</v>
      </c>
    </row>
    <row r="693" spans="1:8" ht="13.5" x14ac:dyDescent="0.25">
      <c r="A693" s="11"/>
      <c r="B693" s="10">
        <v>45604</v>
      </c>
      <c r="C693" s="2">
        <v>19</v>
      </c>
      <c r="D693" s="2">
        <v>17.417300000000001</v>
      </c>
      <c r="E693" s="2">
        <v>4833</v>
      </c>
      <c r="F693" s="2">
        <v>19.091000000000001</v>
      </c>
      <c r="G693" s="2">
        <v>92266.803</v>
      </c>
      <c r="H693" s="16">
        <f t="shared" si="10"/>
        <v>-1.9102863740038757E-2</v>
      </c>
    </row>
    <row r="694" spans="1:8" ht="13.5" x14ac:dyDescent="0.25">
      <c r="A694" s="11"/>
      <c r="B694" s="10">
        <v>45607</v>
      </c>
      <c r="C694" s="2">
        <v>19.3</v>
      </c>
      <c r="D694" s="2">
        <v>17.692299999999999</v>
      </c>
      <c r="E694" s="2">
        <v>282</v>
      </c>
      <c r="F694" s="2">
        <v>19.065999999999999</v>
      </c>
      <c r="G694" s="2">
        <v>5376.6120000000001</v>
      </c>
      <c r="H694" s="16">
        <f t="shared" si="10"/>
        <v>1.5788899542408901E-2</v>
      </c>
    </row>
    <row r="695" spans="1:8" ht="13.5" x14ac:dyDescent="0.25">
      <c r="A695" s="11"/>
      <c r="B695" s="10">
        <v>45608</v>
      </c>
      <c r="C695" s="2">
        <v>19</v>
      </c>
      <c r="D695" s="2">
        <v>17.417300000000001</v>
      </c>
      <c r="E695" s="2">
        <v>1868</v>
      </c>
      <c r="F695" s="2">
        <v>19.010999999999999</v>
      </c>
      <c r="G695" s="2">
        <v>35512.548000000003</v>
      </c>
      <c r="H695" s="16">
        <f t="shared" si="10"/>
        <v>-1.554348501890645E-2</v>
      </c>
    </row>
    <row r="696" spans="1:8" ht="13.5" x14ac:dyDescent="0.25">
      <c r="A696" s="11"/>
      <c r="B696" s="10">
        <v>45609</v>
      </c>
      <c r="C696" s="2">
        <v>19</v>
      </c>
      <c r="D696" s="2">
        <v>17.417300000000001</v>
      </c>
      <c r="E696" s="2">
        <v>1080</v>
      </c>
      <c r="F696" s="2">
        <v>18.965</v>
      </c>
      <c r="G696" s="2">
        <v>20482.2</v>
      </c>
      <c r="H696" s="16">
        <f t="shared" si="10"/>
        <v>0</v>
      </c>
    </row>
    <row r="697" spans="1:8" ht="13.5" x14ac:dyDescent="0.25">
      <c r="A697" s="11"/>
      <c r="B697" s="10">
        <v>45610</v>
      </c>
      <c r="C697" s="2">
        <v>19</v>
      </c>
      <c r="D697" s="2">
        <v>17.417300000000001</v>
      </c>
      <c r="E697" s="2">
        <v>325</v>
      </c>
      <c r="F697" s="2">
        <v>18.876999999999999</v>
      </c>
      <c r="G697" s="2">
        <v>6135.0249999999996</v>
      </c>
      <c r="H697" s="16">
        <f t="shared" si="10"/>
        <v>0</v>
      </c>
    </row>
    <row r="698" spans="1:8" ht="13.5" x14ac:dyDescent="0.25">
      <c r="A698" s="11"/>
      <c r="B698" s="10">
        <v>45611</v>
      </c>
      <c r="C698" s="2">
        <v>18.5</v>
      </c>
      <c r="D698" s="2">
        <v>16.9589</v>
      </c>
      <c r="E698" s="2">
        <v>8926</v>
      </c>
      <c r="F698" s="2">
        <v>18.736000000000001</v>
      </c>
      <c r="G698" s="2">
        <v>167237.53599999999</v>
      </c>
      <c r="H698" s="16">
        <f t="shared" si="10"/>
        <v>-2.631866018269198E-2</v>
      </c>
    </row>
    <row r="699" spans="1:8" ht="13.5" x14ac:dyDescent="0.25">
      <c r="A699" s="11"/>
      <c r="B699" s="10">
        <v>45614</v>
      </c>
      <c r="C699" s="2">
        <v>18.95</v>
      </c>
      <c r="D699" s="2">
        <v>17.371500000000001</v>
      </c>
      <c r="E699" s="2">
        <v>434</v>
      </c>
      <c r="F699" s="2">
        <v>18.745000000000001</v>
      </c>
      <c r="G699" s="2">
        <v>8135.33</v>
      </c>
      <c r="H699" s="16">
        <f t="shared" si="10"/>
        <v>2.4329408157368768E-2</v>
      </c>
    </row>
    <row r="700" spans="1:8" ht="13.5" x14ac:dyDescent="0.25">
      <c r="A700" s="11"/>
      <c r="B700" s="10">
        <v>45615</v>
      </c>
      <c r="C700" s="2">
        <v>18.920000000000002</v>
      </c>
      <c r="D700" s="2">
        <v>17.344000000000001</v>
      </c>
      <c r="E700" s="2">
        <v>628</v>
      </c>
      <c r="F700" s="2">
        <v>18.617999999999999</v>
      </c>
      <c r="G700" s="2">
        <v>11692.103999999999</v>
      </c>
      <c r="H700" s="16">
        <f t="shared" si="10"/>
        <v>-1.5830527012635556E-3</v>
      </c>
    </row>
    <row r="701" spans="1:8" ht="13.5" x14ac:dyDescent="0.25">
      <c r="A701" s="11"/>
      <c r="B701" s="10">
        <v>45616</v>
      </c>
      <c r="C701" s="2">
        <v>18.2</v>
      </c>
      <c r="D701" s="2">
        <v>16.683900000000001</v>
      </c>
      <c r="E701" s="2">
        <v>6063</v>
      </c>
      <c r="F701" s="2">
        <v>18.324000000000002</v>
      </c>
      <c r="G701" s="2">
        <v>111098.412</v>
      </c>
      <c r="H701" s="16">
        <f t="shared" si="10"/>
        <v>-3.8059271217712166E-2</v>
      </c>
    </row>
    <row r="702" spans="1:8" ht="13.5" x14ac:dyDescent="0.25">
      <c r="A702" s="11"/>
      <c r="B702" s="10">
        <v>45617</v>
      </c>
      <c r="C702" s="2">
        <v>18.77</v>
      </c>
      <c r="D702" s="2">
        <v>17.206499999999998</v>
      </c>
      <c r="E702" s="2">
        <v>5017</v>
      </c>
      <c r="F702" s="2">
        <v>18.286000000000001</v>
      </c>
      <c r="G702" s="2">
        <v>91740.861999999994</v>
      </c>
      <c r="H702" s="16">
        <f t="shared" si="10"/>
        <v>3.1323611385826879E-2</v>
      </c>
    </row>
    <row r="703" spans="1:8" ht="13.5" x14ac:dyDescent="0.25">
      <c r="A703" s="11"/>
      <c r="B703" s="10">
        <v>45618</v>
      </c>
      <c r="C703" s="2">
        <v>18.7</v>
      </c>
      <c r="D703" s="2">
        <v>17.142299999999999</v>
      </c>
      <c r="E703" s="2">
        <v>360</v>
      </c>
      <c r="F703" s="2">
        <v>18.564</v>
      </c>
      <c r="G703" s="2">
        <v>6683.04</v>
      </c>
      <c r="H703" s="16">
        <f t="shared" si="10"/>
        <v>-3.7311481126318306E-3</v>
      </c>
    </row>
    <row r="704" spans="1:8" ht="13.5" x14ac:dyDescent="0.25">
      <c r="A704" s="11"/>
      <c r="B704" s="10">
        <v>45621</v>
      </c>
      <c r="C704" s="2">
        <v>18.690000000000001</v>
      </c>
      <c r="D704" s="2">
        <v>17.133099999999999</v>
      </c>
      <c r="E704" s="2">
        <v>698</v>
      </c>
      <c r="F704" s="2">
        <v>18.413</v>
      </c>
      <c r="G704" s="2">
        <v>12852.273999999999</v>
      </c>
      <c r="H704" s="16">
        <f t="shared" si="10"/>
        <v>-5.366841089001987E-4</v>
      </c>
    </row>
    <row r="705" spans="1:8" ht="13.5" x14ac:dyDescent="0.25">
      <c r="A705" s="11"/>
      <c r="B705" s="10">
        <v>45622</v>
      </c>
      <c r="C705" s="2">
        <v>18.8</v>
      </c>
      <c r="D705" s="2">
        <v>17.234000000000002</v>
      </c>
      <c r="E705" s="2">
        <v>10</v>
      </c>
      <c r="F705" s="2">
        <v>18.8</v>
      </c>
      <c r="G705" s="2">
        <v>188</v>
      </c>
      <c r="H705" s="16">
        <f t="shared" si="10"/>
        <v>5.889185261278046E-3</v>
      </c>
    </row>
    <row r="706" spans="1:8" ht="13.5" x14ac:dyDescent="0.25">
      <c r="A706" s="11"/>
      <c r="B706" s="10">
        <v>45623</v>
      </c>
      <c r="C706" s="2">
        <v>18.5</v>
      </c>
      <c r="D706" s="2">
        <v>16.9589</v>
      </c>
      <c r="E706" s="2">
        <v>1816</v>
      </c>
      <c r="F706" s="2">
        <v>18.236000000000001</v>
      </c>
      <c r="G706" s="2">
        <v>33116.576000000001</v>
      </c>
      <c r="H706" s="16">
        <f t="shared" si="10"/>
        <v>-1.5962632006498889E-2</v>
      </c>
    </row>
    <row r="707" spans="1:8" ht="13.5" x14ac:dyDescent="0.25">
      <c r="A707" s="11"/>
      <c r="B707" s="10">
        <v>45624</v>
      </c>
      <c r="C707" s="2">
        <v>18.64</v>
      </c>
      <c r="D707" s="2">
        <v>17.087299999999999</v>
      </c>
      <c r="E707" s="2">
        <v>2471</v>
      </c>
      <c r="F707" s="2">
        <v>18.238</v>
      </c>
      <c r="G707" s="2">
        <v>45066.097999999998</v>
      </c>
      <c r="H707" s="16">
        <f t="shared" si="10"/>
        <v>7.5712457765538558E-3</v>
      </c>
    </row>
    <row r="708" spans="1:8" ht="13.5" x14ac:dyDescent="0.25">
      <c r="A708" s="11"/>
      <c r="B708" s="10">
        <v>45625</v>
      </c>
      <c r="C708" s="2">
        <v>18.93</v>
      </c>
      <c r="D708" s="2">
        <v>17.353100000000001</v>
      </c>
      <c r="E708" s="2">
        <v>11606</v>
      </c>
      <c r="F708" s="2">
        <v>18.815999999999999</v>
      </c>
      <c r="G708" s="2">
        <v>218378.49600000001</v>
      </c>
      <c r="H708" s="16">
        <f t="shared" si="10"/>
        <v>1.555541249934175E-2</v>
      </c>
    </row>
    <row r="709" spans="1:8" ht="13.5" x14ac:dyDescent="0.25">
      <c r="A709" s="11"/>
      <c r="B709" s="10">
        <v>45628</v>
      </c>
      <c r="C709" s="2">
        <v>19.29</v>
      </c>
      <c r="D709" s="2">
        <v>17.6831</v>
      </c>
      <c r="E709" s="2">
        <v>3579</v>
      </c>
      <c r="F709" s="2">
        <v>19.038</v>
      </c>
      <c r="G709" s="2">
        <v>68137.001999999993</v>
      </c>
      <c r="H709" s="16">
        <f t="shared" si="10"/>
        <v>1.901677510070237E-2</v>
      </c>
    </row>
    <row r="710" spans="1:8" ht="13.5" x14ac:dyDescent="0.25">
      <c r="A710" s="11"/>
      <c r="B710" s="10">
        <v>45629</v>
      </c>
      <c r="C710" s="2">
        <v>19.29</v>
      </c>
      <c r="D710" s="2">
        <v>17.6831</v>
      </c>
      <c r="E710" s="2">
        <v>842</v>
      </c>
      <c r="F710" s="2">
        <v>19.087</v>
      </c>
      <c r="G710" s="2">
        <v>16071.254000000001</v>
      </c>
      <c r="H710" s="16">
        <f t="shared" si="10"/>
        <v>0</v>
      </c>
    </row>
    <row r="711" spans="1:8" ht="13.5" x14ac:dyDescent="0.25">
      <c r="A711" s="11"/>
      <c r="B711" s="10">
        <v>45630</v>
      </c>
      <c r="C711" s="2">
        <v>19</v>
      </c>
      <c r="D711" s="2">
        <v>17.417300000000001</v>
      </c>
      <c r="E711" s="2">
        <v>3599</v>
      </c>
      <c r="F711" s="2">
        <v>18.98</v>
      </c>
      <c r="G711" s="2">
        <v>68309.02</v>
      </c>
      <c r="H711" s="16">
        <f t="shared" ref="H711:H774" si="11">(D711-D710)/D710</f>
        <v>-1.5031301072775628E-2</v>
      </c>
    </row>
    <row r="712" spans="1:8" ht="13.5" x14ac:dyDescent="0.25">
      <c r="A712" s="11"/>
      <c r="B712" s="10">
        <v>45631</v>
      </c>
      <c r="C712" s="2">
        <v>19.25</v>
      </c>
      <c r="D712" s="2">
        <v>17.6465</v>
      </c>
      <c r="E712" s="2">
        <v>255</v>
      </c>
      <c r="F712" s="2">
        <v>19.048999999999999</v>
      </c>
      <c r="G712" s="2">
        <v>4857.4949999999999</v>
      </c>
      <c r="H712" s="16">
        <f t="shared" si="11"/>
        <v>1.3159330091345888E-2</v>
      </c>
    </row>
    <row r="713" spans="1:8" ht="13.5" x14ac:dyDescent="0.25">
      <c r="A713" s="11"/>
      <c r="B713" s="10">
        <v>45632</v>
      </c>
      <c r="C713" s="2">
        <v>19.2</v>
      </c>
      <c r="D713" s="2">
        <v>17.6006</v>
      </c>
      <c r="E713" s="2">
        <v>4601</v>
      </c>
      <c r="F713" s="2">
        <v>19.056999999999999</v>
      </c>
      <c r="G713" s="2">
        <v>87681.256999999998</v>
      </c>
      <c r="H713" s="16">
        <f t="shared" si="11"/>
        <v>-2.6010823676082856E-3</v>
      </c>
    </row>
    <row r="714" spans="1:8" ht="13.5" x14ac:dyDescent="0.25">
      <c r="A714" s="11"/>
      <c r="B714" s="10">
        <v>45635</v>
      </c>
      <c r="C714" s="2">
        <v>19.2</v>
      </c>
      <c r="D714" s="2">
        <v>17.6006</v>
      </c>
      <c r="E714" s="2">
        <v>2771</v>
      </c>
      <c r="F714" s="2">
        <v>18.901</v>
      </c>
      <c r="G714" s="2">
        <v>52374.671000000002</v>
      </c>
      <c r="H714" s="16">
        <f t="shared" si="11"/>
        <v>0</v>
      </c>
    </row>
    <row r="715" spans="1:8" ht="13.5" x14ac:dyDescent="0.25">
      <c r="A715" s="11"/>
      <c r="B715" s="10">
        <v>45636</v>
      </c>
      <c r="C715" s="2">
        <v>19.149999999999999</v>
      </c>
      <c r="D715" s="2">
        <v>17.5548</v>
      </c>
      <c r="E715" s="2">
        <v>225</v>
      </c>
      <c r="F715" s="2">
        <v>19.006</v>
      </c>
      <c r="G715" s="2">
        <v>4276.3500000000004</v>
      </c>
      <c r="H715" s="16">
        <f t="shared" si="11"/>
        <v>-2.6021840164539753E-3</v>
      </c>
    </row>
    <row r="716" spans="1:8" ht="13.5" x14ac:dyDescent="0.25">
      <c r="A716" s="11"/>
      <c r="B716" s="10">
        <v>45637</v>
      </c>
      <c r="C716" s="2">
        <v>19.18</v>
      </c>
      <c r="D716" s="2">
        <v>17.5823</v>
      </c>
      <c r="E716" s="2">
        <v>2620</v>
      </c>
      <c r="F716" s="2">
        <v>18.992999999999999</v>
      </c>
      <c r="G716" s="2">
        <v>49761.66</v>
      </c>
      <c r="H716" s="16">
        <f t="shared" si="11"/>
        <v>1.5665231161847391E-3</v>
      </c>
    </row>
    <row r="717" spans="1:8" ht="13.5" x14ac:dyDescent="0.25">
      <c r="A717" s="11"/>
      <c r="B717" s="10">
        <v>45638</v>
      </c>
      <c r="C717" s="2">
        <v>19.579999999999998</v>
      </c>
      <c r="D717" s="2">
        <v>17.949000000000002</v>
      </c>
      <c r="E717" s="2">
        <v>3316</v>
      </c>
      <c r="F717" s="2">
        <v>19.355</v>
      </c>
      <c r="G717" s="2">
        <v>64181.18</v>
      </c>
      <c r="H717" s="16">
        <f t="shared" si="11"/>
        <v>2.0856201975850804E-2</v>
      </c>
    </row>
    <row r="718" spans="1:8" ht="13.5" x14ac:dyDescent="0.25">
      <c r="A718" s="11"/>
      <c r="B718" s="10">
        <v>45639</v>
      </c>
      <c r="C718" s="2">
        <v>20.53</v>
      </c>
      <c r="D718" s="2">
        <v>18.819900000000001</v>
      </c>
      <c r="E718" s="2">
        <v>6407</v>
      </c>
      <c r="F718" s="2">
        <v>20.192</v>
      </c>
      <c r="G718" s="2">
        <v>129370.144</v>
      </c>
      <c r="H718" s="16">
        <f t="shared" si="11"/>
        <v>4.8520808958716299E-2</v>
      </c>
    </row>
    <row r="719" spans="1:8" ht="13.5" x14ac:dyDescent="0.25">
      <c r="A719" s="11"/>
      <c r="B719" s="10">
        <v>45642</v>
      </c>
      <c r="C719" s="2">
        <v>20.77</v>
      </c>
      <c r="D719" s="2">
        <v>19.039899999999999</v>
      </c>
      <c r="E719" s="2">
        <v>5017</v>
      </c>
      <c r="F719" s="2">
        <v>20.632000000000001</v>
      </c>
      <c r="G719" s="2">
        <v>103510.74400000001</v>
      </c>
      <c r="H719" s="16">
        <f t="shared" si="11"/>
        <v>1.1689753930679699E-2</v>
      </c>
    </row>
    <row r="720" spans="1:8" ht="13.5" x14ac:dyDescent="0.25">
      <c r="A720" s="11"/>
      <c r="B720" s="10">
        <v>45644</v>
      </c>
      <c r="C720" s="2">
        <v>22</v>
      </c>
      <c r="D720" s="2">
        <v>20.167400000000001</v>
      </c>
      <c r="E720" s="2">
        <v>6059</v>
      </c>
      <c r="F720" s="2">
        <v>21.259</v>
      </c>
      <c r="G720" s="2">
        <v>128808.281</v>
      </c>
      <c r="H720" s="16">
        <f t="shared" si="11"/>
        <v>5.9217747992373976E-2</v>
      </c>
    </row>
    <row r="721" spans="1:8" ht="13.5" x14ac:dyDescent="0.25">
      <c r="A721" s="11"/>
      <c r="B721" s="10">
        <v>45645</v>
      </c>
      <c r="C721" s="2">
        <v>22</v>
      </c>
      <c r="D721" s="2">
        <v>20.167400000000001</v>
      </c>
      <c r="E721" s="2">
        <v>9515</v>
      </c>
      <c r="F721" s="2">
        <v>21.989000000000001</v>
      </c>
      <c r="G721" s="2">
        <v>209225.33499999999</v>
      </c>
      <c r="H721" s="16">
        <f t="shared" si="11"/>
        <v>0</v>
      </c>
    </row>
    <row r="722" spans="1:8" ht="13.5" x14ac:dyDescent="0.25">
      <c r="A722" s="11"/>
      <c r="B722" s="10">
        <v>45646</v>
      </c>
      <c r="C722" s="2">
        <v>21</v>
      </c>
      <c r="D722" s="2">
        <v>19.250699999999998</v>
      </c>
      <c r="E722" s="2">
        <v>4838</v>
      </c>
      <c r="F722" s="2">
        <v>21.228999999999999</v>
      </c>
      <c r="G722" s="2">
        <v>102705.902</v>
      </c>
      <c r="H722" s="16">
        <f t="shared" si="11"/>
        <v>-4.5454545454545567E-2</v>
      </c>
    </row>
    <row r="723" spans="1:8" ht="13.5" x14ac:dyDescent="0.25">
      <c r="A723" s="11"/>
      <c r="B723" s="10">
        <v>45649</v>
      </c>
      <c r="C723" s="2">
        <v>21</v>
      </c>
      <c r="D723" s="2">
        <v>19.250699999999998</v>
      </c>
      <c r="E723" s="2">
        <v>1224</v>
      </c>
      <c r="F723" s="2">
        <v>21.015999999999998</v>
      </c>
      <c r="G723" s="2">
        <v>25723.583999999999</v>
      </c>
      <c r="H723" s="16">
        <f t="shared" si="11"/>
        <v>0</v>
      </c>
    </row>
    <row r="724" spans="1:8" ht="13.5" x14ac:dyDescent="0.25">
      <c r="A724" s="11"/>
      <c r="B724" s="10">
        <v>45650</v>
      </c>
      <c r="C724" s="2">
        <v>21</v>
      </c>
      <c r="D724" s="2">
        <v>19.250699999999998</v>
      </c>
      <c r="E724" s="2">
        <v>15847</v>
      </c>
      <c r="F724" s="2">
        <v>21.016999999999999</v>
      </c>
      <c r="G724" s="2">
        <v>333056.39899999998</v>
      </c>
      <c r="H724" s="16">
        <f t="shared" si="11"/>
        <v>0</v>
      </c>
    </row>
    <row r="725" spans="1:8" ht="13.5" x14ac:dyDescent="0.25">
      <c r="A725" s="11"/>
      <c r="B725" s="10">
        <v>45651</v>
      </c>
      <c r="C725" s="2">
        <v>21</v>
      </c>
      <c r="D725" s="2">
        <v>19.250699999999998</v>
      </c>
      <c r="E725" s="2">
        <v>3080</v>
      </c>
      <c r="F725" s="2">
        <v>21.13</v>
      </c>
      <c r="G725" s="2">
        <v>65080.4</v>
      </c>
      <c r="H725" s="16">
        <f t="shared" si="11"/>
        <v>0</v>
      </c>
    </row>
    <row r="726" spans="1:8" ht="13.5" x14ac:dyDescent="0.25">
      <c r="A726" s="11"/>
      <c r="B726" s="10">
        <v>45652</v>
      </c>
      <c r="C726" s="2">
        <v>21</v>
      </c>
      <c r="D726" s="2">
        <v>19.250699999999998</v>
      </c>
      <c r="E726" s="2">
        <v>8233</v>
      </c>
      <c r="F726" s="2">
        <v>21.053999999999998</v>
      </c>
      <c r="G726" s="2">
        <v>173337.58199999999</v>
      </c>
      <c r="H726" s="16">
        <f t="shared" si="11"/>
        <v>0</v>
      </c>
    </row>
    <row r="727" spans="1:8" ht="13.5" x14ac:dyDescent="0.25">
      <c r="A727" s="11"/>
      <c r="B727" s="10">
        <v>45653</v>
      </c>
      <c r="C727" s="2">
        <v>21.25</v>
      </c>
      <c r="D727" s="2">
        <v>19.479900000000001</v>
      </c>
      <c r="E727" s="2">
        <v>4243</v>
      </c>
      <c r="F727" s="2">
        <v>21.004000000000001</v>
      </c>
      <c r="G727" s="2">
        <v>89119.971999999994</v>
      </c>
      <c r="H727" s="16">
        <f t="shared" si="11"/>
        <v>1.1906060558836942E-2</v>
      </c>
    </row>
    <row r="728" spans="1:8" ht="13.5" x14ac:dyDescent="0.25">
      <c r="A728" s="11"/>
      <c r="B728" s="10">
        <v>45656</v>
      </c>
      <c r="C728" s="2">
        <v>21</v>
      </c>
      <c r="D728" s="2">
        <v>19.250699999999998</v>
      </c>
      <c r="E728" s="2">
        <v>3011</v>
      </c>
      <c r="F728" s="2">
        <v>21.013000000000002</v>
      </c>
      <c r="G728" s="2">
        <v>63270.142999999996</v>
      </c>
      <c r="H728" s="16">
        <f t="shared" si="11"/>
        <v>-1.1765974157978341E-2</v>
      </c>
    </row>
    <row r="729" spans="1:8" ht="13.5" x14ac:dyDescent="0.25">
      <c r="A729" s="11"/>
      <c r="B729" s="10">
        <v>45657</v>
      </c>
      <c r="C729" s="2">
        <v>21</v>
      </c>
      <c r="D729" s="2">
        <v>19.250699999999998</v>
      </c>
      <c r="E729" s="2">
        <v>8216</v>
      </c>
      <c r="F729" s="2">
        <v>21.001000000000001</v>
      </c>
      <c r="G729" s="2">
        <v>172544.21599999999</v>
      </c>
      <c r="H729" s="16">
        <f t="shared" si="11"/>
        <v>0</v>
      </c>
    </row>
    <row r="730" spans="1:8" ht="13.5" x14ac:dyDescent="0.25">
      <c r="A730" s="11"/>
      <c r="B730" s="10">
        <v>45659</v>
      </c>
      <c r="C730" s="2">
        <v>21.2</v>
      </c>
      <c r="D730" s="2">
        <v>19.434000000000001</v>
      </c>
      <c r="E730" s="2">
        <v>4326</v>
      </c>
      <c r="F730" s="2">
        <v>21.047000000000001</v>
      </c>
      <c r="G730" s="2">
        <v>91049.322</v>
      </c>
      <c r="H730" s="16">
        <f t="shared" si="11"/>
        <v>9.5217316772897975E-3</v>
      </c>
    </row>
    <row r="731" spans="1:8" ht="13.5" x14ac:dyDescent="0.25">
      <c r="A731" s="11"/>
      <c r="B731" s="10">
        <v>45660</v>
      </c>
      <c r="C731" s="2">
        <v>21.79</v>
      </c>
      <c r="D731" s="2">
        <v>19.974900000000002</v>
      </c>
      <c r="E731" s="2">
        <v>7136</v>
      </c>
      <c r="F731" s="2">
        <v>21.248999999999999</v>
      </c>
      <c r="G731" s="2">
        <v>151632.864</v>
      </c>
      <c r="H731" s="16">
        <f t="shared" si="11"/>
        <v>2.7832664402593424E-2</v>
      </c>
    </row>
    <row r="732" spans="1:8" ht="13.5" x14ac:dyDescent="0.25">
      <c r="A732" s="11"/>
      <c r="B732" s="10">
        <v>45663</v>
      </c>
      <c r="C732" s="2">
        <v>21.69</v>
      </c>
      <c r="D732" s="2">
        <v>19.883199999999999</v>
      </c>
      <c r="E732" s="2">
        <v>5180</v>
      </c>
      <c r="F732" s="2">
        <v>21.192</v>
      </c>
      <c r="G732" s="2">
        <v>109774.56</v>
      </c>
      <c r="H732" s="16">
        <f t="shared" si="11"/>
        <v>-4.5907614055641323E-3</v>
      </c>
    </row>
    <row r="733" spans="1:8" ht="13.5" x14ac:dyDescent="0.25">
      <c r="A733" s="11"/>
      <c r="B733" s="10">
        <v>45664</v>
      </c>
      <c r="C733" s="2">
        <v>21.62</v>
      </c>
      <c r="D733" s="2">
        <v>19.819099999999999</v>
      </c>
      <c r="E733" s="2">
        <v>24</v>
      </c>
      <c r="F733" s="2">
        <v>21.632000000000001</v>
      </c>
      <c r="G733" s="2">
        <v>519.16800000000001</v>
      </c>
      <c r="H733" s="16">
        <f t="shared" si="11"/>
        <v>-3.2238271505592576E-3</v>
      </c>
    </row>
    <row r="734" spans="1:8" ht="13.5" x14ac:dyDescent="0.25">
      <c r="A734" s="11"/>
      <c r="B734" s="10">
        <v>45665</v>
      </c>
      <c r="C734" s="2">
        <v>21</v>
      </c>
      <c r="D734" s="2">
        <v>19.250699999999998</v>
      </c>
      <c r="E734" s="2">
        <v>2244</v>
      </c>
      <c r="F734" s="2">
        <v>21.045999999999999</v>
      </c>
      <c r="G734" s="2">
        <v>47227.224000000002</v>
      </c>
      <c r="H734" s="16">
        <f t="shared" si="11"/>
        <v>-2.8679405220216888E-2</v>
      </c>
    </row>
    <row r="735" spans="1:8" ht="13.5" x14ac:dyDescent="0.25">
      <c r="A735" s="11"/>
      <c r="B735" s="10">
        <v>45666</v>
      </c>
      <c r="C735" s="2">
        <v>21.1</v>
      </c>
      <c r="D735" s="2">
        <v>19.342400000000001</v>
      </c>
      <c r="E735" s="2">
        <v>3315</v>
      </c>
      <c r="F735" s="2">
        <v>20.974</v>
      </c>
      <c r="G735" s="2">
        <v>69528.81</v>
      </c>
      <c r="H735" s="16">
        <f t="shared" si="11"/>
        <v>4.7634631467948184E-3</v>
      </c>
    </row>
    <row r="736" spans="1:8" ht="13.5" x14ac:dyDescent="0.25">
      <c r="A736" s="11"/>
      <c r="B736" s="10">
        <v>45667</v>
      </c>
      <c r="C736" s="2">
        <v>21.08</v>
      </c>
      <c r="D736" s="2">
        <v>19.324000000000002</v>
      </c>
      <c r="E736" s="2">
        <v>3142</v>
      </c>
      <c r="F736" s="2">
        <v>20.945</v>
      </c>
      <c r="G736" s="2">
        <v>65809.19</v>
      </c>
      <c r="H736" s="16">
        <f t="shared" si="11"/>
        <v>-9.5127802134170266E-4</v>
      </c>
    </row>
    <row r="737" spans="1:8" ht="13.5" x14ac:dyDescent="0.25">
      <c r="A737" s="11"/>
      <c r="B737" s="10">
        <v>45670</v>
      </c>
      <c r="C737" s="2">
        <v>22.1</v>
      </c>
      <c r="D737" s="2">
        <v>20.2591</v>
      </c>
      <c r="E737" s="2">
        <v>8145</v>
      </c>
      <c r="F737" s="2">
        <v>21.631</v>
      </c>
      <c r="G737" s="2">
        <v>176184.495</v>
      </c>
      <c r="H737" s="16">
        <f t="shared" si="11"/>
        <v>4.8390602359759803E-2</v>
      </c>
    </row>
    <row r="738" spans="1:8" ht="13.5" x14ac:dyDescent="0.25">
      <c r="A738" s="11"/>
      <c r="B738" s="10">
        <v>45671</v>
      </c>
      <c r="C738" s="2">
        <v>22.66</v>
      </c>
      <c r="D738" s="2">
        <v>20.772400000000001</v>
      </c>
      <c r="E738" s="2">
        <v>5346</v>
      </c>
      <c r="F738" s="2">
        <v>22.311</v>
      </c>
      <c r="G738" s="2">
        <v>119274.606</v>
      </c>
      <c r="H738" s="16">
        <f t="shared" si="11"/>
        <v>2.5336762245114591E-2</v>
      </c>
    </row>
    <row r="739" spans="1:8" ht="13.5" x14ac:dyDescent="0.25">
      <c r="A739" s="11"/>
      <c r="B739" s="10">
        <v>45672</v>
      </c>
      <c r="C739" s="2">
        <v>22.55</v>
      </c>
      <c r="D739" s="2">
        <v>20.671600000000002</v>
      </c>
      <c r="E739" s="2">
        <v>7224</v>
      </c>
      <c r="F739" s="2">
        <v>22.373000000000001</v>
      </c>
      <c r="G739" s="2">
        <v>161622.552</v>
      </c>
      <c r="H739" s="16">
        <f t="shared" si="11"/>
        <v>-4.8525928636074574E-3</v>
      </c>
    </row>
    <row r="740" spans="1:8" ht="13.5" x14ac:dyDescent="0.25">
      <c r="A740" s="11"/>
      <c r="B740" s="10">
        <v>45673</v>
      </c>
      <c r="C740" s="2">
        <v>22.5</v>
      </c>
      <c r="D740" s="2">
        <v>20.625800000000002</v>
      </c>
      <c r="E740" s="2">
        <v>4656</v>
      </c>
      <c r="F740" s="2">
        <v>22.167000000000002</v>
      </c>
      <c r="G740" s="2">
        <v>103209.552</v>
      </c>
      <c r="H740" s="16">
        <f t="shared" si="11"/>
        <v>-2.2156001470616613E-3</v>
      </c>
    </row>
    <row r="741" spans="1:8" ht="13.5" x14ac:dyDescent="0.25">
      <c r="A741" s="11"/>
      <c r="B741" s="10">
        <v>45674</v>
      </c>
      <c r="C741" s="2">
        <v>23.48</v>
      </c>
      <c r="D741" s="2">
        <v>21.524100000000001</v>
      </c>
      <c r="E741" s="2">
        <v>8876</v>
      </c>
      <c r="F741" s="2">
        <v>22.555</v>
      </c>
      <c r="G741" s="2">
        <v>200198.18</v>
      </c>
      <c r="H741" s="16">
        <f t="shared" si="11"/>
        <v>4.3552250094541736E-2</v>
      </c>
    </row>
    <row r="742" spans="1:8" ht="13.5" x14ac:dyDescent="0.25">
      <c r="A742" s="11"/>
      <c r="B742" s="10">
        <v>45677</v>
      </c>
      <c r="C742" s="2">
        <v>23.5</v>
      </c>
      <c r="D742" s="2">
        <v>21.5425</v>
      </c>
      <c r="E742" s="2">
        <v>2199</v>
      </c>
      <c r="F742" s="2">
        <v>23.49</v>
      </c>
      <c r="G742" s="2">
        <v>51654.51</v>
      </c>
      <c r="H742" s="16">
        <f t="shared" si="11"/>
        <v>8.5485571986748568E-4</v>
      </c>
    </row>
    <row r="743" spans="1:8" ht="13.5" x14ac:dyDescent="0.25">
      <c r="A743" s="11"/>
      <c r="B743" s="10">
        <v>45678</v>
      </c>
      <c r="C743" s="2">
        <v>22.89</v>
      </c>
      <c r="D743" s="2">
        <v>20.9833</v>
      </c>
      <c r="E743" s="2">
        <v>15357</v>
      </c>
      <c r="F743" s="2">
        <v>22.667999999999999</v>
      </c>
      <c r="G743" s="2">
        <v>348112.47600000002</v>
      </c>
      <c r="H743" s="16">
        <f t="shared" si="11"/>
        <v>-2.5957990019728469E-2</v>
      </c>
    </row>
    <row r="744" spans="1:8" ht="13.5" x14ac:dyDescent="0.25">
      <c r="A744" s="11"/>
      <c r="B744" s="10">
        <v>45679</v>
      </c>
      <c r="C744" s="2">
        <v>22.6</v>
      </c>
      <c r="D744" s="2">
        <v>20.717400000000001</v>
      </c>
      <c r="E744" s="2">
        <v>3608</v>
      </c>
      <c r="F744" s="2">
        <v>22.547000000000001</v>
      </c>
      <c r="G744" s="2">
        <v>81349.576000000001</v>
      </c>
      <c r="H744" s="16">
        <f t="shared" si="11"/>
        <v>-1.2671982004737029E-2</v>
      </c>
    </row>
    <row r="745" spans="1:8" ht="13.5" x14ac:dyDescent="0.25">
      <c r="A745" s="11"/>
      <c r="B745" s="10">
        <v>45680</v>
      </c>
      <c r="C745" s="2">
        <v>22.86</v>
      </c>
      <c r="D745" s="2">
        <v>20.9558</v>
      </c>
      <c r="E745" s="2">
        <v>336</v>
      </c>
      <c r="F745" s="2">
        <v>22.692</v>
      </c>
      <c r="G745" s="2">
        <v>7624.5119999999997</v>
      </c>
      <c r="H745" s="16">
        <f t="shared" si="11"/>
        <v>1.1507235463909497E-2</v>
      </c>
    </row>
    <row r="746" spans="1:8" ht="13.5" x14ac:dyDescent="0.25">
      <c r="A746" s="11"/>
      <c r="B746" s="10">
        <v>45681</v>
      </c>
      <c r="C746" s="2">
        <v>22.6</v>
      </c>
      <c r="D746" s="2">
        <v>20.717400000000001</v>
      </c>
      <c r="E746" s="2">
        <v>9869</v>
      </c>
      <c r="F746" s="2">
        <v>22.076000000000001</v>
      </c>
      <c r="G746" s="2">
        <v>217868.04399999999</v>
      </c>
      <c r="H746" s="16">
        <f t="shared" si="11"/>
        <v>-1.1376325408717329E-2</v>
      </c>
    </row>
    <row r="747" spans="1:8" ht="13.5" x14ac:dyDescent="0.25">
      <c r="A747" s="11"/>
      <c r="B747" s="10">
        <v>45684</v>
      </c>
      <c r="C747" s="2">
        <v>22.59</v>
      </c>
      <c r="D747" s="2">
        <v>20.708300000000001</v>
      </c>
      <c r="E747" s="2">
        <v>1108</v>
      </c>
      <c r="F747" s="2">
        <v>22.558</v>
      </c>
      <c r="G747" s="2">
        <v>24994.263999999999</v>
      </c>
      <c r="H747" s="16">
        <f t="shared" si="11"/>
        <v>-4.3924430671802965E-4</v>
      </c>
    </row>
    <row r="748" spans="1:8" ht="13.5" x14ac:dyDescent="0.25">
      <c r="A748" s="11"/>
      <c r="B748" s="10">
        <v>45685</v>
      </c>
      <c r="C748" s="2">
        <v>22.53</v>
      </c>
      <c r="D748" s="2">
        <v>20.653300000000002</v>
      </c>
      <c r="E748" s="2">
        <v>672</v>
      </c>
      <c r="F748" s="2">
        <v>22.535</v>
      </c>
      <c r="G748" s="2">
        <v>15143.52</v>
      </c>
      <c r="H748" s="16">
        <f t="shared" si="11"/>
        <v>-2.6559398888368292E-3</v>
      </c>
    </row>
    <row r="749" spans="1:8" ht="13.5" x14ac:dyDescent="0.25">
      <c r="A749" s="11"/>
      <c r="B749" s="10">
        <v>45686</v>
      </c>
      <c r="C749" s="2">
        <v>21.8</v>
      </c>
      <c r="D749" s="2">
        <v>19.984100000000002</v>
      </c>
      <c r="E749" s="2">
        <v>10605</v>
      </c>
      <c r="F749" s="2">
        <v>21.442</v>
      </c>
      <c r="G749" s="2">
        <v>227392.41</v>
      </c>
      <c r="H749" s="16">
        <f t="shared" si="11"/>
        <v>-3.2401601681087279E-2</v>
      </c>
    </row>
    <row r="750" spans="1:8" ht="13.5" x14ac:dyDescent="0.25">
      <c r="A750" s="11"/>
      <c r="B750" s="10">
        <v>45687</v>
      </c>
      <c r="C750" s="2">
        <v>21.98</v>
      </c>
      <c r="D750" s="2">
        <v>20.149100000000001</v>
      </c>
      <c r="E750" s="2">
        <v>2303</v>
      </c>
      <c r="F750" s="2">
        <v>21.911999999999999</v>
      </c>
      <c r="G750" s="2">
        <v>50463.336000000003</v>
      </c>
      <c r="H750" s="16">
        <f t="shared" si="11"/>
        <v>8.2565639683547989E-3</v>
      </c>
    </row>
    <row r="751" spans="1:8" ht="13.5" x14ac:dyDescent="0.25">
      <c r="A751" s="11"/>
      <c r="B751" s="10">
        <v>45688</v>
      </c>
      <c r="C751" s="2">
        <v>22.19</v>
      </c>
      <c r="D751" s="2">
        <v>20.3416</v>
      </c>
      <c r="E751" s="2">
        <v>448</v>
      </c>
      <c r="F751" s="2">
        <v>22.178999999999998</v>
      </c>
      <c r="G751" s="2">
        <v>9936.1919999999991</v>
      </c>
      <c r="H751" s="16">
        <f t="shared" si="11"/>
        <v>9.5537765954806422E-3</v>
      </c>
    </row>
    <row r="752" spans="1:8" ht="13.5" x14ac:dyDescent="0.25">
      <c r="A752" s="11"/>
      <c r="B752" s="10">
        <v>45691</v>
      </c>
      <c r="C752" s="2">
        <v>21.4</v>
      </c>
      <c r="D752" s="2">
        <v>19.6174</v>
      </c>
      <c r="E752" s="2">
        <v>79</v>
      </c>
      <c r="F752" s="2">
        <v>22.009</v>
      </c>
      <c r="G752" s="2">
        <v>1738.711</v>
      </c>
      <c r="H752" s="16">
        <f t="shared" si="11"/>
        <v>-3.5601919219727052E-2</v>
      </c>
    </row>
    <row r="753" spans="1:8" ht="13.5" x14ac:dyDescent="0.25">
      <c r="A753" s="11"/>
      <c r="B753" s="10">
        <v>45692</v>
      </c>
      <c r="C753" s="2">
        <v>21.8</v>
      </c>
      <c r="D753" s="2">
        <v>19.984100000000002</v>
      </c>
      <c r="E753" s="2">
        <v>4462</v>
      </c>
      <c r="F753" s="2">
        <v>21.292999999999999</v>
      </c>
      <c r="G753" s="2">
        <v>95009.365999999995</v>
      </c>
      <c r="H753" s="16">
        <f t="shared" si="11"/>
        <v>1.8692589232008401E-2</v>
      </c>
    </row>
    <row r="754" spans="1:8" ht="13.5" x14ac:dyDescent="0.25">
      <c r="A754" s="11"/>
      <c r="B754" s="10">
        <v>45693</v>
      </c>
      <c r="C754" s="2">
        <v>21.83</v>
      </c>
      <c r="D754" s="2">
        <v>20.011600000000001</v>
      </c>
      <c r="E754" s="2">
        <v>5192</v>
      </c>
      <c r="F754" s="2">
        <v>21.780999999999999</v>
      </c>
      <c r="G754" s="2">
        <v>113086.952</v>
      </c>
      <c r="H754" s="16">
        <f t="shared" si="11"/>
        <v>1.3760939947257999E-3</v>
      </c>
    </row>
    <row r="755" spans="1:8" ht="13.5" x14ac:dyDescent="0.25">
      <c r="A755" s="11"/>
      <c r="B755" s="10">
        <v>45694</v>
      </c>
      <c r="C755" s="2">
        <v>22.19</v>
      </c>
      <c r="D755" s="2">
        <v>20.3416</v>
      </c>
      <c r="E755" s="2">
        <v>603</v>
      </c>
      <c r="F755" s="2">
        <v>22.201000000000001</v>
      </c>
      <c r="G755" s="2">
        <v>13387.203</v>
      </c>
      <c r="H755" s="16">
        <f t="shared" si="11"/>
        <v>1.6490435547382432E-2</v>
      </c>
    </row>
    <row r="756" spans="1:8" ht="13.5" x14ac:dyDescent="0.25">
      <c r="A756" s="11"/>
      <c r="B756" s="10">
        <v>45695</v>
      </c>
      <c r="C756" s="2">
        <v>21.51</v>
      </c>
      <c r="D756" s="2">
        <v>19.7182</v>
      </c>
      <c r="E756" s="2">
        <v>12821</v>
      </c>
      <c r="F756" s="2">
        <v>21.238</v>
      </c>
      <c r="G756" s="2">
        <v>272292.39799999999</v>
      </c>
      <c r="H756" s="16">
        <f t="shared" si="11"/>
        <v>-3.0646556809690497E-2</v>
      </c>
    </row>
    <row r="757" spans="1:8" ht="13.5" x14ac:dyDescent="0.25">
      <c r="A757" s="11"/>
      <c r="B757" s="10">
        <v>45698</v>
      </c>
      <c r="C757" s="2">
        <v>22.23</v>
      </c>
      <c r="D757" s="2">
        <v>20.3782</v>
      </c>
      <c r="E757" s="2">
        <v>2181</v>
      </c>
      <c r="F757" s="2">
        <v>22.221</v>
      </c>
      <c r="G757" s="2">
        <v>48464.000999999997</v>
      </c>
      <c r="H757" s="16">
        <f t="shared" si="11"/>
        <v>3.3471615056141032E-2</v>
      </c>
    </row>
    <row r="758" spans="1:8" ht="13.5" x14ac:dyDescent="0.25">
      <c r="A758" s="11"/>
      <c r="B758" s="10">
        <v>45699</v>
      </c>
      <c r="C758" s="2">
        <v>22.1</v>
      </c>
      <c r="D758" s="2">
        <v>20.2591</v>
      </c>
      <c r="E758" s="2">
        <v>302</v>
      </c>
      <c r="F758" s="2">
        <v>22.166</v>
      </c>
      <c r="G758" s="2">
        <v>6694.1319999999996</v>
      </c>
      <c r="H758" s="16">
        <f t="shared" si="11"/>
        <v>-5.8444808668086257E-3</v>
      </c>
    </row>
    <row r="759" spans="1:8" ht="13.5" x14ac:dyDescent="0.25">
      <c r="A759" s="11"/>
      <c r="B759" s="10">
        <v>45700</v>
      </c>
      <c r="C759" s="2">
        <v>21.89</v>
      </c>
      <c r="D759" s="2">
        <v>20.066600000000001</v>
      </c>
      <c r="E759" s="2">
        <v>12379</v>
      </c>
      <c r="F759" s="2">
        <v>21.297999999999998</v>
      </c>
      <c r="G759" s="2">
        <v>263647.94199999998</v>
      </c>
      <c r="H759" s="16">
        <f t="shared" si="11"/>
        <v>-9.5019028485963837E-3</v>
      </c>
    </row>
    <row r="760" spans="1:8" ht="13.5" x14ac:dyDescent="0.25">
      <c r="A760" s="11"/>
      <c r="B760" s="10">
        <v>45701</v>
      </c>
      <c r="C760" s="2">
        <v>21.83</v>
      </c>
      <c r="D760" s="2">
        <v>20.011600000000001</v>
      </c>
      <c r="E760" s="2">
        <v>13051</v>
      </c>
      <c r="F760" s="2">
        <v>21.32</v>
      </c>
      <c r="G760" s="2">
        <v>278247.32</v>
      </c>
      <c r="H760" s="16">
        <f t="shared" si="11"/>
        <v>-2.7408728932654118E-3</v>
      </c>
    </row>
    <row r="761" spans="1:8" ht="13.5" x14ac:dyDescent="0.25">
      <c r="A761" s="11"/>
      <c r="B761" s="10">
        <v>45702</v>
      </c>
      <c r="C761" s="2">
        <v>20.8</v>
      </c>
      <c r="D761" s="2">
        <v>19.067399999999999</v>
      </c>
      <c r="E761" s="2">
        <v>8330</v>
      </c>
      <c r="F761" s="2">
        <v>20.858000000000001</v>
      </c>
      <c r="G761" s="2">
        <v>173747.14</v>
      </c>
      <c r="H761" s="16">
        <f t="shared" si="11"/>
        <v>-4.7182634072238203E-2</v>
      </c>
    </row>
    <row r="762" spans="1:8" ht="13.5" x14ac:dyDescent="0.25">
      <c r="A762" s="11"/>
      <c r="B762" s="10">
        <v>45705</v>
      </c>
      <c r="C762" s="2">
        <v>21.59</v>
      </c>
      <c r="D762" s="2">
        <v>19.791599999999999</v>
      </c>
      <c r="E762" s="2">
        <v>7610</v>
      </c>
      <c r="F762" s="2">
        <v>21.337</v>
      </c>
      <c r="G762" s="2">
        <v>162374.57</v>
      </c>
      <c r="H762" s="16">
        <f t="shared" si="11"/>
        <v>3.7981056672645445E-2</v>
      </c>
    </row>
    <row r="763" spans="1:8" ht="13.5" x14ac:dyDescent="0.25">
      <c r="A763" s="11"/>
      <c r="B763" s="10">
        <v>45706</v>
      </c>
      <c r="C763" s="2">
        <v>22.55</v>
      </c>
      <c r="D763" s="2">
        <v>20.671600000000002</v>
      </c>
      <c r="E763" s="2">
        <v>10110</v>
      </c>
      <c r="F763" s="2">
        <v>21.811</v>
      </c>
      <c r="G763" s="2">
        <v>220509.21</v>
      </c>
      <c r="H763" s="16">
        <f t="shared" si="11"/>
        <v>4.4463307665878582E-2</v>
      </c>
    </row>
    <row r="764" spans="1:8" ht="13.5" x14ac:dyDescent="0.25">
      <c r="A764" s="11"/>
      <c r="B764" s="10">
        <v>45707</v>
      </c>
      <c r="C764" s="2">
        <v>22.1</v>
      </c>
      <c r="D764" s="2">
        <v>20.2591</v>
      </c>
      <c r="E764" s="2">
        <v>867</v>
      </c>
      <c r="F764" s="2">
        <v>22.405999999999999</v>
      </c>
      <c r="G764" s="2">
        <v>19426.002</v>
      </c>
      <c r="H764" s="16">
        <f t="shared" si="11"/>
        <v>-1.9954913988273836E-2</v>
      </c>
    </row>
    <row r="765" spans="1:8" ht="13.5" x14ac:dyDescent="0.25">
      <c r="A765" s="11"/>
      <c r="B765" s="10">
        <v>45708</v>
      </c>
      <c r="C765" s="2">
        <v>22.42</v>
      </c>
      <c r="D765" s="2">
        <v>20.552399999999999</v>
      </c>
      <c r="E765" s="2">
        <v>4089</v>
      </c>
      <c r="F765" s="2">
        <v>22.27</v>
      </c>
      <c r="G765" s="2">
        <v>91062.03</v>
      </c>
      <c r="H765" s="16">
        <f t="shared" si="11"/>
        <v>1.4477444703861404E-2</v>
      </c>
    </row>
    <row r="766" spans="1:8" ht="13.5" x14ac:dyDescent="0.25">
      <c r="A766" s="11"/>
      <c r="B766" s="10">
        <v>45709</v>
      </c>
      <c r="C766" s="2">
        <v>21.9</v>
      </c>
      <c r="D766" s="2">
        <v>20.075700000000001</v>
      </c>
      <c r="E766" s="2">
        <v>114</v>
      </c>
      <c r="F766" s="2">
        <v>21.914999999999999</v>
      </c>
      <c r="G766" s="2">
        <v>2498.31</v>
      </c>
      <c r="H766" s="16">
        <f t="shared" si="11"/>
        <v>-2.3194371460267291E-2</v>
      </c>
    </row>
    <row r="767" spans="1:8" ht="13.5" x14ac:dyDescent="0.25">
      <c r="A767" s="11"/>
      <c r="B767" s="10">
        <v>45712</v>
      </c>
      <c r="C767" s="2">
        <v>22.25</v>
      </c>
      <c r="D767" s="2">
        <v>20.396599999999999</v>
      </c>
      <c r="E767" s="2">
        <v>623</v>
      </c>
      <c r="F767" s="2">
        <v>22.202000000000002</v>
      </c>
      <c r="G767" s="2">
        <v>13831.846</v>
      </c>
      <c r="H767" s="16">
        <f t="shared" si="11"/>
        <v>1.5984498672524404E-2</v>
      </c>
    </row>
    <row r="768" spans="1:8" ht="13.5" x14ac:dyDescent="0.25">
      <c r="A768" s="11"/>
      <c r="B768" s="10">
        <v>45713</v>
      </c>
      <c r="C768" s="2">
        <v>22.71</v>
      </c>
      <c r="D768" s="2">
        <v>20.818300000000001</v>
      </c>
      <c r="E768" s="2">
        <v>3845</v>
      </c>
      <c r="F768" s="2">
        <v>22.6</v>
      </c>
      <c r="G768" s="2">
        <v>86897</v>
      </c>
      <c r="H768" s="16">
        <f t="shared" si="11"/>
        <v>2.0675014463194911E-2</v>
      </c>
    </row>
    <row r="769" spans="1:8" ht="13.5" x14ac:dyDescent="0.25">
      <c r="A769" s="11"/>
      <c r="B769" s="10">
        <v>45714</v>
      </c>
      <c r="C769" s="2">
        <v>22.68</v>
      </c>
      <c r="D769" s="2">
        <v>20.790800000000001</v>
      </c>
      <c r="E769" s="2">
        <v>23</v>
      </c>
      <c r="F769" s="2">
        <v>22.315000000000001</v>
      </c>
      <c r="G769" s="2">
        <v>513.245</v>
      </c>
      <c r="H769" s="16">
        <f t="shared" si="11"/>
        <v>-1.3209531998289897E-3</v>
      </c>
    </row>
    <row r="770" spans="1:8" ht="13.5" x14ac:dyDescent="0.25">
      <c r="A770" s="11"/>
      <c r="B770" s="10">
        <v>45715</v>
      </c>
      <c r="C770" s="2">
        <v>22.6</v>
      </c>
      <c r="D770" s="2">
        <v>20.717400000000001</v>
      </c>
      <c r="E770" s="2">
        <v>456</v>
      </c>
      <c r="F770" s="2">
        <v>22.603000000000002</v>
      </c>
      <c r="G770" s="2">
        <v>10306.968000000001</v>
      </c>
      <c r="H770" s="16">
        <f t="shared" si="11"/>
        <v>-3.5304076803201159E-3</v>
      </c>
    </row>
    <row r="771" spans="1:8" ht="13.5" x14ac:dyDescent="0.25">
      <c r="A771" s="11"/>
      <c r="B771" s="10">
        <v>45716</v>
      </c>
      <c r="C771" s="2">
        <v>22.59</v>
      </c>
      <c r="D771" s="2">
        <v>20.708300000000001</v>
      </c>
      <c r="E771" s="2">
        <v>3727</v>
      </c>
      <c r="F771" s="2">
        <v>22.396999999999998</v>
      </c>
      <c r="G771" s="2">
        <v>83473.619000000006</v>
      </c>
      <c r="H771" s="16">
        <f t="shared" si="11"/>
        <v>-4.3924430671802965E-4</v>
      </c>
    </row>
    <row r="772" spans="1:8" ht="13.5" x14ac:dyDescent="0.25">
      <c r="A772" s="11"/>
      <c r="B772" s="10">
        <v>45719</v>
      </c>
      <c r="C772" s="2">
        <v>22.94</v>
      </c>
      <c r="D772" s="2">
        <v>21.0291</v>
      </c>
      <c r="E772" s="2">
        <v>836</v>
      </c>
      <c r="F772" s="2">
        <v>22.876000000000001</v>
      </c>
      <c r="G772" s="2">
        <v>19124.335999999999</v>
      </c>
      <c r="H772" s="16">
        <f t="shared" si="11"/>
        <v>1.5491373024342819E-2</v>
      </c>
    </row>
    <row r="773" spans="1:8" ht="13.5" x14ac:dyDescent="0.25">
      <c r="A773" s="11"/>
      <c r="B773" s="10">
        <v>45720</v>
      </c>
      <c r="C773" s="2">
        <v>22.54</v>
      </c>
      <c r="D773" s="2">
        <v>20.662400000000002</v>
      </c>
      <c r="E773" s="2">
        <v>742</v>
      </c>
      <c r="F773" s="2">
        <v>22.579000000000001</v>
      </c>
      <c r="G773" s="2">
        <v>16753.617999999999</v>
      </c>
      <c r="H773" s="16">
        <f t="shared" si="11"/>
        <v>-1.7437741035041823E-2</v>
      </c>
    </row>
    <row r="774" spans="1:8" ht="13.5" x14ac:dyDescent="0.25">
      <c r="A774" s="11"/>
      <c r="B774" s="10">
        <v>45721</v>
      </c>
      <c r="C774" s="2">
        <v>22.87</v>
      </c>
      <c r="D774" s="2">
        <v>20.9649</v>
      </c>
      <c r="E774" s="2">
        <v>856</v>
      </c>
      <c r="F774" s="2">
        <v>22.056999999999999</v>
      </c>
      <c r="G774" s="2">
        <v>18880.792000000001</v>
      </c>
      <c r="H774" s="16">
        <f t="shared" si="11"/>
        <v>1.4640119250425817E-2</v>
      </c>
    </row>
    <row r="775" spans="1:8" ht="13.5" x14ac:dyDescent="0.25">
      <c r="A775" s="11"/>
      <c r="B775" s="10">
        <v>45722</v>
      </c>
      <c r="C775" s="2">
        <v>22.84</v>
      </c>
      <c r="D775" s="2">
        <v>20.9374</v>
      </c>
      <c r="E775" s="2">
        <v>801</v>
      </c>
      <c r="F775" s="2">
        <v>22.864000000000001</v>
      </c>
      <c r="G775" s="2">
        <v>18314.063999999998</v>
      </c>
      <c r="H775" s="16">
        <f t="shared" ref="H775:H838" si="12">(D775-D774)/D774</f>
        <v>-1.3117162495408926E-3</v>
      </c>
    </row>
    <row r="776" spans="1:8" ht="13.5" x14ac:dyDescent="0.25">
      <c r="A776" s="11"/>
      <c r="B776" s="10">
        <v>45723</v>
      </c>
      <c r="C776" s="2">
        <v>22.86</v>
      </c>
      <c r="D776" s="2">
        <v>20.9558</v>
      </c>
      <c r="E776" s="2">
        <v>1124</v>
      </c>
      <c r="F776" s="2">
        <v>22.672000000000001</v>
      </c>
      <c r="G776" s="2">
        <v>25483.328000000001</v>
      </c>
      <c r="H776" s="16">
        <f t="shared" si="12"/>
        <v>8.7881016745153414E-4</v>
      </c>
    </row>
    <row r="777" spans="1:8" ht="13.5" x14ac:dyDescent="0.25">
      <c r="A777" s="11"/>
      <c r="B777" s="10">
        <v>45726</v>
      </c>
      <c r="C777" s="2">
        <v>22.86</v>
      </c>
      <c r="D777" s="2">
        <v>20.9558</v>
      </c>
      <c r="E777" s="2">
        <v>0</v>
      </c>
      <c r="F777" s="2">
        <v>0</v>
      </c>
      <c r="G777" s="2">
        <v>0</v>
      </c>
      <c r="H777" s="16">
        <f t="shared" si="12"/>
        <v>0</v>
      </c>
    </row>
    <row r="778" spans="1:8" ht="13.5" x14ac:dyDescent="0.25">
      <c r="A778" s="11"/>
      <c r="B778" s="10">
        <v>45727</v>
      </c>
      <c r="C778" s="2">
        <v>22.49</v>
      </c>
      <c r="D778" s="2">
        <v>20.616599999999998</v>
      </c>
      <c r="E778" s="2">
        <v>710</v>
      </c>
      <c r="F778" s="2">
        <v>22.71</v>
      </c>
      <c r="G778" s="2">
        <v>16124.1</v>
      </c>
      <c r="H778" s="16">
        <f t="shared" si="12"/>
        <v>-1.6186449574819465E-2</v>
      </c>
    </row>
    <row r="779" spans="1:8" ht="13.5" x14ac:dyDescent="0.25">
      <c r="A779" s="11"/>
      <c r="B779" s="10">
        <v>45728</v>
      </c>
      <c r="C779" s="2">
        <v>22.78</v>
      </c>
      <c r="D779" s="2">
        <v>20.882400000000001</v>
      </c>
      <c r="E779" s="2">
        <v>1955</v>
      </c>
      <c r="F779" s="2">
        <v>22.390999999999998</v>
      </c>
      <c r="G779" s="2">
        <v>43774.404999999999</v>
      </c>
      <c r="H779" s="16">
        <f t="shared" si="12"/>
        <v>1.2892523500480306E-2</v>
      </c>
    </row>
    <row r="780" spans="1:8" ht="13.5" x14ac:dyDescent="0.25">
      <c r="A780" s="11"/>
      <c r="B780" s="10">
        <v>45729</v>
      </c>
      <c r="C780" s="2">
        <v>22.45</v>
      </c>
      <c r="D780" s="2">
        <v>20.579899999999999</v>
      </c>
      <c r="E780" s="2">
        <v>593</v>
      </c>
      <c r="F780" s="2">
        <v>22.526</v>
      </c>
      <c r="G780" s="2">
        <v>13357.918</v>
      </c>
      <c r="H780" s="16">
        <f t="shared" si="12"/>
        <v>-1.4485882848714802E-2</v>
      </c>
    </row>
    <row r="781" spans="1:8" ht="13.5" x14ac:dyDescent="0.25">
      <c r="A781" s="11"/>
      <c r="B781" s="10">
        <v>45730</v>
      </c>
      <c r="C781" s="2">
        <v>22.75</v>
      </c>
      <c r="D781" s="2">
        <v>20.854900000000001</v>
      </c>
      <c r="E781" s="2">
        <v>20</v>
      </c>
      <c r="F781" s="2">
        <v>22.75</v>
      </c>
      <c r="G781" s="2">
        <v>455</v>
      </c>
      <c r="H781" s="16">
        <f t="shared" si="12"/>
        <v>1.3362552782083594E-2</v>
      </c>
    </row>
    <row r="782" spans="1:8" ht="13.5" x14ac:dyDescent="0.25">
      <c r="A782" s="11"/>
      <c r="B782" s="10">
        <v>45733</v>
      </c>
      <c r="C782" s="2">
        <v>22.69</v>
      </c>
      <c r="D782" s="2">
        <v>20.799900000000001</v>
      </c>
      <c r="E782" s="2">
        <v>17</v>
      </c>
      <c r="F782" s="2">
        <v>22.69</v>
      </c>
      <c r="G782" s="2">
        <v>385.73</v>
      </c>
      <c r="H782" s="16">
        <f t="shared" si="12"/>
        <v>-2.6372698982013681E-3</v>
      </c>
    </row>
    <row r="783" spans="1:8" ht="13.5" x14ac:dyDescent="0.25">
      <c r="A783" s="11"/>
      <c r="B783" s="10">
        <v>45734</v>
      </c>
      <c r="C783" s="2">
        <v>22.74</v>
      </c>
      <c r="D783" s="2">
        <v>20.845800000000001</v>
      </c>
      <c r="E783" s="2">
        <v>140</v>
      </c>
      <c r="F783" s="2">
        <v>22.611999999999998</v>
      </c>
      <c r="G783" s="2">
        <v>3165.68</v>
      </c>
      <c r="H783" s="16">
        <f t="shared" si="12"/>
        <v>2.2067413785643009E-3</v>
      </c>
    </row>
    <row r="784" spans="1:8" ht="13.5" x14ac:dyDescent="0.25">
      <c r="A784" s="11"/>
      <c r="B784" s="10">
        <v>45735</v>
      </c>
      <c r="C784" s="2">
        <v>22.69</v>
      </c>
      <c r="D784" s="2">
        <v>20.799900000000001</v>
      </c>
      <c r="E784" s="2">
        <v>109</v>
      </c>
      <c r="F784" s="2">
        <v>22.698</v>
      </c>
      <c r="G784" s="2">
        <v>2474.0819999999999</v>
      </c>
      <c r="H784" s="16">
        <f t="shared" si="12"/>
        <v>-2.2018823935756656E-3</v>
      </c>
    </row>
    <row r="785" spans="1:8" ht="13.5" x14ac:dyDescent="0.25">
      <c r="A785" s="11"/>
      <c r="B785" s="10">
        <v>45737</v>
      </c>
      <c r="C785" s="2">
        <v>22.5</v>
      </c>
      <c r="D785" s="2">
        <v>20.625800000000002</v>
      </c>
      <c r="E785" s="2">
        <v>70</v>
      </c>
      <c r="F785" s="2">
        <v>22.568999999999999</v>
      </c>
      <c r="G785" s="2">
        <v>1579.83</v>
      </c>
      <c r="H785" s="16">
        <f t="shared" si="12"/>
        <v>-8.3702325491949118E-3</v>
      </c>
    </row>
    <row r="786" spans="1:8" ht="13.5" x14ac:dyDescent="0.25">
      <c r="A786" s="11"/>
      <c r="B786" s="10">
        <v>45740</v>
      </c>
      <c r="C786" s="2">
        <v>22.65</v>
      </c>
      <c r="D786" s="2">
        <v>20.763300000000001</v>
      </c>
      <c r="E786" s="2">
        <v>3</v>
      </c>
      <c r="F786" s="2">
        <v>22.65</v>
      </c>
      <c r="G786" s="2">
        <v>67.95</v>
      </c>
      <c r="H786" s="16">
        <f t="shared" si="12"/>
        <v>6.6664080908376538E-3</v>
      </c>
    </row>
    <row r="787" spans="1:8" ht="13.5" x14ac:dyDescent="0.25">
      <c r="A787" s="11"/>
      <c r="B787" s="10">
        <v>45741</v>
      </c>
      <c r="C787" s="2">
        <v>22.65</v>
      </c>
      <c r="D787" s="2">
        <v>20.763300000000001</v>
      </c>
      <c r="E787" s="2">
        <v>75</v>
      </c>
      <c r="F787" s="2">
        <v>22.547000000000001</v>
      </c>
      <c r="G787" s="2">
        <v>1691.0250000000001</v>
      </c>
      <c r="H787" s="16">
        <f t="shared" si="12"/>
        <v>0</v>
      </c>
    </row>
    <row r="788" spans="1:8" ht="13.5" x14ac:dyDescent="0.25">
      <c r="A788" s="11"/>
      <c r="B788" s="10">
        <v>45742</v>
      </c>
      <c r="C788" s="2">
        <v>22.65</v>
      </c>
      <c r="D788" s="2">
        <v>20.763300000000001</v>
      </c>
      <c r="E788" s="2">
        <v>0</v>
      </c>
      <c r="F788" s="2">
        <v>0</v>
      </c>
      <c r="G788" s="2">
        <v>0</v>
      </c>
      <c r="H788" s="16">
        <f t="shared" si="12"/>
        <v>0</v>
      </c>
    </row>
    <row r="789" spans="1:8" ht="13.5" x14ac:dyDescent="0.25">
      <c r="A789" s="11"/>
      <c r="B789" s="10">
        <v>45743</v>
      </c>
      <c r="C789" s="2">
        <v>22.5</v>
      </c>
      <c r="D789" s="2">
        <v>20.625800000000002</v>
      </c>
      <c r="E789" s="2">
        <v>500</v>
      </c>
      <c r="F789" s="2">
        <v>22.201000000000001</v>
      </c>
      <c r="G789" s="2">
        <v>11100.5</v>
      </c>
      <c r="H789" s="16">
        <f t="shared" si="12"/>
        <v>-6.6222613939017055E-3</v>
      </c>
    </row>
    <row r="790" spans="1:8" ht="13.5" x14ac:dyDescent="0.25">
      <c r="A790" s="11"/>
      <c r="B790" s="10">
        <v>45744</v>
      </c>
      <c r="C790" s="2">
        <v>22.48</v>
      </c>
      <c r="D790" s="2">
        <v>20.607399999999998</v>
      </c>
      <c r="E790" s="2">
        <v>927</v>
      </c>
      <c r="F790" s="2">
        <v>22.170999999999999</v>
      </c>
      <c r="G790" s="2">
        <v>20552.517</v>
      </c>
      <c r="H790" s="16">
        <f t="shared" si="12"/>
        <v>-8.9208660997407618E-4</v>
      </c>
    </row>
    <row r="791" spans="1:8" ht="13.5" x14ac:dyDescent="0.25">
      <c r="A791" s="11"/>
      <c r="B791" s="10">
        <v>45749</v>
      </c>
      <c r="C791" s="2">
        <v>22.7</v>
      </c>
      <c r="D791" s="2">
        <v>20.809100000000001</v>
      </c>
      <c r="E791" s="2">
        <v>5819</v>
      </c>
      <c r="F791" s="2">
        <v>22.608000000000001</v>
      </c>
      <c r="G791" s="2">
        <v>131555.95199999999</v>
      </c>
      <c r="H791" s="16">
        <f t="shared" si="12"/>
        <v>9.7877461494415823E-3</v>
      </c>
    </row>
    <row r="792" spans="1:8" ht="13.5" x14ac:dyDescent="0.25">
      <c r="A792" s="11"/>
      <c r="B792" s="10">
        <v>45750</v>
      </c>
      <c r="C792" s="2">
        <v>23.5</v>
      </c>
      <c r="D792" s="2">
        <v>21.5425</v>
      </c>
      <c r="E792" s="2">
        <v>402</v>
      </c>
      <c r="F792" s="2">
        <v>23.484000000000002</v>
      </c>
      <c r="G792" s="2">
        <v>9440.5679999999993</v>
      </c>
      <c r="H792" s="16">
        <f t="shared" si="12"/>
        <v>3.5244196048843997E-2</v>
      </c>
    </row>
    <row r="793" spans="1:8" ht="13.5" x14ac:dyDescent="0.25">
      <c r="A793" s="11"/>
      <c r="B793" s="10">
        <v>45751</v>
      </c>
      <c r="C793" s="2">
        <v>24</v>
      </c>
      <c r="D793" s="2">
        <v>22.000800000000002</v>
      </c>
      <c r="E793" s="2">
        <v>1114</v>
      </c>
      <c r="F793" s="2">
        <v>23.832999999999998</v>
      </c>
      <c r="G793" s="2">
        <v>26549.962</v>
      </c>
      <c r="H793" s="16">
        <f t="shared" si="12"/>
        <v>2.1274225368457758E-2</v>
      </c>
    </row>
    <row r="794" spans="1:8" ht="13.5" x14ac:dyDescent="0.25">
      <c r="A794" s="11"/>
      <c r="B794" s="10">
        <v>45754</v>
      </c>
      <c r="C794" s="2">
        <v>24</v>
      </c>
      <c r="D794" s="2">
        <v>22.000800000000002</v>
      </c>
      <c r="E794" s="2">
        <v>100</v>
      </c>
      <c r="F794" s="2">
        <v>24</v>
      </c>
      <c r="G794" s="2">
        <v>2400</v>
      </c>
      <c r="H794" s="16">
        <f t="shared" si="12"/>
        <v>0</v>
      </c>
    </row>
    <row r="795" spans="1:8" ht="13.5" x14ac:dyDescent="0.25">
      <c r="A795" s="11"/>
      <c r="B795" s="10">
        <v>45755</v>
      </c>
      <c r="C795" s="2">
        <v>23.79</v>
      </c>
      <c r="D795" s="2">
        <v>21.808299999999999</v>
      </c>
      <c r="E795" s="2">
        <v>106</v>
      </c>
      <c r="F795" s="2">
        <v>23.681999999999999</v>
      </c>
      <c r="G795" s="2">
        <v>2510.2919999999999</v>
      </c>
      <c r="H795" s="16">
        <f t="shared" si="12"/>
        <v>-8.7496818297517608E-3</v>
      </c>
    </row>
    <row r="796" spans="1:8" ht="13.5" x14ac:dyDescent="0.25">
      <c r="A796" s="11"/>
      <c r="B796" s="10">
        <v>45757</v>
      </c>
      <c r="C796" s="2">
        <v>23.3</v>
      </c>
      <c r="D796" s="2">
        <v>21.359100000000002</v>
      </c>
      <c r="E796" s="2">
        <v>284</v>
      </c>
      <c r="F796" s="2">
        <v>23.018999999999998</v>
      </c>
      <c r="G796" s="2">
        <v>6537.3959999999997</v>
      </c>
      <c r="H796" s="16">
        <f t="shared" si="12"/>
        <v>-2.0597662357909493E-2</v>
      </c>
    </row>
    <row r="797" spans="1:8" ht="13.5" x14ac:dyDescent="0.25">
      <c r="A797" s="11"/>
      <c r="B797" s="10">
        <v>45758</v>
      </c>
      <c r="C797" s="2">
        <v>22.85</v>
      </c>
      <c r="D797" s="2">
        <v>20.9466</v>
      </c>
      <c r="E797" s="2">
        <v>2188</v>
      </c>
      <c r="F797" s="2">
        <v>22.434000000000001</v>
      </c>
      <c r="G797" s="2">
        <v>49085.591999999997</v>
      </c>
      <c r="H797" s="16">
        <f t="shared" si="12"/>
        <v>-1.9312611486439101E-2</v>
      </c>
    </row>
    <row r="798" spans="1:8" ht="13.5" x14ac:dyDescent="0.25">
      <c r="A798" s="11"/>
      <c r="B798" s="10">
        <v>45761</v>
      </c>
      <c r="C798" s="2">
        <v>22</v>
      </c>
      <c r="D798" s="2">
        <v>20.167400000000001</v>
      </c>
      <c r="E798" s="2">
        <v>2429</v>
      </c>
      <c r="F798" s="2">
        <v>22.116</v>
      </c>
      <c r="G798" s="2">
        <v>53719.764000000003</v>
      </c>
      <c r="H798" s="16">
        <f t="shared" si="12"/>
        <v>-3.7199354549186957E-2</v>
      </c>
    </row>
    <row r="799" spans="1:8" ht="13.5" x14ac:dyDescent="0.25">
      <c r="A799" s="11"/>
      <c r="B799" s="10">
        <v>45762</v>
      </c>
      <c r="C799" s="2">
        <v>22.68</v>
      </c>
      <c r="D799" s="2">
        <v>20.790800000000001</v>
      </c>
      <c r="E799" s="2">
        <v>2390</v>
      </c>
      <c r="F799" s="2">
        <v>22.135000000000002</v>
      </c>
      <c r="G799" s="2">
        <v>52902.65</v>
      </c>
      <c r="H799" s="16">
        <f t="shared" si="12"/>
        <v>3.0911272647936777E-2</v>
      </c>
    </row>
    <row r="800" spans="1:8" ht="13.5" x14ac:dyDescent="0.25">
      <c r="A800" s="11"/>
      <c r="B800" s="10">
        <v>45763</v>
      </c>
      <c r="C800" s="2">
        <v>22.68</v>
      </c>
      <c r="D800" s="2">
        <v>20.790800000000001</v>
      </c>
      <c r="E800" s="2">
        <v>366</v>
      </c>
      <c r="F800" s="2">
        <v>22.460999999999999</v>
      </c>
      <c r="G800" s="2">
        <v>8220.7260000000006</v>
      </c>
      <c r="H800" s="16">
        <f t="shared" si="12"/>
        <v>0</v>
      </c>
    </row>
    <row r="801" spans="1:8" ht="13.5" x14ac:dyDescent="0.25">
      <c r="A801" s="11"/>
      <c r="B801" s="10">
        <v>45764</v>
      </c>
      <c r="C801" s="2">
        <v>22.59</v>
      </c>
      <c r="D801" s="2">
        <v>20.708300000000001</v>
      </c>
      <c r="E801" s="2">
        <v>233</v>
      </c>
      <c r="F801" s="2">
        <v>22.131</v>
      </c>
      <c r="G801" s="2">
        <v>5156.5230000000001</v>
      </c>
      <c r="H801" s="16">
        <f t="shared" si="12"/>
        <v>-3.9681012755641712E-3</v>
      </c>
    </row>
    <row r="802" spans="1:8" ht="13.5" x14ac:dyDescent="0.25">
      <c r="A802" s="11"/>
      <c r="B802" s="10">
        <v>45765</v>
      </c>
      <c r="C802" s="2">
        <v>22.44</v>
      </c>
      <c r="D802" s="2">
        <v>20.570699999999999</v>
      </c>
      <c r="E802" s="2">
        <v>266</v>
      </c>
      <c r="F802" s="2">
        <v>21.954000000000001</v>
      </c>
      <c r="G802" s="2">
        <v>5839.7640000000001</v>
      </c>
      <c r="H802" s="16">
        <f t="shared" si="12"/>
        <v>-6.6446787037083002E-3</v>
      </c>
    </row>
    <row r="803" spans="1:8" ht="13.5" x14ac:dyDescent="0.25">
      <c r="A803" s="11"/>
      <c r="B803" s="10">
        <v>45768</v>
      </c>
      <c r="C803" s="2">
        <v>22.44</v>
      </c>
      <c r="D803" s="2">
        <v>20.570699999999999</v>
      </c>
      <c r="E803" s="2">
        <v>0</v>
      </c>
      <c r="F803" s="2">
        <v>0</v>
      </c>
      <c r="G803" s="2">
        <v>0</v>
      </c>
      <c r="H803" s="16">
        <f t="shared" si="12"/>
        <v>0</v>
      </c>
    </row>
    <row r="804" spans="1:8" ht="13.5" x14ac:dyDescent="0.25">
      <c r="A804" s="11"/>
      <c r="B804" s="10">
        <v>45769</v>
      </c>
      <c r="C804" s="2">
        <v>23.78</v>
      </c>
      <c r="D804" s="2">
        <v>21.799099999999999</v>
      </c>
      <c r="E804" s="2">
        <v>2379</v>
      </c>
      <c r="F804" s="2">
        <v>23.456</v>
      </c>
      <c r="G804" s="2">
        <v>55801.824000000001</v>
      </c>
      <c r="H804" s="16">
        <f t="shared" si="12"/>
        <v>5.9716003830691262E-2</v>
      </c>
    </row>
    <row r="805" spans="1:8" ht="13.5" x14ac:dyDescent="0.25">
      <c r="A805" s="11"/>
      <c r="B805" s="10">
        <v>45770</v>
      </c>
      <c r="C805" s="2">
        <v>23.99</v>
      </c>
      <c r="D805" s="2">
        <v>21.991599999999998</v>
      </c>
      <c r="E805" s="2">
        <v>5336</v>
      </c>
      <c r="F805" s="2">
        <v>23.867000000000001</v>
      </c>
      <c r="G805" s="2">
        <v>127354.31200000001</v>
      </c>
      <c r="H805" s="16">
        <f t="shared" si="12"/>
        <v>8.8306397970557959E-3</v>
      </c>
    </row>
    <row r="806" spans="1:8" ht="13.5" x14ac:dyDescent="0.25">
      <c r="A806" s="11"/>
      <c r="B806" s="10">
        <v>45771</v>
      </c>
      <c r="C806" s="2">
        <v>23.96</v>
      </c>
      <c r="D806" s="2">
        <v>21.964099999999998</v>
      </c>
      <c r="E806" s="2">
        <v>236</v>
      </c>
      <c r="F806" s="2">
        <v>23.742999999999999</v>
      </c>
      <c r="G806" s="2">
        <v>5603.348</v>
      </c>
      <c r="H806" s="16">
        <f t="shared" si="12"/>
        <v>-1.2504774550282773E-3</v>
      </c>
    </row>
    <row r="807" spans="1:8" ht="13.5" x14ac:dyDescent="0.25">
      <c r="A807" s="11"/>
      <c r="B807" s="10">
        <v>45772</v>
      </c>
      <c r="C807" s="2">
        <v>23.89</v>
      </c>
      <c r="D807" s="2">
        <v>21.9</v>
      </c>
      <c r="E807" s="2">
        <v>1086</v>
      </c>
      <c r="F807" s="2">
        <v>23.713999999999999</v>
      </c>
      <c r="G807" s="2">
        <v>25753.403999999999</v>
      </c>
      <c r="H807" s="16">
        <f t="shared" si="12"/>
        <v>-2.9183986596309354E-3</v>
      </c>
    </row>
    <row r="808" spans="1:8" ht="13.5" x14ac:dyDescent="0.25">
      <c r="A808" s="11"/>
      <c r="B808" s="10">
        <v>45775</v>
      </c>
      <c r="C808" s="2">
        <v>24.4</v>
      </c>
      <c r="D808" s="2">
        <v>22.3675</v>
      </c>
      <c r="E808" s="2">
        <v>3331</v>
      </c>
      <c r="F808" s="2">
        <v>24.007000000000001</v>
      </c>
      <c r="G808" s="2">
        <v>79967.316999999995</v>
      </c>
      <c r="H808" s="16">
        <f t="shared" si="12"/>
        <v>2.1347031963470372E-2</v>
      </c>
    </row>
    <row r="809" spans="1:8" ht="13.5" x14ac:dyDescent="0.25">
      <c r="A809" s="11"/>
      <c r="B809" s="10">
        <v>45776</v>
      </c>
      <c r="C809" s="2">
        <v>24.27</v>
      </c>
      <c r="D809" s="2">
        <v>22.2483</v>
      </c>
      <c r="E809" s="2">
        <v>47</v>
      </c>
      <c r="F809" s="2">
        <v>23.702999999999999</v>
      </c>
      <c r="G809" s="2">
        <v>1114.0409999999999</v>
      </c>
      <c r="H809" s="16">
        <f t="shared" si="12"/>
        <v>-5.3291606124957775E-3</v>
      </c>
    </row>
    <row r="810" spans="1:8" ht="13.5" x14ac:dyDescent="0.25">
      <c r="A810" s="11"/>
      <c r="B810" s="10">
        <v>45777</v>
      </c>
      <c r="C810" s="2">
        <v>24.26</v>
      </c>
      <c r="D810" s="2">
        <v>22.239100000000001</v>
      </c>
      <c r="E810" s="2">
        <v>13</v>
      </c>
      <c r="F810" s="2">
        <v>24.158000000000001</v>
      </c>
      <c r="G810" s="2">
        <v>314.05399999999997</v>
      </c>
      <c r="H810" s="16">
        <f t="shared" si="12"/>
        <v>-4.1351474045207387E-4</v>
      </c>
    </row>
    <row r="811" spans="1:8" ht="13.5" x14ac:dyDescent="0.25">
      <c r="A811" s="11"/>
      <c r="B811" s="10">
        <v>45779</v>
      </c>
      <c r="C811" s="2">
        <v>23.82</v>
      </c>
      <c r="D811" s="2">
        <v>21.835799999999999</v>
      </c>
      <c r="E811" s="2">
        <v>450</v>
      </c>
      <c r="F811" s="2">
        <v>23.815999999999999</v>
      </c>
      <c r="G811" s="2">
        <v>10717.2</v>
      </c>
      <c r="H811" s="16">
        <f t="shared" si="12"/>
        <v>-1.8134726675090338E-2</v>
      </c>
    </row>
    <row r="812" spans="1:8" ht="13.5" x14ac:dyDescent="0.25">
      <c r="A812" s="11"/>
      <c r="B812" s="10">
        <v>45782</v>
      </c>
      <c r="C812" s="2">
        <v>23.9</v>
      </c>
      <c r="D812" s="2">
        <v>21.909099999999999</v>
      </c>
      <c r="E812" s="2">
        <v>5363</v>
      </c>
      <c r="F812" s="2">
        <v>23.891999999999999</v>
      </c>
      <c r="G812" s="2">
        <v>128132.796</v>
      </c>
      <c r="H812" s="16">
        <f t="shared" si="12"/>
        <v>3.3568726586614504E-3</v>
      </c>
    </row>
    <row r="813" spans="1:8" ht="13.5" x14ac:dyDescent="0.25">
      <c r="A813" s="11"/>
      <c r="B813" s="10">
        <v>45783</v>
      </c>
      <c r="C813" s="2">
        <v>24.39</v>
      </c>
      <c r="D813" s="2">
        <v>22.3583</v>
      </c>
      <c r="E813" s="2">
        <v>1181</v>
      </c>
      <c r="F813" s="2">
        <v>24.013999999999999</v>
      </c>
      <c r="G813" s="2">
        <v>28360.534</v>
      </c>
      <c r="H813" s="16">
        <f t="shared" si="12"/>
        <v>2.0502896056889656E-2</v>
      </c>
    </row>
    <row r="814" spans="1:8" ht="13.5" x14ac:dyDescent="0.25">
      <c r="A814" s="11"/>
      <c r="B814" s="10">
        <v>45784</v>
      </c>
      <c r="C814" s="2">
        <v>24.4</v>
      </c>
      <c r="D814" s="2">
        <v>22.3675</v>
      </c>
      <c r="E814" s="2">
        <v>960</v>
      </c>
      <c r="F814" s="2">
        <v>24.257999999999999</v>
      </c>
      <c r="G814" s="2">
        <v>23287.68</v>
      </c>
      <c r="H814" s="16">
        <f t="shared" si="12"/>
        <v>4.114803003806137E-4</v>
      </c>
    </row>
    <row r="815" spans="1:8" ht="13.5" x14ac:dyDescent="0.25">
      <c r="A815" s="11"/>
      <c r="B815" s="10">
        <v>45785</v>
      </c>
      <c r="C815" s="2">
        <v>24.38</v>
      </c>
      <c r="D815" s="2">
        <v>22.3491</v>
      </c>
      <c r="E815" s="2">
        <v>665</v>
      </c>
      <c r="F815" s="2">
        <v>23.928000000000001</v>
      </c>
      <c r="G815" s="2">
        <v>15912.12</v>
      </c>
      <c r="H815" s="16">
        <f t="shared" si="12"/>
        <v>-8.2262210796914053E-4</v>
      </c>
    </row>
    <row r="816" spans="1:8" ht="13.5" x14ac:dyDescent="0.25">
      <c r="A816" s="11"/>
      <c r="B816" s="10">
        <v>45786</v>
      </c>
      <c r="C816" s="2">
        <v>24.36</v>
      </c>
      <c r="D816" s="2">
        <v>22.3308</v>
      </c>
      <c r="E816" s="2">
        <v>153</v>
      </c>
      <c r="F816" s="2">
        <v>24.364999999999998</v>
      </c>
      <c r="G816" s="2">
        <v>3727.8449999999998</v>
      </c>
      <c r="H816" s="16">
        <f t="shared" si="12"/>
        <v>-8.1882491912425924E-4</v>
      </c>
    </row>
    <row r="817" spans="1:8" ht="13.5" x14ac:dyDescent="0.25">
      <c r="A817" s="11"/>
      <c r="B817" s="10">
        <v>45789</v>
      </c>
      <c r="C817" s="2">
        <v>24.38</v>
      </c>
      <c r="D817" s="2">
        <v>22.3491</v>
      </c>
      <c r="E817" s="2">
        <v>45</v>
      </c>
      <c r="F817" s="2">
        <v>24.364000000000001</v>
      </c>
      <c r="G817" s="2">
        <v>1096.3800000000001</v>
      </c>
      <c r="H817" s="16">
        <f t="shared" si="12"/>
        <v>8.1949594282336425E-4</v>
      </c>
    </row>
    <row r="818" spans="1:8" ht="13.5" x14ac:dyDescent="0.25">
      <c r="A818" s="11"/>
      <c r="B818" s="10">
        <v>45790</v>
      </c>
      <c r="C818" s="2">
        <v>24.38</v>
      </c>
      <c r="D818" s="2">
        <v>22.3491</v>
      </c>
      <c r="E818" s="2">
        <v>0</v>
      </c>
      <c r="F818" s="2">
        <v>0</v>
      </c>
      <c r="G818" s="2">
        <v>0</v>
      </c>
      <c r="H818" s="16">
        <f t="shared" si="12"/>
        <v>0</v>
      </c>
    </row>
    <row r="819" spans="1:8" ht="13.5" x14ac:dyDescent="0.25">
      <c r="A819" s="11"/>
      <c r="B819" s="10">
        <v>45791</v>
      </c>
      <c r="C819" s="2">
        <v>24.36</v>
      </c>
      <c r="D819" s="2">
        <v>22.3308</v>
      </c>
      <c r="E819" s="2">
        <v>253</v>
      </c>
      <c r="F819" s="2">
        <v>24.004000000000001</v>
      </c>
      <c r="G819" s="2">
        <v>6073.0119999999997</v>
      </c>
      <c r="H819" s="16">
        <f t="shared" si="12"/>
        <v>-8.1882491912425924E-4</v>
      </c>
    </row>
    <row r="820" spans="1:8" ht="13.5" x14ac:dyDescent="0.25">
      <c r="A820" s="11"/>
      <c r="B820" s="10">
        <v>45792</v>
      </c>
      <c r="C820" s="2">
        <v>24.36</v>
      </c>
      <c r="D820" s="2">
        <v>22.3308</v>
      </c>
      <c r="E820" s="2">
        <v>0</v>
      </c>
      <c r="F820" s="2">
        <v>0</v>
      </c>
      <c r="G820" s="2">
        <v>0</v>
      </c>
      <c r="H820" s="16">
        <f t="shared" si="12"/>
        <v>0</v>
      </c>
    </row>
    <row r="821" spans="1:8" ht="13.5" x14ac:dyDescent="0.25">
      <c r="A821" s="11"/>
      <c r="B821" s="10">
        <v>45793</v>
      </c>
      <c r="C821" s="2">
        <v>23.99</v>
      </c>
      <c r="D821" s="2">
        <v>21.991599999999998</v>
      </c>
      <c r="E821" s="2">
        <v>603</v>
      </c>
      <c r="F821" s="2">
        <v>23.318999999999999</v>
      </c>
      <c r="G821" s="2">
        <v>14061.357</v>
      </c>
      <c r="H821" s="16">
        <f t="shared" si="12"/>
        <v>-1.5189782721622231E-2</v>
      </c>
    </row>
    <row r="822" spans="1:8" ht="13.5" x14ac:dyDescent="0.25">
      <c r="A822" s="11"/>
      <c r="B822" s="10">
        <v>45796</v>
      </c>
      <c r="C822" s="2">
        <v>23.95</v>
      </c>
      <c r="D822" s="2">
        <v>21.954999999999998</v>
      </c>
      <c r="E822" s="2">
        <v>9</v>
      </c>
      <c r="F822" s="2">
        <v>23.616</v>
      </c>
      <c r="G822" s="2">
        <v>212.54400000000001</v>
      </c>
      <c r="H822" s="16">
        <f t="shared" si="12"/>
        <v>-1.664271812874005E-3</v>
      </c>
    </row>
    <row r="823" spans="1:8" ht="13.5" x14ac:dyDescent="0.25">
      <c r="A823" s="11"/>
      <c r="B823" s="10">
        <v>45797</v>
      </c>
      <c r="C823" s="2">
        <v>23.95</v>
      </c>
      <c r="D823" s="2">
        <v>21.954999999999998</v>
      </c>
      <c r="E823" s="2">
        <v>0</v>
      </c>
      <c r="F823" s="2">
        <v>0</v>
      </c>
      <c r="G823" s="2">
        <v>0</v>
      </c>
      <c r="H823" s="16">
        <f t="shared" si="12"/>
        <v>0</v>
      </c>
    </row>
    <row r="824" spans="1:8" ht="13.5" x14ac:dyDescent="0.25">
      <c r="A824" s="11"/>
      <c r="B824" s="10">
        <v>45798</v>
      </c>
      <c r="C824" s="2">
        <v>24.4</v>
      </c>
      <c r="D824" s="2">
        <v>22.3675</v>
      </c>
      <c r="E824" s="2">
        <v>0</v>
      </c>
      <c r="F824" s="2">
        <v>0</v>
      </c>
      <c r="G824" s="2">
        <v>0</v>
      </c>
      <c r="H824" s="16">
        <f t="shared" si="12"/>
        <v>1.8788430881348277E-2</v>
      </c>
    </row>
    <row r="825" spans="1:8" ht="13.5" x14ac:dyDescent="0.25">
      <c r="A825" s="11"/>
      <c r="B825" s="10">
        <v>45799</v>
      </c>
      <c r="C825" s="2">
        <v>24.4</v>
      </c>
      <c r="D825" s="2">
        <v>22.3675</v>
      </c>
      <c r="E825" s="2">
        <v>58039</v>
      </c>
      <c r="F825" s="2">
        <v>24.4</v>
      </c>
      <c r="G825" s="2">
        <v>1416151.6</v>
      </c>
      <c r="H825" s="16">
        <f t="shared" si="12"/>
        <v>0</v>
      </c>
    </row>
    <row r="826" spans="1:8" ht="13.5" x14ac:dyDescent="0.25">
      <c r="A826" s="11"/>
      <c r="B826" s="10">
        <v>45800</v>
      </c>
      <c r="C826" s="2">
        <v>24.4</v>
      </c>
      <c r="D826" s="2">
        <v>22.3675</v>
      </c>
      <c r="E826" s="2">
        <v>14726</v>
      </c>
      <c r="F826" s="2">
        <v>24.4</v>
      </c>
      <c r="G826" s="2">
        <v>359314.4</v>
      </c>
      <c r="H826" s="16">
        <f t="shared" si="12"/>
        <v>0</v>
      </c>
    </row>
    <row r="827" spans="1:8" ht="13.5" x14ac:dyDescent="0.25">
      <c r="A827" s="11"/>
      <c r="B827" s="10">
        <v>45803</v>
      </c>
      <c r="C827" s="2">
        <v>24.7</v>
      </c>
      <c r="D827" s="2">
        <v>22.642499999999998</v>
      </c>
      <c r="E827" s="2">
        <v>1640</v>
      </c>
      <c r="F827" s="2">
        <v>24.497</v>
      </c>
      <c r="G827" s="2">
        <v>40175.08</v>
      </c>
      <c r="H827" s="16">
        <f t="shared" si="12"/>
        <v>1.2294623896278018E-2</v>
      </c>
    </row>
    <row r="828" spans="1:8" ht="13.5" x14ac:dyDescent="0.25">
      <c r="A828" s="11"/>
      <c r="B828" s="10">
        <v>45804</v>
      </c>
      <c r="C828" s="2">
        <v>24.42</v>
      </c>
      <c r="D828" s="2">
        <v>22.3858</v>
      </c>
      <c r="E828" s="2">
        <v>25</v>
      </c>
      <c r="F828" s="2">
        <v>24.42</v>
      </c>
      <c r="G828" s="2">
        <v>610.5</v>
      </c>
      <c r="H828" s="16">
        <f t="shared" si="12"/>
        <v>-1.1337087335762332E-2</v>
      </c>
    </row>
    <row r="829" spans="1:8" ht="13.5" x14ac:dyDescent="0.25">
      <c r="A829" s="11"/>
      <c r="B829" s="10">
        <v>45805</v>
      </c>
      <c r="C829" s="2">
        <v>24.41</v>
      </c>
      <c r="D829" s="2">
        <v>22.3766</v>
      </c>
      <c r="E829" s="2">
        <v>140697</v>
      </c>
      <c r="F829" s="2">
        <v>24.405000000000001</v>
      </c>
      <c r="G829" s="2">
        <v>3433710.2850000001</v>
      </c>
      <c r="H829" s="16">
        <f t="shared" si="12"/>
        <v>-4.1097481439126031E-4</v>
      </c>
    </row>
    <row r="830" spans="1:8" ht="13.5" x14ac:dyDescent="0.25">
      <c r="A830" s="11"/>
      <c r="B830" s="10">
        <v>45806</v>
      </c>
      <c r="C830" s="2">
        <v>24.4</v>
      </c>
      <c r="D830" s="2">
        <v>22.3675</v>
      </c>
      <c r="E830" s="2">
        <v>4800</v>
      </c>
      <c r="F830" s="2">
        <v>24.413</v>
      </c>
      <c r="G830" s="2">
        <v>117182.39999999999</v>
      </c>
      <c r="H830" s="16">
        <f t="shared" si="12"/>
        <v>-4.0667482995629845E-4</v>
      </c>
    </row>
    <row r="831" spans="1:8" ht="13.5" x14ac:dyDescent="0.25">
      <c r="A831" s="11"/>
      <c r="B831" s="10">
        <v>45807</v>
      </c>
      <c r="C831" s="2">
        <v>24.4</v>
      </c>
      <c r="D831" s="2">
        <v>22.3675</v>
      </c>
      <c r="E831" s="2">
        <v>14820</v>
      </c>
      <c r="F831" s="2">
        <v>24.4</v>
      </c>
      <c r="G831" s="2">
        <v>361608</v>
      </c>
      <c r="H831" s="16">
        <f t="shared" si="12"/>
        <v>0</v>
      </c>
    </row>
    <row r="832" spans="1:8" ht="13.5" x14ac:dyDescent="0.25">
      <c r="A832" s="11"/>
      <c r="B832" s="10">
        <v>45810</v>
      </c>
      <c r="C832" s="2">
        <v>25.5</v>
      </c>
      <c r="D832" s="2">
        <v>23.375900000000001</v>
      </c>
      <c r="E832" s="2">
        <v>3867</v>
      </c>
      <c r="F832" s="2">
        <v>24.957999999999998</v>
      </c>
      <c r="G832" s="2">
        <v>96512.585999999996</v>
      </c>
      <c r="H832" s="16">
        <f t="shared" si="12"/>
        <v>4.5083268134570323E-2</v>
      </c>
    </row>
    <row r="833" spans="1:8" ht="13.5" x14ac:dyDescent="0.25">
      <c r="A833" s="11"/>
      <c r="B833" s="10">
        <v>45811</v>
      </c>
      <c r="C833" s="2">
        <v>25.34</v>
      </c>
      <c r="D833" s="2">
        <v>23.229199999999999</v>
      </c>
      <c r="E833" s="2">
        <v>487</v>
      </c>
      <c r="F833" s="2">
        <v>25.321999999999999</v>
      </c>
      <c r="G833" s="2">
        <v>12331.814</v>
      </c>
      <c r="H833" s="16">
        <f t="shared" si="12"/>
        <v>-6.2756941978705724E-3</v>
      </c>
    </row>
    <row r="834" spans="1:8" ht="13.5" x14ac:dyDescent="0.25">
      <c r="A834" s="11"/>
      <c r="B834" s="10">
        <v>45812</v>
      </c>
      <c r="C834" s="2">
        <v>24.4</v>
      </c>
      <c r="D834" s="2">
        <v>22.3675</v>
      </c>
      <c r="E834" s="2">
        <v>4258</v>
      </c>
      <c r="F834" s="2">
        <v>24.407</v>
      </c>
      <c r="G834" s="2">
        <v>103925.00599999999</v>
      </c>
      <c r="H834" s="16">
        <f t="shared" si="12"/>
        <v>-3.7095552149880286E-2</v>
      </c>
    </row>
    <row r="835" spans="1:8" ht="13.5" x14ac:dyDescent="0.25">
      <c r="A835" s="11"/>
      <c r="B835" s="10">
        <v>45813</v>
      </c>
      <c r="C835" s="2">
        <v>24.4</v>
      </c>
      <c r="D835" s="2">
        <v>22.3675</v>
      </c>
      <c r="E835" s="2">
        <v>0</v>
      </c>
      <c r="F835" s="2">
        <v>0</v>
      </c>
      <c r="G835" s="2">
        <v>0</v>
      </c>
      <c r="H835" s="16">
        <f t="shared" si="12"/>
        <v>0</v>
      </c>
    </row>
    <row r="836" spans="1:8" ht="13.5" x14ac:dyDescent="0.25">
      <c r="A836" s="11"/>
      <c r="B836" s="10">
        <v>45817</v>
      </c>
      <c r="C836" s="2">
        <v>24.4</v>
      </c>
      <c r="D836" s="2">
        <v>22.3675</v>
      </c>
      <c r="E836" s="2">
        <v>205</v>
      </c>
      <c r="F836" s="2">
        <v>24.4</v>
      </c>
      <c r="G836" s="2">
        <v>5002</v>
      </c>
      <c r="H836" s="16">
        <f t="shared" si="12"/>
        <v>0</v>
      </c>
    </row>
    <row r="837" spans="1:8" ht="13.5" x14ac:dyDescent="0.25">
      <c r="A837" s="11"/>
      <c r="B837" s="10">
        <v>45818</v>
      </c>
      <c r="C837" s="2">
        <v>24.4</v>
      </c>
      <c r="D837" s="2">
        <v>22.3675</v>
      </c>
      <c r="E837" s="2">
        <v>1236</v>
      </c>
      <c r="F837" s="2">
        <v>24.404</v>
      </c>
      <c r="G837" s="2">
        <v>30163.344000000001</v>
      </c>
      <c r="H837" s="16">
        <f t="shared" si="12"/>
        <v>0</v>
      </c>
    </row>
    <row r="838" spans="1:8" ht="13.5" x14ac:dyDescent="0.25">
      <c r="A838" s="11"/>
      <c r="B838" s="10">
        <v>45819</v>
      </c>
      <c r="C838" s="2">
        <v>24.41</v>
      </c>
      <c r="D838" s="2">
        <v>22.3766</v>
      </c>
      <c r="E838" s="2">
        <v>330</v>
      </c>
      <c r="F838" s="2">
        <v>24.402999999999999</v>
      </c>
      <c r="G838" s="2">
        <v>8052.99</v>
      </c>
      <c r="H838" s="16">
        <f t="shared" si="12"/>
        <v>4.0684028165866135E-4</v>
      </c>
    </row>
    <row r="839" spans="1:8" ht="13.5" x14ac:dyDescent="0.25">
      <c r="A839" s="11"/>
      <c r="B839" s="10">
        <v>45820</v>
      </c>
      <c r="C839" s="2">
        <v>24.4</v>
      </c>
      <c r="D839" s="2">
        <v>22.3675</v>
      </c>
      <c r="E839" s="2">
        <v>2149</v>
      </c>
      <c r="F839" s="2">
        <v>24.402000000000001</v>
      </c>
      <c r="G839" s="2">
        <v>52439.898000000001</v>
      </c>
      <c r="H839" s="16">
        <f t="shared" ref="H839:H902" si="13">(D839-D838)/D838</f>
        <v>-4.0667482995629845E-4</v>
      </c>
    </row>
    <row r="840" spans="1:8" ht="13.5" x14ac:dyDescent="0.25">
      <c r="A840" s="11"/>
      <c r="B840" s="10">
        <v>45821</v>
      </c>
      <c r="C840" s="2">
        <v>24.41</v>
      </c>
      <c r="D840" s="2">
        <v>22.3766</v>
      </c>
      <c r="E840" s="2">
        <v>15641</v>
      </c>
      <c r="F840" s="2">
        <v>24.402999999999999</v>
      </c>
      <c r="G840" s="2">
        <v>381687.32299999997</v>
      </c>
      <c r="H840" s="16">
        <f t="shared" si="13"/>
        <v>4.0684028165866135E-4</v>
      </c>
    </row>
    <row r="841" spans="1:8" ht="13.5" x14ac:dyDescent="0.25">
      <c r="A841" s="11"/>
      <c r="B841" s="10">
        <v>45824</v>
      </c>
      <c r="C841" s="2">
        <v>24.4</v>
      </c>
      <c r="D841" s="2">
        <v>22.3675</v>
      </c>
      <c r="E841" s="2">
        <v>2912</v>
      </c>
      <c r="F841" s="2">
        <v>24.4</v>
      </c>
      <c r="G841" s="2">
        <v>71052.800000000003</v>
      </c>
      <c r="H841" s="16">
        <f t="shared" si="13"/>
        <v>-4.0667482995629845E-4</v>
      </c>
    </row>
    <row r="842" spans="1:8" ht="13.5" x14ac:dyDescent="0.25">
      <c r="A842" s="11"/>
      <c r="B842" s="10">
        <v>45825</v>
      </c>
      <c r="C842" s="2">
        <v>24.4</v>
      </c>
      <c r="D842" s="2">
        <v>22.3675</v>
      </c>
      <c r="E842" s="2">
        <v>4911</v>
      </c>
      <c r="F842" s="2">
        <v>24.4</v>
      </c>
      <c r="G842" s="2">
        <v>119828.4</v>
      </c>
      <c r="H842" s="16">
        <f t="shared" si="13"/>
        <v>0</v>
      </c>
    </row>
    <row r="843" spans="1:8" ht="13.5" x14ac:dyDescent="0.25">
      <c r="A843" s="11"/>
      <c r="B843" s="10">
        <v>45826</v>
      </c>
      <c r="C843" s="2">
        <v>24.4</v>
      </c>
      <c r="D843" s="2">
        <v>22.3675</v>
      </c>
      <c r="E843" s="2">
        <v>91553</v>
      </c>
      <c r="F843" s="2">
        <v>24.402000000000001</v>
      </c>
      <c r="G843" s="2">
        <v>2234076.3059999999</v>
      </c>
      <c r="H843" s="16">
        <f t="shared" si="13"/>
        <v>0</v>
      </c>
    </row>
    <row r="844" spans="1:8" ht="13.5" x14ac:dyDescent="0.25">
      <c r="A844" s="11"/>
      <c r="B844" s="10">
        <v>45827</v>
      </c>
      <c r="C844" s="2">
        <v>24.45</v>
      </c>
      <c r="D844" s="2">
        <v>22.4133</v>
      </c>
      <c r="E844" s="2">
        <v>25441</v>
      </c>
      <c r="F844" s="2">
        <v>24.4</v>
      </c>
      <c r="G844" s="2">
        <v>620760.4</v>
      </c>
      <c r="H844" s="16">
        <f t="shared" si="13"/>
        <v>2.0476137252710335E-3</v>
      </c>
    </row>
    <row r="845" spans="1:8" ht="13.5" x14ac:dyDescent="0.25">
      <c r="A845" s="11"/>
      <c r="B845" s="10">
        <v>45828</v>
      </c>
      <c r="C845" s="2">
        <v>24.41</v>
      </c>
      <c r="D845" s="2">
        <v>22.3766</v>
      </c>
      <c r="E845" s="2">
        <v>24385</v>
      </c>
      <c r="F845" s="2">
        <v>24.408000000000001</v>
      </c>
      <c r="G845" s="2">
        <v>595189.07999999996</v>
      </c>
      <c r="H845" s="16">
        <f t="shared" si="13"/>
        <v>-1.6374206386386536E-3</v>
      </c>
    </row>
    <row r="846" spans="1:8" ht="13.5" x14ac:dyDescent="0.25">
      <c r="A846" s="11"/>
      <c r="B846" s="10">
        <v>45831</v>
      </c>
      <c r="C846" s="2">
        <v>24.5</v>
      </c>
      <c r="D846" s="2">
        <v>22.459099999999999</v>
      </c>
      <c r="E846" s="2">
        <v>121</v>
      </c>
      <c r="F846" s="2">
        <v>24.5</v>
      </c>
      <c r="G846" s="2">
        <v>2964.5</v>
      </c>
      <c r="H846" s="16">
        <f t="shared" si="13"/>
        <v>3.686887194658687E-3</v>
      </c>
    </row>
    <row r="847" spans="1:8" ht="13.5" x14ac:dyDescent="0.25">
      <c r="A847" s="11"/>
      <c r="B847" s="10">
        <v>45832</v>
      </c>
      <c r="C847" s="2">
        <v>24.2</v>
      </c>
      <c r="D847" s="2">
        <v>22.184100000000001</v>
      </c>
      <c r="E847" s="2">
        <v>1230</v>
      </c>
      <c r="F847" s="2">
        <v>24.247</v>
      </c>
      <c r="G847" s="2">
        <v>29823.81</v>
      </c>
      <c r="H847" s="16">
        <f t="shared" si="13"/>
        <v>-1.2244479965804444E-2</v>
      </c>
    </row>
    <row r="848" spans="1:8" ht="13.5" x14ac:dyDescent="0.25">
      <c r="A848" s="11"/>
      <c r="B848" s="10">
        <v>45833</v>
      </c>
      <c r="C848" s="2">
        <v>23.4</v>
      </c>
      <c r="D848" s="2">
        <v>23.4</v>
      </c>
      <c r="E848" s="2">
        <v>1840</v>
      </c>
      <c r="F848" s="2">
        <v>22.875</v>
      </c>
      <c r="G848" s="2">
        <v>42090</v>
      </c>
      <c r="H848" s="16">
        <f t="shared" si="13"/>
        <v>5.4809525741409286E-2</v>
      </c>
    </row>
    <row r="849" spans="1:8" ht="13.5" x14ac:dyDescent="0.25">
      <c r="A849" s="11"/>
      <c r="B849" s="10">
        <v>45835</v>
      </c>
      <c r="C849" s="2">
        <v>24.8</v>
      </c>
      <c r="D849" s="2">
        <v>24.8</v>
      </c>
      <c r="E849" s="2">
        <v>3397</v>
      </c>
      <c r="F849" s="2">
        <v>24.282</v>
      </c>
      <c r="G849" s="2">
        <v>82485.953999999998</v>
      </c>
      <c r="H849" s="16">
        <f t="shared" si="13"/>
        <v>5.9829059829059922E-2</v>
      </c>
    </row>
    <row r="850" spans="1:8" ht="13.5" x14ac:dyDescent="0.25">
      <c r="A850" s="11"/>
      <c r="B850" s="10">
        <v>45838</v>
      </c>
      <c r="C850" s="2">
        <v>25.3</v>
      </c>
      <c r="D850" s="2">
        <v>25.3</v>
      </c>
      <c r="E850" s="2">
        <v>724</v>
      </c>
      <c r="F850" s="2">
        <v>24.83</v>
      </c>
      <c r="G850" s="2">
        <v>17976.919999999998</v>
      </c>
      <c r="H850" s="16">
        <f t="shared" si="13"/>
        <v>2.0161290322580645E-2</v>
      </c>
    </row>
    <row r="851" spans="1:8" ht="13.5" x14ac:dyDescent="0.25">
      <c r="A851" s="11"/>
      <c r="B851" s="10">
        <v>45839</v>
      </c>
      <c r="C851" s="2">
        <v>25.76</v>
      </c>
      <c r="D851" s="2">
        <v>25.76</v>
      </c>
      <c r="E851" s="2">
        <v>1644</v>
      </c>
      <c r="F851" s="2">
        <v>25.478000000000002</v>
      </c>
      <c r="G851" s="2">
        <v>41885.832000000002</v>
      </c>
      <c r="H851" s="16">
        <f t="shared" si="13"/>
        <v>1.8181818181818216E-2</v>
      </c>
    </row>
    <row r="852" spans="1:8" ht="13.5" x14ac:dyDescent="0.25">
      <c r="A852" s="11"/>
      <c r="B852" s="10">
        <v>45840</v>
      </c>
      <c r="C852" s="2">
        <v>25.7</v>
      </c>
      <c r="D852" s="2">
        <v>25.7</v>
      </c>
      <c r="E852" s="2">
        <v>111</v>
      </c>
      <c r="F852" s="2">
        <v>25.65</v>
      </c>
      <c r="G852" s="2">
        <v>2847.15</v>
      </c>
      <c r="H852" s="16">
        <f t="shared" si="13"/>
        <v>-2.329192546583939E-3</v>
      </c>
    </row>
    <row r="853" spans="1:8" ht="13.5" x14ac:dyDescent="0.25">
      <c r="A853" s="11"/>
      <c r="B853" s="10">
        <v>45841</v>
      </c>
      <c r="C853" s="2">
        <v>25.69</v>
      </c>
      <c r="D853" s="2">
        <v>25.69</v>
      </c>
      <c r="E853" s="2">
        <v>277</v>
      </c>
      <c r="F853" s="2">
        <v>25.713000000000001</v>
      </c>
      <c r="G853" s="2">
        <v>7122.5010000000002</v>
      </c>
      <c r="H853" s="16">
        <f t="shared" si="13"/>
        <v>-3.8910505836568137E-4</v>
      </c>
    </row>
    <row r="854" spans="1:8" ht="13.5" x14ac:dyDescent="0.25">
      <c r="A854" s="11"/>
      <c r="B854" s="10">
        <v>45842</v>
      </c>
      <c r="C854" s="2">
        <v>25.69</v>
      </c>
      <c r="D854" s="2">
        <v>25.69</v>
      </c>
      <c r="E854" s="2">
        <v>0</v>
      </c>
      <c r="F854" s="2">
        <v>0</v>
      </c>
      <c r="G854" s="2">
        <v>0</v>
      </c>
      <c r="H854" s="16">
        <f t="shared" si="13"/>
        <v>0</v>
      </c>
    </row>
    <row r="855" spans="1:8" ht="13.5" x14ac:dyDescent="0.25">
      <c r="A855" s="11"/>
      <c r="B855" s="10">
        <v>45845</v>
      </c>
      <c r="C855" s="2">
        <v>25.69</v>
      </c>
      <c r="D855" s="2">
        <v>25.69</v>
      </c>
      <c r="E855" s="2">
        <v>0</v>
      </c>
      <c r="F855" s="2">
        <v>0</v>
      </c>
      <c r="G855" s="2">
        <v>0</v>
      </c>
      <c r="H855" s="16">
        <f t="shared" si="13"/>
        <v>0</v>
      </c>
    </row>
    <row r="856" spans="1:8" ht="13.5" x14ac:dyDescent="0.25">
      <c r="A856" s="11"/>
      <c r="B856" s="10">
        <v>45846</v>
      </c>
      <c r="C856" s="2">
        <v>25.35</v>
      </c>
      <c r="D856" s="2">
        <v>25.35</v>
      </c>
      <c r="E856" s="2">
        <v>6</v>
      </c>
      <c r="F856" s="2">
        <v>25.207999999999998</v>
      </c>
      <c r="G856" s="2">
        <v>151.24799999999999</v>
      </c>
      <c r="H856" s="16">
        <f t="shared" si="13"/>
        <v>-1.3234721681588161E-2</v>
      </c>
    </row>
    <row r="857" spans="1:8" ht="13.5" x14ac:dyDescent="0.25">
      <c r="A857" s="11"/>
      <c r="B857" s="10">
        <v>45847</v>
      </c>
      <c r="C857" s="2">
        <v>25.3</v>
      </c>
      <c r="D857" s="2">
        <v>25.3</v>
      </c>
      <c r="E857" s="2">
        <v>100</v>
      </c>
      <c r="F857" s="2">
        <v>25.3</v>
      </c>
      <c r="G857" s="2">
        <v>2530</v>
      </c>
      <c r="H857" s="16">
        <f t="shared" si="13"/>
        <v>-1.972386587771231E-3</v>
      </c>
    </row>
    <row r="858" spans="1:8" ht="13.5" x14ac:dyDescent="0.25">
      <c r="A858" s="11"/>
      <c r="B858" s="10">
        <v>45848</v>
      </c>
      <c r="C858" s="2">
        <v>25.2</v>
      </c>
      <c r="D858" s="2">
        <v>25.2</v>
      </c>
      <c r="E858" s="2">
        <v>12</v>
      </c>
      <c r="F858" s="2">
        <v>24.867000000000001</v>
      </c>
      <c r="G858" s="2">
        <v>298.404</v>
      </c>
      <c r="H858" s="16">
        <f t="shared" si="13"/>
        <v>-3.9525691699605304E-3</v>
      </c>
    </row>
    <row r="859" spans="1:8" ht="13.5" x14ac:dyDescent="0.25">
      <c r="A859" s="11"/>
      <c r="B859" s="10">
        <v>45849</v>
      </c>
      <c r="C859" s="2">
        <v>24.6</v>
      </c>
      <c r="D859" s="2">
        <v>24.6</v>
      </c>
      <c r="E859" s="2">
        <v>556</v>
      </c>
      <c r="F859" s="2">
        <v>24.82</v>
      </c>
      <c r="G859" s="2">
        <v>13799.92</v>
      </c>
      <c r="H859" s="16">
        <f t="shared" si="13"/>
        <v>-2.3809523809523725E-2</v>
      </c>
    </row>
    <row r="860" spans="1:8" ht="13.5" x14ac:dyDescent="0.25">
      <c r="A860" s="11"/>
      <c r="B860" s="10">
        <v>45852</v>
      </c>
      <c r="C860" s="2">
        <v>24.41</v>
      </c>
      <c r="D860" s="2">
        <v>24.41</v>
      </c>
      <c r="E860" s="2">
        <v>20</v>
      </c>
      <c r="F860" s="2">
        <v>24.41</v>
      </c>
      <c r="G860" s="2">
        <v>488.2</v>
      </c>
      <c r="H860" s="16">
        <f t="shared" si="13"/>
        <v>-7.7235772357724091E-3</v>
      </c>
    </row>
    <row r="861" spans="1:8" ht="13.5" x14ac:dyDescent="0.25">
      <c r="A861" s="11"/>
      <c r="B861" s="10">
        <v>45853</v>
      </c>
      <c r="C861" s="2">
        <v>24.6</v>
      </c>
      <c r="D861" s="2">
        <v>24.6</v>
      </c>
      <c r="E861" s="2">
        <v>167</v>
      </c>
      <c r="F861" s="2">
        <v>24.341000000000001</v>
      </c>
      <c r="G861" s="2">
        <v>4064.9470000000001</v>
      </c>
      <c r="H861" s="16">
        <f t="shared" si="13"/>
        <v>7.7836952068824775E-3</v>
      </c>
    </row>
    <row r="862" spans="1:8" ht="13.5" x14ac:dyDescent="0.25">
      <c r="A862" s="11"/>
      <c r="B862" s="10">
        <v>45854</v>
      </c>
      <c r="C862" s="2">
        <v>25.18</v>
      </c>
      <c r="D862" s="2">
        <v>25.18</v>
      </c>
      <c r="E862" s="2">
        <v>201</v>
      </c>
      <c r="F862" s="2">
        <v>24.734999999999999</v>
      </c>
      <c r="G862" s="2">
        <v>4971.7349999999997</v>
      </c>
      <c r="H862" s="16">
        <f t="shared" si="13"/>
        <v>2.3577235772357652E-2</v>
      </c>
    </row>
    <row r="863" spans="1:8" ht="13.5" x14ac:dyDescent="0.25">
      <c r="A863" s="11"/>
      <c r="B863" s="10">
        <v>45855</v>
      </c>
      <c r="C863" s="2">
        <v>25</v>
      </c>
      <c r="D863" s="2">
        <v>25</v>
      </c>
      <c r="E863" s="2">
        <v>228</v>
      </c>
      <c r="F863" s="2">
        <v>24.911999999999999</v>
      </c>
      <c r="G863" s="2">
        <v>5679.9359999999997</v>
      </c>
      <c r="H863" s="16">
        <f t="shared" si="13"/>
        <v>-7.148530579825247E-3</v>
      </c>
    </row>
    <row r="864" spans="1:8" ht="13.5" x14ac:dyDescent="0.25">
      <c r="A864" s="11"/>
      <c r="B864" s="10">
        <v>45856</v>
      </c>
      <c r="C864" s="2">
        <v>25.17</v>
      </c>
      <c r="D864" s="2">
        <v>25.17</v>
      </c>
      <c r="E864" s="2">
        <v>82</v>
      </c>
      <c r="F864" s="2">
        <v>25.004000000000001</v>
      </c>
      <c r="G864" s="2">
        <v>2050.328</v>
      </c>
      <c r="H864" s="16">
        <f t="shared" si="13"/>
        <v>6.8000000000000681E-3</v>
      </c>
    </row>
    <row r="865" spans="1:8" ht="13.5" x14ac:dyDescent="0.25">
      <c r="A865" s="11"/>
      <c r="B865" s="10">
        <v>45859</v>
      </c>
      <c r="C865" s="2">
        <v>25.1</v>
      </c>
      <c r="D865" s="2">
        <v>25.1</v>
      </c>
      <c r="E865" s="2">
        <v>145</v>
      </c>
      <c r="F865" s="2">
        <v>25.016999999999999</v>
      </c>
      <c r="G865" s="2">
        <v>3627.4650000000001</v>
      </c>
      <c r="H865" s="16">
        <f t="shared" si="13"/>
        <v>-2.7810885975367611E-3</v>
      </c>
    </row>
    <row r="866" spans="1:8" ht="13.5" x14ac:dyDescent="0.25">
      <c r="A866" s="11"/>
      <c r="B866" s="10">
        <v>45860</v>
      </c>
      <c r="C866" s="2">
        <v>25.05</v>
      </c>
      <c r="D866" s="2">
        <v>25.05</v>
      </c>
      <c r="E866" s="2">
        <v>305</v>
      </c>
      <c r="F866" s="2">
        <v>25.065000000000001</v>
      </c>
      <c r="G866" s="2">
        <v>7644.8249999999998</v>
      </c>
      <c r="H866" s="16">
        <f t="shared" si="13"/>
        <v>-1.9920318725099883E-3</v>
      </c>
    </row>
    <row r="867" spans="1:8" ht="13.5" x14ac:dyDescent="0.25">
      <c r="A867" s="11"/>
      <c r="B867" s="10">
        <v>45861</v>
      </c>
      <c r="C867" s="2">
        <v>25.67</v>
      </c>
      <c r="D867" s="2">
        <v>25.67</v>
      </c>
      <c r="E867" s="2">
        <v>2012</v>
      </c>
      <c r="F867" s="2">
        <v>25.283999999999999</v>
      </c>
      <c r="G867" s="2">
        <v>50871.408000000003</v>
      </c>
      <c r="H867" s="16">
        <f t="shared" si="13"/>
        <v>2.4750499001996048E-2</v>
      </c>
    </row>
    <row r="868" spans="1:8" ht="13.5" x14ac:dyDescent="0.25">
      <c r="A868" s="11"/>
      <c r="B868" s="10">
        <v>45862</v>
      </c>
      <c r="C868" s="2">
        <v>26.4</v>
      </c>
      <c r="D868" s="2">
        <v>26.4</v>
      </c>
      <c r="E868" s="2">
        <v>1753</v>
      </c>
      <c r="F868" s="2">
        <v>25.672999999999998</v>
      </c>
      <c r="G868" s="2">
        <v>45004.769</v>
      </c>
      <c r="H868" s="16">
        <f t="shared" si="13"/>
        <v>2.8437865212309964E-2</v>
      </c>
    </row>
    <row r="869" spans="1:8" ht="13.5" x14ac:dyDescent="0.25">
      <c r="A869" s="11"/>
      <c r="B869" s="10">
        <v>45866</v>
      </c>
      <c r="C869" s="2">
        <v>26.89</v>
      </c>
      <c r="D869" s="2">
        <v>26.89</v>
      </c>
      <c r="E869" s="2">
        <v>239</v>
      </c>
      <c r="F869" s="2">
        <v>26.888999999999999</v>
      </c>
      <c r="G869" s="2">
        <v>6426.4709999999995</v>
      </c>
      <c r="H869" s="16">
        <f t="shared" si="13"/>
        <v>1.8560606060606138E-2</v>
      </c>
    </row>
    <row r="870" spans="1:8" ht="13.5" x14ac:dyDescent="0.25">
      <c r="A870" s="11"/>
      <c r="B870" s="10">
        <v>45867</v>
      </c>
      <c r="C870" s="2">
        <v>27</v>
      </c>
      <c r="D870" s="2">
        <v>27</v>
      </c>
      <c r="E870" s="2">
        <v>360</v>
      </c>
      <c r="F870" s="2">
        <v>26.797000000000001</v>
      </c>
      <c r="G870" s="2">
        <v>9646.92</v>
      </c>
      <c r="H870" s="16">
        <f t="shared" si="13"/>
        <v>4.0907400520639433E-3</v>
      </c>
    </row>
    <row r="871" spans="1:8" ht="13.5" x14ac:dyDescent="0.25">
      <c r="A871" s="11"/>
      <c r="B871" s="10">
        <v>45868</v>
      </c>
      <c r="C871" s="2">
        <v>27.38</v>
      </c>
      <c r="D871" s="2">
        <v>27.38</v>
      </c>
      <c r="E871" s="2">
        <v>293</v>
      </c>
      <c r="F871" s="2">
        <v>27.108000000000001</v>
      </c>
      <c r="G871" s="2">
        <v>7942.6440000000002</v>
      </c>
      <c r="H871" s="16">
        <f t="shared" si="13"/>
        <v>1.4074074074074037E-2</v>
      </c>
    </row>
    <row r="872" spans="1:8" ht="13.5" x14ac:dyDescent="0.25">
      <c r="A872" s="11"/>
      <c r="B872" s="10">
        <v>45869</v>
      </c>
      <c r="C872" s="2">
        <v>27.4</v>
      </c>
      <c r="D872" s="2">
        <v>27.4</v>
      </c>
      <c r="E872" s="2">
        <v>10</v>
      </c>
      <c r="F872" s="2">
        <v>27.4</v>
      </c>
      <c r="G872" s="2">
        <v>274</v>
      </c>
      <c r="H872" s="16">
        <f t="shared" si="13"/>
        <v>7.3046018991963378E-4</v>
      </c>
    </row>
    <row r="873" spans="1:8" ht="13.5" x14ac:dyDescent="0.25">
      <c r="A873" s="11"/>
      <c r="B873" s="10">
        <v>45870</v>
      </c>
      <c r="C873" s="2">
        <v>29.04</v>
      </c>
      <c r="D873" s="2">
        <v>29.04</v>
      </c>
      <c r="E873" s="2">
        <v>3269</v>
      </c>
      <c r="F873" s="2">
        <v>28.414999999999999</v>
      </c>
      <c r="G873" s="2">
        <v>92888.634999999995</v>
      </c>
      <c r="H873" s="16">
        <f t="shared" si="13"/>
        <v>5.9854014598540173E-2</v>
      </c>
    </row>
    <row r="874" spans="1:8" ht="13.5" x14ac:dyDescent="0.25">
      <c r="A874" s="11"/>
      <c r="B874" s="10">
        <v>45873</v>
      </c>
      <c r="C874" s="2">
        <v>30</v>
      </c>
      <c r="D874" s="2">
        <v>30</v>
      </c>
      <c r="E874" s="2">
        <v>1374</v>
      </c>
      <c r="F874" s="2">
        <v>29.99</v>
      </c>
      <c r="G874" s="2">
        <v>41206.26</v>
      </c>
      <c r="H874" s="16">
        <f t="shared" si="13"/>
        <v>3.305785123966945E-2</v>
      </c>
    </row>
    <row r="875" spans="1:8" ht="13.5" x14ac:dyDescent="0.25">
      <c r="A875" s="11"/>
      <c r="B875" s="10">
        <v>45874</v>
      </c>
      <c r="C875" s="2">
        <v>30</v>
      </c>
      <c r="D875" s="2">
        <v>30</v>
      </c>
      <c r="E875" s="2">
        <v>0</v>
      </c>
      <c r="F875" s="2">
        <v>0</v>
      </c>
      <c r="G875" s="2">
        <v>0</v>
      </c>
      <c r="H875" s="16">
        <f t="shared" si="13"/>
        <v>0</v>
      </c>
    </row>
    <row r="876" spans="1:8" ht="13.5" x14ac:dyDescent="0.25">
      <c r="A876" s="11"/>
      <c r="B876" s="10">
        <v>45875</v>
      </c>
      <c r="C876" s="2">
        <v>31</v>
      </c>
      <c r="D876" s="2">
        <v>31</v>
      </c>
      <c r="E876" s="2">
        <v>20</v>
      </c>
      <c r="F876" s="2">
        <v>31</v>
      </c>
      <c r="G876" s="2">
        <v>620</v>
      </c>
      <c r="H876" s="16">
        <f t="shared" si="13"/>
        <v>3.3333333333333333E-2</v>
      </c>
    </row>
    <row r="877" spans="1:8" ht="13.5" x14ac:dyDescent="0.25">
      <c r="A877" s="11"/>
      <c r="B877" s="10">
        <v>45876</v>
      </c>
      <c r="C877" s="2">
        <v>31.48</v>
      </c>
      <c r="D877" s="2">
        <v>31.48</v>
      </c>
      <c r="E877" s="2">
        <v>10</v>
      </c>
      <c r="F877" s="2">
        <v>31.48</v>
      </c>
      <c r="G877" s="2">
        <v>314.8</v>
      </c>
      <c r="H877" s="16">
        <f t="shared" si="13"/>
        <v>1.5483870967741949E-2</v>
      </c>
    </row>
    <row r="878" spans="1:8" ht="13.5" x14ac:dyDescent="0.25">
      <c r="A878" s="11"/>
      <c r="B878" s="10">
        <v>45877</v>
      </c>
      <c r="C878" s="2">
        <v>31.98</v>
      </c>
      <c r="D878" s="2">
        <v>31.98</v>
      </c>
      <c r="E878" s="2">
        <v>514</v>
      </c>
      <c r="F878" s="2">
        <v>31.501999999999999</v>
      </c>
      <c r="G878" s="2">
        <v>16192.028</v>
      </c>
      <c r="H878" s="16">
        <f t="shared" si="13"/>
        <v>1.588310038119441E-2</v>
      </c>
    </row>
    <row r="879" spans="1:8" ht="13.5" x14ac:dyDescent="0.25">
      <c r="A879" s="11"/>
      <c r="B879" s="10">
        <v>45880</v>
      </c>
      <c r="C879" s="2">
        <v>33</v>
      </c>
      <c r="D879" s="2">
        <v>33</v>
      </c>
      <c r="E879" s="2">
        <v>1178</v>
      </c>
      <c r="F879" s="2">
        <v>32.235999999999997</v>
      </c>
      <c r="G879" s="2">
        <v>37974.008000000002</v>
      </c>
      <c r="H879" s="16">
        <f t="shared" si="13"/>
        <v>3.1894934333958708E-2</v>
      </c>
    </row>
    <row r="880" spans="1:8" ht="13.5" x14ac:dyDescent="0.25">
      <c r="A880" s="11"/>
      <c r="B880" s="10">
        <v>45881</v>
      </c>
      <c r="C880" s="2">
        <v>33.5</v>
      </c>
      <c r="D880" s="2">
        <v>33.5</v>
      </c>
      <c r="E880" s="2">
        <v>126</v>
      </c>
      <c r="F880" s="2">
        <v>33.087000000000003</v>
      </c>
      <c r="G880" s="2">
        <v>4168.9620000000004</v>
      </c>
      <c r="H880" s="16">
        <f t="shared" si="13"/>
        <v>1.5151515151515152E-2</v>
      </c>
    </row>
    <row r="881" spans="1:8" ht="13.5" x14ac:dyDescent="0.25">
      <c r="A881" s="11"/>
      <c r="B881" s="10">
        <v>45883</v>
      </c>
      <c r="C881" s="2">
        <v>33</v>
      </c>
      <c r="D881" s="2">
        <v>33</v>
      </c>
      <c r="E881" s="2">
        <v>1170</v>
      </c>
      <c r="F881" s="2">
        <v>33.284999999999997</v>
      </c>
      <c r="G881" s="2">
        <v>38943.449999999997</v>
      </c>
      <c r="H881" s="16">
        <f t="shared" si="13"/>
        <v>-1.4925373134328358E-2</v>
      </c>
    </row>
    <row r="882" spans="1:8" ht="13.5" x14ac:dyDescent="0.25">
      <c r="A882" s="11"/>
      <c r="B882" s="10">
        <v>45884</v>
      </c>
      <c r="C882" s="2">
        <v>33</v>
      </c>
      <c r="D882" s="2">
        <v>33</v>
      </c>
      <c r="E882" s="2">
        <v>150</v>
      </c>
      <c r="F882" s="2">
        <v>32.402000000000001</v>
      </c>
      <c r="G882" s="2">
        <v>4860.3</v>
      </c>
      <c r="H882" s="16">
        <f t="shared" si="13"/>
        <v>0</v>
      </c>
    </row>
    <row r="883" spans="1:8" ht="13.5" x14ac:dyDescent="0.25">
      <c r="A883" s="11"/>
      <c r="B883" s="10">
        <v>45887</v>
      </c>
      <c r="C883" s="2">
        <v>32</v>
      </c>
      <c r="D883" s="2">
        <v>32</v>
      </c>
      <c r="E883" s="2">
        <v>216</v>
      </c>
      <c r="F883" s="2">
        <v>31.763999999999999</v>
      </c>
      <c r="G883" s="2">
        <v>6861.0240000000003</v>
      </c>
      <c r="H883" s="16">
        <f t="shared" si="13"/>
        <v>-3.0303030303030304E-2</v>
      </c>
    </row>
    <row r="884" spans="1:8" ht="13.5" x14ac:dyDescent="0.25">
      <c r="A884" s="11"/>
      <c r="B884" s="10">
        <v>45888</v>
      </c>
      <c r="C884" s="2">
        <v>31.8</v>
      </c>
      <c r="D884" s="2">
        <v>31.8</v>
      </c>
      <c r="E884" s="2">
        <v>1394</v>
      </c>
      <c r="F884" s="2">
        <v>31.17</v>
      </c>
      <c r="G884" s="2">
        <v>43450.98</v>
      </c>
      <c r="H884" s="16">
        <f t="shared" si="13"/>
        <v>-6.2499999999999778E-3</v>
      </c>
    </row>
    <row r="885" spans="1:8" ht="13.5" x14ac:dyDescent="0.25">
      <c r="A885" s="11"/>
      <c r="B885" s="10">
        <v>45889</v>
      </c>
      <c r="C885" s="2">
        <v>31.6</v>
      </c>
      <c r="D885" s="2">
        <v>31.6</v>
      </c>
      <c r="E885" s="2">
        <v>206</v>
      </c>
      <c r="F885" s="2">
        <v>31.245999999999999</v>
      </c>
      <c r="G885" s="2">
        <v>6436.6760000000004</v>
      </c>
      <c r="H885" s="16">
        <f t="shared" si="13"/>
        <v>-6.2893081761006067E-3</v>
      </c>
    </row>
    <row r="886" spans="1:8" ht="13.5" x14ac:dyDescent="0.25">
      <c r="A886" s="11"/>
      <c r="B886" s="10">
        <v>45890</v>
      </c>
      <c r="C886" s="2">
        <v>31.3</v>
      </c>
      <c r="D886" s="2">
        <v>31.3</v>
      </c>
      <c r="E886" s="2">
        <v>342</v>
      </c>
      <c r="F886" s="2">
        <v>30.844999999999999</v>
      </c>
      <c r="G886" s="2">
        <v>10548.99</v>
      </c>
      <c r="H886" s="16">
        <f t="shared" si="13"/>
        <v>-9.4936708860759722E-3</v>
      </c>
    </row>
    <row r="887" spans="1:8" ht="13.5" x14ac:dyDescent="0.25">
      <c r="A887" s="11"/>
      <c r="B887" s="10">
        <v>45891</v>
      </c>
      <c r="C887" s="2">
        <v>31.29</v>
      </c>
      <c r="D887" s="2">
        <v>31.29</v>
      </c>
      <c r="E887" s="2">
        <v>30</v>
      </c>
      <c r="F887" s="2">
        <v>31.29</v>
      </c>
      <c r="G887" s="2">
        <v>938.7</v>
      </c>
      <c r="H887" s="16">
        <f t="shared" si="13"/>
        <v>-3.1948881789142374E-4</v>
      </c>
    </row>
    <row r="888" spans="1:8" ht="13.5" x14ac:dyDescent="0.25">
      <c r="A888" s="11"/>
      <c r="B888" s="10">
        <v>45894</v>
      </c>
      <c r="C888" s="2">
        <v>31.29</v>
      </c>
      <c r="D888" s="2">
        <v>31.29</v>
      </c>
      <c r="E888" s="2">
        <v>0</v>
      </c>
      <c r="F888" s="2">
        <v>0</v>
      </c>
      <c r="G888" s="2">
        <v>0</v>
      </c>
      <c r="H888" s="16">
        <f t="shared" si="13"/>
        <v>0</v>
      </c>
    </row>
    <row r="889" spans="1:8" ht="13.5" x14ac:dyDescent="0.25">
      <c r="A889" s="11"/>
      <c r="B889" s="10">
        <v>45895</v>
      </c>
      <c r="C889" s="2">
        <v>30.89</v>
      </c>
      <c r="D889" s="2">
        <v>30.89</v>
      </c>
      <c r="E889" s="2">
        <v>16</v>
      </c>
      <c r="F889" s="2">
        <v>30.786999999999999</v>
      </c>
      <c r="G889" s="2">
        <v>492.59199999999998</v>
      </c>
      <c r="H889" s="16">
        <f t="shared" si="13"/>
        <v>-1.2783636944710726E-2</v>
      </c>
    </row>
    <row r="890" spans="1:8" ht="13.5" x14ac:dyDescent="0.25">
      <c r="A890" s="11"/>
      <c r="B890" s="10">
        <v>45896</v>
      </c>
      <c r="C890" s="2">
        <v>30.9</v>
      </c>
      <c r="D890" s="2">
        <v>30.9</v>
      </c>
      <c r="E890" s="2">
        <v>192</v>
      </c>
      <c r="F890" s="2">
        <v>30.356999999999999</v>
      </c>
      <c r="G890" s="2">
        <v>5828.5439999999999</v>
      </c>
      <c r="H890" s="16">
        <f t="shared" si="13"/>
        <v>3.2372936225309197E-4</v>
      </c>
    </row>
    <row r="891" spans="1:8" ht="13.5" x14ac:dyDescent="0.25">
      <c r="A891" s="11"/>
      <c r="B891" s="10">
        <v>45897</v>
      </c>
      <c r="C891" s="2">
        <v>30.8</v>
      </c>
      <c r="D891" s="2">
        <v>30.8</v>
      </c>
      <c r="E891" s="2">
        <v>3116</v>
      </c>
      <c r="F891" s="2">
        <v>30.082999999999998</v>
      </c>
      <c r="G891" s="2">
        <v>93738.627999999997</v>
      </c>
      <c r="H891" s="16">
        <f t="shared" si="13"/>
        <v>-3.2362459546924878E-3</v>
      </c>
    </row>
    <row r="892" spans="1:8" ht="13.5" x14ac:dyDescent="0.25">
      <c r="A892" s="11"/>
      <c r="B892" s="10">
        <v>45898</v>
      </c>
      <c r="C892" s="2">
        <v>31.8</v>
      </c>
      <c r="D892" s="2">
        <v>31.8</v>
      </c>
      <c r="E892" s="2">
        <v>1495</v>
      </c>
      <c r="F892" s="2">
        <v>31.079000000000001</v>
      </c>
      <c r="G892" s="2">
        <v>46463.105000000003</v>
      </c>
      <c r="H892" s="16">
        <f t="shared" si="13"/>
        <v>3.2467532467532464E-2</v>
      </c>
    </row>
    <row r="893" spans="1:8" ht="13.5" x14ac:dyDescent="0.25">
      <c r="A893" s="11"/>
      <c r="B893" s="10">
        <v>45901</v>
      </c>
      <c r="C893" s="2">
        <v>32.49</v>
      </c>
      <c r="D893" s="2">
        <v>32.49</v>
      </c>
      <c r="E893" s="2">
        <v>1040</v>
      </c>
      <c r="F893" s="2">
        <v>31.975999999999999</v>
      </c>
      <c r="G893" s="2">
        <v>33255.040000000001</v>
      </c>
      <c r="H893" s="16">
        <f t="shared" si="13"/>
        <v>2.169811320754721E-2</v>
      </c>
    </row>
    <row r="894" spans="1:8" ht="13.5" x14ac:dyDescent="0.25">
      <c r="A894" s="11"/>
      <c r="B894" s="10">
        <v>45902</v>
      </c>
      <c r="C894" s="2">
        <v>33.35</v>
      </c>
      <c r="D894" s="2">
        <v>33.35</v>
      </c>
      <c r="E894" s="2">
        <v>2713</v>
      </c>
      <c r="F894" s="2">
        <v>33.023000000000003</v>
      </c>
      <c r="G894" s="2">
        <v>89591.399000000005</v>
      </c>
      <c r="H894" s="16">
        <f t="shared" si="13"/>
        <v>2.646968297937825E-2</v>
      </c>
    </row>
    <row r="895" spans="1:8" ht="13.5" x14ac:dyDescent="0.25">
      <c r="A895" s="11"/>
      <c r="B895" s="10">
        <v>45903</v>
      </c>
      <c r="C895" s="2">
        <v>34.5</v>
      </c>
      <c r="D895" s="2">
        <v>34.5</v>
      </c>
      <c r="E895" s="2">
        <v>630</v>
      </c>
      <c r="F895" s="2">
        <v>33.451999999999998</v>
      </c>
      <c r="G895" s="2">
        <v>21074.76</v>
      </c>
      <c r="H895" s="16">
        <f t="shared" si="13"/>
        <v>3.4482758620689613E-2</v>
      </c>
    </row>
    <row r="896" spans="1:8" ht="13.5" x14ac:dyDescent="0.25">
      <c r="A896" s="11"/>
      <c r="B896" s="10">
        <v>45905</v>
      </c>
      <c r="C896" s="2">
        <v>34.49</v>
      </c>
      <c r="D896" s="2">
        <v>34.49</v>
      </c>
      <c r="E896" s="2">
        <v>47</v>
      </c>
      <c r="F896" s="2">
        <v>34.479999999999997</v>
      </c>
      <c r="G896" s="2">
        <v>1620.56</v>
      </c>
      <c r="H896" s="16">
        <f t="shared" si="13"/>
        <v>-2.8985507246371043E-4</v>
      </c>
    </row>
    <row r="897" spans="1:8" ht="13.5" x14ac:dyDescent="0.25">
      <c r="A897" s="11"/>
      <c r="B897" s="10">
        <v>45908</v>
      </c>
      <c r="C897" s="2">
        <v>34.49</v>
      </c>
      <c r="D897" s="2">
        <v>34.49</v>
      </c>
      <c r="E897" s="2">
        <v>0</v>
      </c>
      <c r="F897" s="2">
        <v>0</v>
      </c>
      <c r="G897" s="2">
        <v>0</v>
      </c>
      <c r="H897" s="16">
        <f t="shared" si="13"/>
        <v>0</v>
      </c>
    </row>
    <row r="898" spans="1:8" ht="13.5" x14ac:dyDescent="0.25">
      <c r="A898" s="11"/>
      <c r="B898" s="10">
        <v>45909</v>
      </c>
      <c r="C898" s="2">
        <v>33.770000000000003</v>
      </c>
      <c r="D898" s="2">
        <v>33.770000000000003</v>
      </c>
      <c r="E898" s="2">
        <v>53</v>
      </c>
      <c r="F898" s="2">
        <v>33.770000000000003</v>
      </c>
      <c r="G898" s="2">
        <v>1789.81</v>
      </c>
      <c r="H898" s="16">
        <f t="shared" si="13"/>
        <v>-2.0875616120614636E-2</v>
      </c>
    </row>
    <row r="899" spans="1:8" ht="13.5" x14ac:dyDescent="0.25">
      <c r="A899" s="11"/>
      <c r="B899" s="10">
        <v>45910</v>
      </c>
      <c r="C899" s="2">
        <v>33.770000000000003</v>
      </c>
      <c r="D899" s="2">
        <v>33.770000000000003</v>
      </c>
      <c r="E899" s="2">
        <v>1078</v>
      </c>
      <c r="F899" s="2">
        <v>32.771999999999998</v>
      </c>
      <c r="G899" s="2">
        <v>35328.216</v>
      </c>
      <c r="H899" s="16">
        <f t="shared" si="13"/>
        <v>0</v>
      </c>
    </row>
    <row r="900" spans="1:8" ht="13.5" x14ac:dyDescent="0.25">
      <c r="A900" s="11"/>
      <c r="B900" s="10">
        <v>45911</v>
      </c>
      <c r="C900" s="2">
        <v>35</v>
      </c>
      <c r="D900" s="2">
        <v>35</v>
      </c>
      <c r="E900" s="2">
        <v>2970</v>
      </c>
      <c r="F900" s="2">
        <v>33.814</v>
      </c>
      <c r="G900" s="2">
        <v>100427.58</v>
      </c>
      <c r="H900" s="16">
        <f t="shared" si="13"/>
        <v>3.6422860527094959E-2</v>
      </c>
    </row>
    <row r="901" spans="1:8" ht="13.5" x14ac:dyDescent="0.25">
      <c r="A901" s="11"/>
      <c r="B901" s="10">
        <v>45912</v>
      </c>
      <c r="C901" s="2">
        <v>34.6</v>
      </c>
      <c r="D901" s="2">
        <v>34.6</v>
      </c>
      <c r="E901" s="2">
        <v>177</v>
      </c>
      <c r="F901" s="2">
        <v>34.01</v>
      </c>
      <c r="G901" s="2">
        <v>6019.77</v>
      </c>
      <c r="H901" s="16">
        <f t="shared" si="13"/>
        <v>-1.1428571428571389E-2</v>
      </c>
    </row>
    <row r="902" spans="1:8" ht="13.5" x14ac:dyDescent="0.25">
      <c r="A902" s="11"/>
      <c r="B902" s="10">
        <v>45915</v>
      </c>
      <c r="C902" s="2">
        <v>34.79</v>
      </c>
      <c r="D902" s="2">
        <v>34.79</v>
      </c>
      <c r="E902" s="2">
        <v>1101</v>
      </c>
      <c r="F902" s="2">
        <v>33.082000000000001</v>
      </c>
      <c r="G902" s="2">
        <v>36423.281999999999</v>
      </c>
      <c r="H902" s="16">
        <f t="shared" si="13"/>
        <v>5.4913294797687201E-3</v>
      </c>
    </row>
    <row r="903" spans="1:8" ht="13.5" x14ac:dyDescent="0.25">
      <c r="A903" s="11"/>
      <c r="B903" s="10">
        <v>45916</v>
      </c>
      <c r="C903" s="2">
        <v>35.4</v>
      </c>
      <c r="D903" s="2">
        <v>35.4</v>
      </c>
      <c r="E903" s="2">
        <v>8463</v>
      </c>
      <c r="F903" s="2">
        <v>35.011000000000003</v>
      </c>
      <c r="G903" s="2">
        <v>296298.09299999999</v>
      </c>
      <c r="H903" s="16">
        <f t="shared" ref="H903:H934" si="14">(D903-D902)/D902</f>
        <v>1.7533774073009468E-2</v>
      </c>
    </row>
    <row r="904" spans="1:8" ht="13.5" x14ac:dyDescent="0.25">
      <c r="A904" s="11"/>
      <c r="B904" s="10">
        <v>45917</v>
      </c>
      <c r="C904" s="2">
        <v>33.28</v>
      </c>
      <c r="D904" s="2">
        <v>33.28</v>
      </c>
      <c r="E904" s="2">
        <v>86</v>
      </c>
      <c r="F904" s="2">
        <v>35.283000000000001</v>
      </c>
      <c r="G904" s="2">
        <v>3034.3380000000002</v>
      </c>
      <c r="H904" s="16">
        <f t="shared" si="14"/>
        <v>-5.9887005649717447E-2</v>
      </c>
    </row>
    <row r="905" spans="1:8" ht="13.5" x14ac:dyDescent="0.25">
      <c r="A905" s="11"/>
      <c r="B905" s="10">
        <v>45918</v>
      </c>
      <c r="C905" s="2">
        <v>34.979999999999997</v>
      </c>
      <c r="D905" s="2">
        <v>34.979999999999997</v>
      </c>
      <c r="E905" s="2">
        <v>229</v>
      </c>
      <c r="F905" s="2">
        <v>34.307000000000002</v>
      </c>
      <c r="G905" s="2">
        <v>7856.3029999999999</v>
      </c>
      <c r="H905" s="16">
        <f t="shared" si="14"/>
        <v>5.1081730769230636E-2</v>
      </c>
    </row>
    <row r="906" spans="1:8" ht="13.5" x14ac:dyDescent="0.25">
      <c r="A906" s="11"/>
      <c r="B906" s="10">
        <v>45919</v>
      </c>
      <c r="C906" s="2">
        <v>33.5</v>
      </c>
      <c r="D906" s="2">
        <v>33.5</v>
      </c>
      <c r="E906" s="2">
        <v>810</v>
      </c>
      <c r="F906" s="2">
        <v>33.673000000000002</v>
      </c>
      <c r="G906" s="2">
        <v>27275.13</v>
      </c>
      <c r="H906" s="16">
        <f t="shared" si="14"/>
        <v>-4.2309891366495052E-2</v>
      </c>
    </row>
    <row r="907" spans="1:8" ht="13.5" x14ac:dyDescent="0.25">
      <c r="A907" s="11"/>
      <c r="B907" s="10">
        <v>45922</v>
      </c>
      <c r="C907" s="2">
        <v>35.49</v>
      </c>
      <c r="D907" s="2">
        <v>35.49</v>
      </c>
      <c r="E907" s="2">
        <v>37</v>
      </c>
      <c r="F907" s="2">
        <v>34.875</v>
      </c>
      <c r="G907" s="2">
        <v>1290.375</v>
      </c>
      <c r="H907" s="16">
        <f t="shared" si="14"/>
        <v>5.9402985074626928E-2</v>
      </c>
    </row>
    <row r="908" spans="1:8" ht="13.5" x14ac:dyDescent="0.25">
      <c r="A908" s="11"/>
      <c r="B908" s="10">
        <v>45923</v>
      </c>
      <c r="C908" s="2">
        <v>35.19</v>
      </c>
      <c r="D908" s="2">
        <v>35.19</v>
      </c>
      <c r="E908" s="2">
        <v>16</v>
      </c>
      <c r="F908" s="2">
        <v>35.19</v>
      </c>
      <c r="G908" s="2">
        <v>563.04</v>
      </c>
      <c r="H908" s="16">
        <f t="shared" si="14"/>
        <v>-8.4530853761624197E-3</v>
      </c>
    </row>
    <row r="909" spans="1:8" ht="13.5" x14ac:dyDescent="0.25">
      <c r="A909" s="11"/>
      <c r="B909" s="10">
        <v>45924</v>
      </c>
      <c r="C909" s="2">
        <v>35.200000000000003</v>
      </c>
      <c r="D909" s="2">
        <v>35.200000000000003</v>
      </c>
      <c r="E909" s="2">
        <v>130</v>
      </c>
      <c r="F909" s="2">
        <v>35.014000000000003</v>
      </c>
      <c r="G909" s="2">
        <v>4551.82</v>
      </c>
      <c r="H909" s="16">
        <f t="shared" si="14"/>
        <v>2.8417163967050629E-4</v>
      </c>
    </row>
    <row r="910" spans="1:8" ht="13.5" x14ac:dyDescent="0.25">
      <c r="A910" s="11"/>
      <c r="B910" s="10">
        <v>45925</v>
      </c>
      <c r="C910" s="2">
        <v>34.5</v>
      </c>
      <c r="D910" s="2">
        <v>34.5</v>
      </c>
      <c r="E910" s="2">
        <v>3</v>
      </c>
      <c r="F910" s="2">
        <v>34.5</v>
      </c>
      <c r="G910" s="2">
        <v>103.5</v>
      </c>
      <c r="H910" s="16">
        <f t="shared" si="14"/>
        <v>-1.9886363636363716E-2</v>
      </c>
    </row>
    <row r="911" spans="1:8" ht="13.5" x14ac:dyDescent="0.25">
      <c r="A911" s="11"/>
      <c r="B911" s="10">
        <v>45926</v>
      </c>
      <c r="C911" s="2">
        <v>34.49</v>
      </c>
      <c r="D911" s="2">
        <v>34.49</v>
      </c>
      <c r="E911" s="2">
        <v>1970</v>
      </c>
      <c r="F911" s="2">
        <v>34.423000000000002</v>
      </c>
      <c r="G911" s="2">
        <v>67813.31</v>
      </c>
      <c r="H911" s="16">
        <f t="shared" si="14"/>
        <v>-2.8985507246371043E-4</v>
      </c>
    </row>
    <row r="912" spans="1:8" ht="13.5" x14ac:dyDescent="0.25">
      <c r="A912" s="11"/>
      <c r="B912" s="10">
        <v>45929</v>
      </c>
      <c r="C912" s="2">
        <v>34.799999999999997</v>
      </c>
      <c r="D912" s="2">
        <v>34.799999999999997</v>
      </c>
      <c r="E912" s="2">
        <v>130</v>
      </c>
      <c r="F912" s="2">
        <v>34.505000000000003</v>
      </c>
      <c r="G912" s="2">
        <v>4485.6499999999996</v>
      </c>
      <c r="H912" s="16">
        <f t="shared" si="14"/>
        <v>8.9881124963756207E-3</v>
      </c>
    </row>
    <row r="913" spans="1:8" ht="13.5" x14ac:dyDescent="0.25">
      <c r="A913" s="11"/>
      <c r="B913" s="10">
        <v>45930</v>
      </c>
      <c r="C913" s="2">
        <v>34.799999999999997</v>
      </c>
      <c r="D913" s="2">
        <v>34.799999999999997</v>
      </c>
      <c r="E913" s="2">
        <v>0</v>
      </c>
      <c r="F913" s="2">
        <v>0</v>
      </c>
      <c r="G913" s="2">
        <v>0</v>
      </c>
      <c r="H913" s="16">
        <f t="shared" si="14"/>
        <v>0</v>
      </c>
    </row>
    <row r="914" spans="1:8" ht="13.5" x14ac:dyDescent="0.25">
      <c r="A914" s="11"/>
      <c r="B914" s="10">
        <v>45931</v>
      </c>
      <c r="C914" s="2">
        <v>34.200000000000003</v>
      </c>
      <c r="D914" s="2">
        <v>34.200000000000003</v>
      </c>
      <c r="E914" s="2">
        <v>193</v>
      </c>
      <c r="F914" s="2">
        <v>34.030999999999999</v>
      </c>
      <c r="G914" s="2">
        <v>6567.9830000000002</v>
      </c>
      <c r="H914" s="16">
        <f t="shared" si="14"/>
        <v>-1.7241379310344664E-2</v>
      </c>
    </row>
    <row r="915" spans="1:8" ht="13.5" x14ac:dyDescent="0.25">
      <c r="A915" s="11"/>
      <c r="B915" s="10">
        <v>45932</v>
      </c>
      <c r="C915" s="2">
        <v>34.200000000000003</v>
      </c>
      <c r="D915" s="2">
        <v>34.200000000000003</v>
      </c>
      <c r="E915" s="2">
        <v>0</v>
      </c>
      <c r="F915" s="2">
        <v>0</v>
      </c>
      <c r="G915" s="2">
        <v>0</v>
      </c>
      <c r="H915" s="16">
        <f t="shared" si="14"/>
        <v>0</v>
      </c>
    </row>
    <row r="916" spans="1:8" ht="13.5" x14ac:dyDescent="0.25">
      <c r="A916" s="11"/>
      <c r="B916" s="10">
        <v>45933</v>
      </c>
      <c r="C916" s="2">
        <v>34</v>
      </c>
      <c r="D916" s="2">
        <v>34</v>
      </c>
      <c r="E916" s="2">
        <v>42</v>
      </c>
      <c r="F916" s="2">
        <v>33.631</v>
      </c>
      <c r="G916" s="2">
        <v>1412.502</v>
      </c>
      <c r="H916" s="16">
        <f t="shared" si="14"/>
        <v>-5.8479532163743519E-3</v>
      </c>
    </row>
    <row r="917" spans="1:8" ht="13.5" x14ac:dyDescent="0.25">
      <c r="A917" s="11"/>
      <c r="B917" s="10">
        <v>45936</v>
      </c>
      <c r="C917" s="2">
        <v>33.4</v>
      </c>
      <c r="D917" s="2">
        <v>33.4</v>
      </c>
      <c r="E917" s="2">
        <v>869</v>
      </c>
      <c r="F917" s="2">
        <v>33.813000000000002</v>
      </c>
      <c r="G917" s="2">
        <v>29383.496999999999</v>
      </c>
      <c r="H917" s="16">
        <f t="shared" si="14"/>
        <v>-1.7647058823529453E-2</v>
      </c>
    </row>
    <row r="918" spans="1:8" ht="13.5" x14ac:dyDescent="0.25">
      <c r="A918" s="11"/>
      <c r="B918" s="10">
        <v>45937</v>
      </c>
      <c r="C918" s="2">
        <v>33.5</v>
      </c>
      <c r="D918" s="2">
        <v>33.5</v>
      </c>
      <c r="E918" s="2">
        <v>2</v>
      </c>
      <c r="F918" s="2">
        <v>33.5</v>
      </c>
      <c r="G918" s="2">
        <v>67</v>
      </c>
      <c r="H918" s="16">
        <f t="shared" si="14"/>
        <v>2.9940119760479469E-3</v>
      </c>
    </row>
    <row r="919" spans="1:8" ht="13.5" x14ac:dyDescent="0.25">
      <c r="A919" s="11"/>
      <c r="B919" s="10">
        <v>45938</v>
      </c>
      <c r="C919" s="2">
        <v>33.5</v>
      </c>
      <c r="D919" s="2">
        <v>33.5</v>
      </c>
      <c r="E919" s="2">
        <v>0</v>
      </c>
      <c r="F919" s="2">
        <v>0</v>
      </c>
      <c r="G919" s="2">
        <v>0</v>
      </c>
      <c r="H919" s="16">
        <f t="shared" si="14"/>
        <v>0</v>
      </c>
    </row>
    <row r="920" spans="1:8" ht="13.5" x14ac:dyDescent="0.25">
      <c r="A920" s="11"/>
      <c r="B920" s="10">
        <v>45939</v>
      </c>
      <c r="C920" s="2">
        <v>33.5</v>
      </c>
      <c r="D920" s="2">
        <v>33.5</v>
      </c>
      <c r="E920" s="2">
        <v>0</v>
      </c>
      <c r="F920" s="2">
        <v>0</v>
      </c>
      <c r="G920" s="2">
        <v>0</v>
      </c>
      <c r="H920" s="16">
        <f t="shared" si="14"/>
        <v>0</v>
      </c>
    </row>
    <row r="921" spans="1:8" ht="13.5" x14ac:dyDescent="0.25">
      <c r="A921" s="11"/>
      <c r="B921" s="10">
        <v>45940</v>
      </c>
      <c r="C921" s="2">
        <v>33.5</v>
      </c>
      <c r="D921" s="2">
        <v>33.5</v>
      </c>
      <c r="E921" s="2">
        <v>310</v>
      </c>
      <c r="F921" s="2">
        <v>33.067999999999998</v>
      </c>
      <c r="G921" s="2">
        <v>10251.08</v>
      </c>
      <c r="H921" s="16">
        <f t="shared" si="14"/>
        <v>0</v>
      </c>
    </row>
    <row r="922" spans="1:8" ht="13.5" x14ac:dyDescent="0.25">
      <c r="A922" s="11"/>
      <c r="B922" s="10">
        <v>45943</v>
      </c>
      <c r="C922" s="2">
        <v>31.49</v>
      </c>
      <c r="D922" s="2">
        <v>31.49</v>
      </c>
      <c r="E922" s="2">
        <v>710</v>
      </c>
      <c r="F922" s="2">
        <v>32.216000000000001</v>
      </c>
      <c r="G922" s="2">
        <v>22873.360000000001</v>
      </c>
      <c r="H922" s="16">
        <f t="shared" si="14"/>
        <v>-6.0000000000000046E-2</v>
      </c>
    </row>
    <row r="923" spans="1:8" ht="13.5" x14ac:dyDescent="0.25">
      <c r="A923" s="11"/>
      <c r="B923" s="10">
        <v>45944</v>
      </c>
      <c r="C923" s="2">
        <v>32.340000000000003</v>
      </c>
      <c r="D923" s="2">
        <v>32.340000000000003</v>
      </c>
      <c r="E923" s="2">
        <v>1041</v>
      </c>
      <c r="F923" s="2">
        <v>32.052999999999997</v>
      </c>
      <c r="G923" s="2">
        <v>33367.173000000003</v>
      </c>
      <c r="H923" s="16">
        <f t="shared" si="14"/>
        <v>2.6992696093998254E-2</v>
      </c>
    </row>
    <row r="924" spans="1:8" ht="13.5" x14ac:dyDescent="0.25">
      <c r="A924" s="11"/>
      <c r="B924" s="10">
        <v>45946</v>
      </c>
      <c r="C924" s="2">
        <v>33.33</v>
      </c>
      <c r="D924" s="2">
        <v>33.33</v>
      </c>
      <c r="E924" s="2">
        <v>642</v>
      </c>
      <c r="F924" s="2">
        <v>32.417000000000002</v>
      </c>
      <c r="G924" s="2">
        <v>20811.714</v>
      </c>
      <c r="H924" s="16">
        <f t="shared" si="14"/>
        <v>3.0612244897959023E-2</v>
      </c>
    </row>
    <row r="925" spans="1:8" ht="13.5" x14ac:dyDescent="0.25">
      <c r="A925" s="11"/>
      <c r="B925" s="10">
        <v>45947</v>
      </c>
      <c r="C925" s="2">
        <v>33.5</v>
      </c>
      <c r="D925" s="2">
        <v>33.5</v>
      </c>
      <c r="E925" s="2">
        <v>921</v>
      </c>
      <c r="F925" s="2">
        <v>32.444000000000003</v>
      </c>
      <c r="G925" s="2">
        <v>29880.923999999999</v>
      </c>
      <c r="H925" s="16">
        <f t="shared" si="14"/>
        <v>5.1005100510051523E-3</v>
      </c>
    </row>
    <row r="926" spans="1:8" ht="13.5" x14ac:dyDescent="0.25">
      <c r="A926" s="11"/>
      <c r="B926" s="10">
        <v>45950</v>
      </c>
      <c r="C926" s="2">
        <v>35.200000000000003</v>
      </c>
      <c r="D926" s="2">
        <v>35.200000000000003</v>
      </c>
      <c r="E926" s="2">
        <v>3837</v>
      </c>
      <c r="F926" s="2">
        <v>33.624000000000002</v>
      </c>
      <c r="G926" s="2">
        <v>129015.288</v>
      </c>
      <c r="H926" s="16">
        <f t="shared" si="14"/>
        <v>5.0746268656716505E-2</v>
      </c>
    </row>
    <row r="927" spans="1:8" ht="13.5" x14ac:dyDescent="0.25">
      <c r="A927" s="11"/>
      <c r="B927" s="10">
        <v>45951</v>
      </c>
      <c r="C927" s="2">
        <v>35</v>
      </c>
      <c r="D927" s="2">
        <v>35</v>
      </c>
      <c r="E927" s="2">
        <v>1998</v>
      </c>
      <c r="F927" s="2">
        <v>34.765999999999998</v>
      </c>
      <c r="G927" s="2">
        <v>69462.467999999993</v>
      </c>
      <c r="H927" s="16">
        <f t="shared" si="14"/>
        <v>-5.6818181818182618E-3</v>
      </c>
    </row>
    <row r="928" spans="1:8" ht="13.5" x14ac:dyDescent="0.25">
      <c r="A928" s="11"/>
      <c r="B928" s="10">
        <v>45952</v>
      </c>
      <c r="C928" s="2">
        <v>35.5</v>
      </c>
      <c r="D928" s="2">
        <v>35.5</v>
      </c>
      <c r="E928" s="2">
        <v>1454</v>
      </c>
      <c r="F928" s="2">
        <v>34.804000000000002</v>
      </c>
      <c r="G928" s="2">
        <v>50605.016000000003</v>
      </c>
      <c r="H928" s="16">
        <f t="shared" si="14"/>
        <v>1.4285714285714285E-2</v>
      </c>
    </row>
    <row r="929" spans="1:11" ht="13.5" x14ac:dyDescent="0.25">
      <c r="A929" s="11"/>
      <c r="B929" s="10">
        <v>45953</v>
      </c>
      <c r="C929" s="2">
        <v>35.9</v>
      </c>
      <c r="D929" s="2">
        <v>35.9</v>
      </c>
      <c r="E929" s="2">
        <v>386</v>
      </c>
      <c r="F929" s="2">
        <v>35.689</v>
      </c>
      <c r="G929" s="2">
        <v>13775.954</v>
      </c>
      <c r="H929" s="16">
        <f t="shared" si="14"/>
        <v>1.1267605633802778E-2</v>
      </c>
    </row>
    <row r="930" spans="1:11" ht="13.5" x14ac:dyDescent="0.25">
      <c r="A930" s="11"/>
      <c r="B930" s="10">
        <v>45954</v>
      </c>
      <c r="C930" s="2">
        <v>35.99</v>
      </c>
      <c r="D930" s="2">
        <v>35.99</v>
      </c>
      <c r="E930" s="2">
        <v>5</v>
      </c>
      <c r="F930" s="2">
        <v>35.99</v>
      </c>
      <c r="G930" s="2">
        <v>179.95</v>
      </c>
      <c r="H930" s="16">
        <f t="shared" si="14"/>
        <v>2.5069637883009307E-3</v>
      </c>
    </row>
    <row r="931" spans="1:11" ht="13.5" x14ac:dyDescent="0.25">
      <c r="A931" s="11"/>
      <c r="B931" s="10">
        <v>45957</v>
      </c>
      <c r="C931" s="2">
        <v>36</v>
      </c>
      <c r="D931" s="2">
        <v>36</v>
      </c>
      <c r="E931" s="2">
        <v>1982</v>
      </c>
      <c r="F931" s="2">
        <v>35.167000000000002</v>
      </c>
      <c r="G931" s="2">
        <v>69700.994000000006</v>
      </c>
      <c r="H931" s="16">
        <f t="shared" si="14"/>
        <v>2.7785495971097553E-4</v>
      </c>
    </row>
    <row r="932" spans="1:11" ht="13.5" x14ac:dyDescent="0.25">
      <c r="A932" s="11"/>
      <c r="B932" s="10">
        <v>45958</v>
      </c>
      <c r="C932" s="2">
        <v>35</v>
      </c>
      <c r="D932" s="2">
        <v>35</v>
      </c>
      <c r="E932" s="2">
        <v>14528</v>
      </c>
      <c r="F932" s="2">
        <v>35.368000000000002</v>
      </c>
      <c r="G932" s="2">
        <v>513826.304</v>
      </c>
      <c r="H932" s="16">
        <f t="shared" si="14"/>
        <v>-2.7777777777777776E-2</v>
      </c>
    </row>
    <row r="933" spans="1:11" ht="13.5" x14ac:dyDescent="0.25">
      <c r="A933" s="11"/>
      <c r="B933" s="10">
        <v>45959</v>
      </c>
      <c r="C933" s="2">
        <v>35</v>
      </c>
      <c r="D933" s="2">
        <v>35</v>
      </c>
      <c r="E933" s="2">
        <v>1079</v>
      </c>
      <c r="F933" s="2">
        <v>33.860999999999997</v>
      </c>
      <c r="G933" s="2">
        <v>36536.019</v>
      </c>
      <c r="H933" s="16">
        <f t="shared" si="14"/>
        <v>0</v>
      </c>
      <c r="I933" s="12" t="s">
        <v>13</v>
      </c>
      <c r="J933" s="12" t="s">
        <v>14</v>
      </c>
      <c r="K933" s="12" t="s">
        <v>6</v>
      </c>
    </row>
    <row r="934" spans="1:11" ht="13.5" x14ac:dyDescent="0.25">
      <c r="A934" s="11"/>
      <c r="B934" s="10">
        <v>45960</v>
      </c>
      <c r="C934" s="2">
        <v>34.700000000000003</v>
      </c>
      <c r="D934" s="2">
        <v>34.700000000000003</v>
      </c>
      <c r="E934" s="2">
        <v>102</v>
      </c>
      <c r="F934" s="2">
        <v>35.393000000000001</v>
      </c>
      <c r="G934" s="2">
        <v>3610.0859999999998</v>
      </c>
      <c r="H934" s="16">
        <f t="shared" si="14"/>
        <v>-8.5714285714284903E-3</v>
      </c>
      <c r="I934" s="13">
        <v>2000000</v>
      </c>
      <c r="J934" s="14">
        <f>I934*D934</f>
        <v>69400000</v>
      </c>
      <c r="K934" s="15">
        <f>SUM(E730:E934)/205</f>
        <v>3604.0243902439024</v>
      </c>
    </row>
    <row r="2710" ht="13.25" hidden="1" customHeight="1" x14ac:dyDescent="0.25"/>
  </sheetData>
  <mergeCells count="1">
    <mergeCell ref="B2:G2"/>
  </mergeCells>
  <phoneticPr fontId="0" type="noConversion"/>
  <conditionalFormatting sqref="H6:H934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931"/>
  <sheetViews>
    <sheetView topLeftCell="A923" workbookViewId="0">
      <selection activeCell="A932" sqref="A932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44613</v>
      </c>
      <c r="B2" s="5">
        <f>TITRES_STAT!D5</f>
        <v>12.0937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44614</v>
      </c>
      <c r="B3" s="5">
        <f>TITRES_STAT!D6</f>
        <v>12.0937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44615</v>
      </c>
      <c r="B4" s="5">
        <f>TITRES_STAT!D7</f>
        <v>12.0937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44616</v>
      </c>
      <c r="B5" s="5">
        <f>TITRES_STAT!D8</f>
        <v>12.0937</v>
      </c>
      <c r="C5" s="2">
        <f t="shared" si="0"/>
        <v>0</v>
      </c>
      <c r="D5" s="2">
        <f>AVERAGE(B1:B5)</f>
        <v>12.0937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44617</v>
      </c>
      <c r="B6" s="5">
        <f>TITRES_STAT!D9</f>
        <v>12.0937</v>
      </c>
      <c r="C6" s="2">
        <f t="shared" si="0"/>
        <v>0</v>
      </c>
      <c r="D6" s="2">
        <f t="shared" ref="D6:D69" si="1">AVERAGE(B2:B6)</f>
        <v>12.0937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44620</v>
      </c>
      <c r="B7" s="5">
        <f>TITRES_STAT!D10</f>
        <v>12.0937</v>
      </c>
      <c r="C7" s="2">
        <f t="shared" si="0"/>
        <v>0</v>
      </c>
      <c r="D7" s="2">
        <f t="shared" si="1"/>
        <v>12.0937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44621</v>
      </c>
      <c r="B8" s="5">
        <f>TITRES_STAT!D11</f>
        <v>12.0937</v>
      </c>
      <c r="C8" s="2">
        <f t="shared" si="0"/>
        <v>0</v>
      </c>
      <c r="D8" s="2">
        <f t="shared" si="1"/>
        <v>12.0937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44622</v>
      </c>
      <c r="B9" s="5">
        <f>TITRES_STAT!D12</f>
        <v>12.0937</v>
      </c>
      <c r="C9" s="2">
        <f t="shared" si="0"/>
        <v>0</v>
      </c>
      <c r="D9" s="2">
        <f t="shared" si="1"/>
        <v>12.0937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44623</v>
      </c>
      <c r="B10" s="5">
        <f>TITRES_STAT!D13</f>
        <v>12.0937</v>
      </c>
      <c r="C10" s="2">
        <f t="shared" si="0"/>
        <v>0</v>
      </c>
      <c r="D10" s="2">
        <f t="shared" si="1"/>
        <v>12.0937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44624</v>
      </c>
      <c r="B11" s="5">
        <f>TITRES_STAT!D14</f>
        <v>12.0937</v>
      </c>
      <c r="C11" s="2">
        <f t="shared" si="0"/>
        <v>0</v>
      </c>
      <c r="D11" s="2">
        <f t="shared" si="1"/>
        <v>12.0937</v>
      </c>
      <c r="E11" s="2">
        <f>AVERAGE(B2:B11)</f>
        <v>12.0937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44627</v>
      </c>
      <c r="B12" s="5">
        <f>TITRES_STAT!D15</f>
        <v>12.0937</v>
      </c>
      <c r="C12" s="2">
        <f t="shared" si="0"/>
        <v>0</v>
      </c>
      <c r="D12" s="2">
        <f t="shared" si="1"/>
        <v>12.0937</v>
      </c>
      <c r="E12" s="2">
        <f t="shared" ref="E12:E75" si="2">AVERAGE(B3:B12)</f>
        <v>12.0937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44628</v>
      </c>
      <c r="B13" s="5">
        <f>TITRES_STAT!D16</f>
        <v>12.0937</v>
      </c>
      <c r="C13" s="2">
        <f t="shared" si="0"/>
        <v>0</v>
      </c>
      <c r="D13" s="2">
        <f t="shared" si="1"/>
        <v>12.0937</v>
      </c>
      <c r="E13" s="2">
        <f t="shared" si="2"/>
        <v>12.0937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44629</v>
      </c>
      <c r="B14" s="5">
        <f>TITRES_STAT!D17</f>
        <v>12.0937</v>
      </c>
      <c r="C14" s="2">
        <f t="shared" si="0"/>
        <v>0</v>
      </c>
      <c r="D14" s="2">
        <f t="shared" si="1"/>
        <v>12.0937</v>
      </c>
      <c r="E14" s="2">
        <f t="shared" si="2"/>
        <v>12.0937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44630</v>
      </c>
      <c r="B15" s="5">
        <f>TITRES_STAT!D18</f>
        <v>12.0937</v>
      </c>
      <c r="C15" s="2">
        <f t="shared" si="0"/>
        <v>0</v>
      </c>
      <c r="D15" s="2">
        <f t="shared" si="1"/>
        <v>12.0937</v>
      </c>
      <c r="E15" s="2">
        <f t="shared" si="2"/>
        <v>12.0937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44631</v>
      </c>
      <c r="B16" s="5">
        <f>TITRES_STAT!D19</f>
        <v>12.0937</v>
      </c>
      <c r="C16" s="2">
        <f t="shared" si="0"/>
        <v>0</v>
      </c>
      <c r="D16" s="2">
        <f t="shared" si="1"/>
        <v>12.0937</v>
      </c>
      <c r="E16" s="2">
        <f t="shared" si="2"/>
        <v>12.0937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44634</v>
      </c>
      <c r="B17" s="5">
        <f>TITRES_STAT!D20</f>
        <v>12.0937</v>
      </c>
      <c r="C17" s="2">
        <f t="shared" si="0"/>
        <v>0</v>
      </c>
      <c r="D17" s="2">
        <f t="shared" si="1"/>
        <v>12.0937</v>
      </c>
      <c r="E17" s="2">
        <f t="shared" si="2"/>
        <v>12.0937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44635</v>
      </c>
      <c r="B18" s="5">
        <f>TITRES_STAT!D21</f>
        <v>12.0937</v>
      </c>
      <c r="C18" s="2">
        <f t="shared" si="0"/>
        <v>0</v>
      </c>
      <c r="D18" s="2">
        <f t="shared" si="1"/>
        <v>12.0937</v>
      </c>
      <c r="E18" s="2">
        <f t="shared" si="2"/>
        <v>12.0937</v>
      </c>
      <c r="F18" s="2"/>
      <c r="G18" s="2"/>
      <c r="H18" s="2"/>
      <c r="I18" s="2">
        <f t="array" ref="I18">SUMPRODUCT(B2:B21, (ROW(B2:B21)-ROW(B2)+1)) / (20*21/2)</f>
        <v>12.159758571428572</v>
      </c>
      <c r="J18" s="2"/>
      <c r="K18" s="2"/>
    </row>
    <row r="19" spans="1:11" ht="13.5" x14ac:dyDescent="0.25">
      <c r="A19" s="3">
        <f>TITRES_STAT!B22</f>
        <v>44636</v>
      </c>
      <c r="B19" s="5">
        <f>TITRES_STAT!D22</f>
        <v>12.0937</v>
      </c>
      <c r="C19" s="2">
        <f t="shared" si="0"/>
        <v>0</v>
      </c>
      <c r="D19" s="2">
        <f t="shared" si="1"/>
        <v>12.0937</v>
      </c>
      <c r="E19" s="2">
        <f t="shared" si="2"/>
        <v>12.0937</v>
      </c>
      <c r="F19" s="2"/>
      <c r="G19" s="2"/>
      <c r="H19" s="2"/>
      <c r="I19" s="2">
        <f t="array" ref="I19">SUMPRODUCT(B3:B22, (ROW(B3:B22)-ROW(B3)+1)) / (20*21/2)</f>
        <v>12.182799523809525</v>
      </c>
      <c r="J19" s="2"/>
      <c r="K19" s="2"/>
    </row>
    <row r="20" spans="1:11" ht="13.5" x14ac:dyDescent="0.25">
      <c r="A20" s="3">
        <f>TITRES_STAT!B23</f>
        <v>44637</v>
      </c>
      <c r="B20" s="5">
        <f>TITRES_STAT!D23</f>
        <v>12.449400000000001</v>
      </c>
      <c r="C20" s="2">
        <f t="shared" si="0"/>
        <v>0.35570000000000057</v>
      </c>
      <c r="D20" s="2">
        <f t="shared" si="1"/>
        <v>12.164840000000002</v>
      </c>
      <c r="E20" s="2">
        <f t="shared" si="2"/>
        <v>12.12927</v>
      </c>
      <c r="F20" s="2">
        <f t="shared" ref="F20:F83" si="3">AVERAGE(B1:B20)</f>
        <v>12.112421052631584</v>
      </c>
      <c r="G20" s="2"/>
      <c r="H20" s="2"/>
      <c r="I20" s="2">
        <f t="array" ref="I20">SUMPRODUCT(B4:B23, (ROW(B4:B23)-ROW(B4)+1)) / (20*21/2)</f>
        <v>12.18487142857143</v>
      </c>
      <c r="J20" s="2">
        <f>F20</f>
        <v>12.112421052631584</v>
      </c>
      <c r="K20" s="2"/>
    </row>
    <row r="21" spans="1:11" ht="13.5" x14ac:dyDescent="0.25">
      <c r="A21" s="3">
        <f>TITRES_STAT!B24</f>
        <v>44638</v>
      </c>
      <c r="B21" s="5">
        <f>TITRES_STAT!D24</f>
        <v>12.449400000000001</v>
      </c>
      <c r="C21" s="2">
        <f t="shared" si="0"/>
        <v>0</v>
      </c>
      <c r="D21" s="2">
        <f t="shared" si="1"/>
        <v>12.235980000000001</v>
      </c>
      <c r="E21" s="2">
        <f t="shared" si="2"/>
        <v>12.16484</v>
      </c>
      <c r="F21" s="2">
        <f t="shared" si="3"/>
        <v>12.129270000000004</v>
      </c>
      <c r="G21" s="2"/>
      <c r="H21" s="2"/>
      <c r="I21" s="2">
        <f t="array" ref="I21">SUMPRODUCT(B5:B24, (ROW(B5:B24)-ROW(B5)+1)) / (20*21/2)</f>
        <v>12.189994761904762</v>
      </c>
      <c r="J21" s="2">
        <f t="shared" ref="J21:J84" si="4">$J$4*B21+J20*(1-$J$4)</f>
        <v>12.14451428571429</v>
      </c>
      <c r="K21" s="2"/>
    </row>
    <row r="22" spans="1:11" ht="13.5" x14ac:dyDescent="0.25">
      <c r="A22" s="3">
        <f>TITRES_STAT!B25</f>
        <v>44641</v>
      </c>
      <c r="B22" s="5">
        <f>TITRES_STAT!D25</f>
        <v>12.3712</v>
      </c>
      <c r="C22" s="2">
        <f t="shared" si="0"/>
        <v>-7.8200000000000713E-2</v>
      </c>
      <c r="D22" s="2">
        <f t="shared" si="1"/>
        <v>12.291480000000002</v>
      </c>
      <c r="E22" s="2">
        <f t="shared" si="2"/>
        <v>12.192589999999999</v>
      </c>
      <c r="F22" s="2">
        <f t="shared" si="3"/>
        <v>12.143145000000002</v>
      </c>
      <c r="G22" s="2"/>
      <c r="H22" s="2"/>
      <c r="I22" s="2">
        <f t="array" ref="I22">SUMPRODUCT(B6:B25, (ROW(B6:B25)-ROW(B6)+1)) / (20*21/2)</f>
        <v>12.211542857142854</v>
      </c>
      <c r="J22" s="2">
        <f t="shared" si="4"/>
        <v>12.16610340136055</v>
      </c>
      <c r="K22" s="2"/>
    </row>
    <row r="23" spans="1:11" ht="13.5" x14ac:dyDescent="0.25">
      <c r="A23" s="3">
        <f>TITRES_STAT!B26</f>
        <v>44642</v>
      </c>
      <c r="B23" s="5">
        <f>TITRES_STAT!D26</f>
        <v>12.164899999999999</v>
      </c>
      <c r="C23" s="2">
        <f t="shared" si="0"/>
        <v>-0.20630000000000059</v>
      </c>
      <c r="D23" s="2">
        <f t="shared" si="1"/>
        <v>12.305720000000003</v>
      </c>
      <c r="E23" s="2">
        <f t="shared" si="2"/>
        <v>12.19971</v>
      </c>
      <c r="F23" s="2">
        <f t="shared" si="3"/>
        <v>12.146705000000001</v>
      </c>
      <c r="G23" s="2"/>
      <c r="H23" s="2"/>
      <c r="I23" s="2">
        <f t="array" ref="I23">SUMPRODUCT(B7:B26, (ROW(B7:B26)-ROW(B7)+1)) / (20*21/2)</f>
        <v>12.292030952380953</v>
      </c>
      <c r="J23" s="2">
        <f t="shared" si="4"/>
        <v>12.165988791707164</v>
      </c>
      <c r="K23" s="2"/>
    </row>
    <row r="24" spans="1:11" ht="13.5" x14ac:dyDescent="0.25">
      <c r="A24" s="3">
        <f>TITRES_STAT!B27</f>
        <v>44643</v>
      </c>
      <c r="B24" s="5">
        <f>TITRES_STAT!D27</f>
        <v>12.2005</v>
      </c>
      <c r="C24" s="2">
        <f t="shared" si="0"/>
        <v>3.560000000000052E-2</v>
      </c>
      <c r="D24" s="2">
        <f t="shared" si="1"/>
        <v>12.327079999999999</v>
      </c>
      <c r="E24" s="2">
        <f t="shared" si="2"/>
        <v>12.21039</v>
      </c>
      <c r="F24" s="2">
        <f t="shared" si="3"/>
        <v>12.152045000000001</v>
      </c>
      <c r="G24" s="2"/>
      <c r="H24" s="2"/>
      <c r="I24" s="2">
        <f t="array" ref="I24">SUMPRODUCT(B8:B27, (ROW(B8:B27)-ROW(B8)+1)) / (20*21/2)</f>
        <v>12.355282380952382</v>
      </c>
      <c r="J24" s="2">
        <f t="shared" si="4"/>
        <v>12.169275573449339</v>
      </c>
      <c r="K24" s="2"/>
    </row>
    <row r="25" spans="1:11" ht="13.5" x14ac:dyDescent="0.25">
      <c r="A25" s="3">
        <f>TITRES_STAT!B28</f>
        <v>44644</v>
      </c>
      <c r="B25" s="5">
        <f>TITRES_STAT!D28</f>
        <v>12.378299999999999</v>
      </c>
      <c r="C25" s="2">
        <f t="shared" si="0"/>
        <v>0.17779999999999951</v>
      </c>
      <c r="D25" s="2">
        <f t="shared" si="1"/>
        <v>12.312860000000001</v>
      </c>
      <c r="E25" s="2">
        <f t="shared" si="2"/>
        <v>12.238850000000001</v>
      </c>
      <c r="F25" s="2">
        <f t="shared" si="3"/>
        <v>12.166275000000001</v>
      </c>
      <c r="G25" s="2"/>
      <c r="H25" s="2"/>
      <c r="I25" s="2">
        <f t="array" ref="I25">SUMPRODUCT(B9:B28, (ROW(B9:B28)-ROW(B9)+1)) / (20*21/2)</f>
        <v>12.435130952380952</v>
      </c>
      <c r="J25" s="2">
        <f t="shared" si="4"/>
        <v>12.189182661692259</v>
      </c>
      <c r="K25" s="2"/>
    </row>
    <row r="26" spans="1:11" ht="13.5" x14ac:dyDescent="0.25">
      <c r="A26" s="3">
        <f>TITRES_STAT!B29</f>
        <v>44645</v>
      </c>
      <c r="B26" s="5">
        <f>TITRES_STAT!D29</f>
        <v>13.0114</v>
      </c>
      <c r="C26" s="2">
        <f t="shared" si="0"/>
        <v>0.63310000000000066</v>
      </c>
      <c r="D26" s="2">
        <f t="shared" si="1"/>
        <v>12.425259999999998</v>
      </c>
      <c r="E26" s="2">
        <f t="shared" si="2"/>
        <v>12.33062</v>
      </c>
      <c r="F26" s="2">
        <f t="shared" si="3"/>
        <v>12.212160000000001</v>
      </c>
      <c r="G26" s="2"/>
      <c r="H26" s="2"/>
      <c r="I26" s="2">
        <f t="array" ref="I26">SUMPRODUCT(B10:B29, (ROW(B10:B29)-ROW(B10)+1)) / (20*21/2)</f>
        <v>12.509560476190476</v>
      </c>
      <c r="J26" s="2">
        <f t="shared" si="4"/>
        <v>12.267489074864425</v>
      </c>
      <c r="K26" s="2"/>
    </row>
    <row r="27" spans="1:11" ht="13.5" x14ac:dyDescent="0.25">
      <c r="A27" s="3">
        <f>TITRES_STAT!B30</f>
        <v>44648</v>
      </c>
      <c r="B27" s="5">
        <f>TITRES_STAT!D30</f>
        <v>12.876300000000001</v>
      </c>
      <c r="C27" s="2">
        <f t="shared" si="0"/>
        <v>-0.13509999999999955</v>
      </c>
      <c r="D27" s="2">
        <f t="shared" si="1"/>
        <v>12.526280000000002</v>
      </c>
      <c r="E27" s="2">
        <f t="shared" si="2"/>
        <v>12.40888</v>
      </c>
      <c r="F27" s="2">
        <f t="shared" si="3"/>
        <v>12.251290000000001</v>
      </c>
      <c r="G27" s="2"/>
      <c r="H27" s="2"/>
      <c r="I27" s="2">
        <f t="array" ref="I27">SUMPRODUCT(B11:B30, (ROW(B11:B30)-ROW(B11)+1)) / (20*21/2)</f>
        <v>12.573185714285712</v>
      </c>
      <c r="J27" s="2">
        <f t="shared" si="4"/>
        <v>12.325471067734481</v>
      </c>
      <c r="K27" s="2"/>
    </row>
    <row r="28" spans="1:11" ht="13.5" x14ac:dyDescent="0.25">
      <c r="A28" s="3">
        <f>TITRES_STAT!B31</f>
        <v>44649</v>
      </c>
      <c r="B28" s="5">
        <f>TITRES_STAT!D31</f>
        <v>13.089700000000001</v>
      </c>
      <c r="C28" s="2">
        <f t="shared" si="0"/>
        <v>0.21340000000000003</v>
      </c>
      <c r="D28" s="2">
        <f t="shared" si="1"/>
        <v>12.71124</v>
      </c>
      <c r="E28" s="2">
        <f t="shared" si="2"/>
        <v>12.50848</v>
      </c>
      <c r="F28" s="2">
        <f t="shared" si="3"/>
        <v>12.301089999999999</v>
      </c>
      <c r="G28" s="2"/>
      <c r="H28" s="2"/>
      <c r="I28" s="2">
        <f t="array" ref="I28">SUMPRODUCT(B12:B31, (ROW(B12:B31)-ROW(B12)+1)) / (20*21/2)</f>
        <v>12.625625714285714</v>
      </c>
      <c r="J28" s="2">
        <f t="shared" si="4"/>
        <v>12.398254775569294</v>
      </c>
      <c r="K28" s="2"/>
    </row>
    <row r="29" spans="1:11" ht="13.5" x14ac:dyDescent="0.25">
      <c r="A29" s="3">
        <f>TITRES_STAT!B32</f>
        <v>44650</v>
      </c>
      <c r="B29" s="5">
        <f>TITRES_STAT!D32</f>
        <v>13.082599999999999</v>
      </c>
      <c r="C29" s="2">
        <f t="shared" si="0"/>
        <v>-7.1000000000012164E-3</v>
      </c>
      <c r="D29" s="2">
        <f t="shared" si="1"/>
        <v>12.88766</v>
      </c>
      <c r="E29" s="2">
        <f t="shared" si="2"/>
        <v>12.60737</v>
      </c>
      <c r="F29" s="2">
        <f t="shared" si="3"/>
        <v>12.350534999999999</v>
      </c>
      <c r="G29" s="2"/>
      <c r="H29" s="2"/>
      <c r="I29" s="2">
        <f t="array" ref="I29">SUMPRODUCT(B13:B32, (ROW(B13:B32)-ROW(B13)+1)) / (20*21/2)</f>
        <v>12.674000476190475</v>
      </c>
      <c r="J29" s="2">
        <f t="shared" si="4"/>
        <v>12.46343051122936</v>
      </c>
      <c r="K29" s="2"/>
    </row>
    <row r="30" spans="1:11" ht="13.5" x14ac:dyDescent="0.25">
      <c r="A30" s="3">
        <f>TITRES_STAT!B33</f>
        <v>44651</v>
      </c>
      <c r="B30" s="5">
        <f>TITRES_STAT!D33</f>
        <v>13.018599999999999</v>
      </c>
      <c r="C30" s="2">
        <f t="shared" si="0"/>
        <v>-6.4000000000000057E-2</v>
      </c>
      <c r="D30" s="2">
        <f t="shared" si="1"/>
        <v>13.015719999999998</v>
      </c>
      <c r="E30" s="2">
        <f t="shared" si="2"/>
        <v>12.664289999999999</v>
      </c>
      <c r="F30" s="2">
        <f t="shared" si="3"/>
        <v>12.396779999999998</v>
      </c>
      <c r="G30" s="2"/>
      <c r="H30" s="2"/>
      <c r="I30" s="2">
        <f t="array" ref="I30">SUMPRODUCT(B14:B33, (ROW(B14:B33)-ROW(B14)+1)) / (20*21/2)</f>
        <v>12.718309999999997</v>
      </c>
      <c r="J30" s="2">
        <f t="shared" si="4"/>
        <v>12.516303795874181</v>
      </c>
      <c r="K30" s="2"/>
    </row>
    <row r="31" spans="1:11" ht="13.5" x14ac:dyDescent="0.25">
      <c r="A31" s="3">
        <f>TITRES_STAT!B34</f>
        <v>44652</v>
      </c>
      <c r="B31" s="5">
        <f>TITRES_STAT!D34</f>
        <v>12.9474</v>
      </c>
      <c r="C31" s="2">
        <f t="shared" si="0"/>
        <v>-7.1199999999999264E-2</v>
      </c>
      <c r="D31" s="2">
        <f t="shared" si="1"/>
        <v>13.00292</v>
      </c>
      <c r="E31" s="2">
        <f t="shared" si="2"/>
        <v>12.714090000000001</v>
      </c>
      <c r="F31" s="2">
        <f t="shared" si="3"/>
        <v>12.439465</v>
      </c>
      <c r="G31" s="2"/>
      <c r="H31" s="2"/>
      <c r="I31" s="2">
        <f t="array" ref="I31">SUMPRODUCT(B15:B34, (ROW(B15:B34)-ROW(B15)+1)) / (20*21/2)</f>
        <v>12.751782857142855</v>
      </c>
      <c r="J31" s="2">
        <f t="shared" si="4"/>
        <v>12.557360577219498</v>
      </c>
      <c r="K31" s="2"/>
    </row>
    <row r="32" spans="1:11" ht="13.5" x14ac:dyDescent="0.25">
      <c r="A32" s="3">
        <f>TITRES_STAT!B35</f>
        <v>44655</v>
      </c>
      <c r="B32" s="5">
        <f>TITRES_STAT!D35</f>
        <v>12.9474</v>
      </c>
      <c r="C32" s="2">
        <f t="shared" si="0"/>
        <v>0</v>
      </c>
      <c r="D32" s="2">
        <f t="shared" si="1"/>
        <v>13.017140000000001</v>
      </c>
      <c r="E32" s="2">
        <f t="shared" si="2"/>
        <v>12.771710000000002</v>
      </c>
      <c r="F32" s="2">
        <f t="shared" si="3"/>
        <v>12.482149999999999</v>
      </c>
      <c r="G32" s="2"/>
      <c r="H32" s="2"/>
      <c r="I32" s="2">
        <f t="array" ref="I32">SUMPRODUCT(B16:B35, (ROW(B16:B35)-ROW(B16)+1)) / (20*21/2)</f>
        <v>12.774748095238095</v>
      </c>
      <c r="J32" s="2">
        <f t="shared" si="4"/>
        <v>12.594507188912878</v>
      </c>
      <c r="K32" s="2"/>
    </row>
    <row r="33" spans="1:11" ht="13.5" x14ac:dyDescent="0.25">
      <c r="A33" s="3">
        <f>TITRES_STAT!B36</f>
        <v>44656</v>
      </c>
      <c r="B33" s="5">
        <f>TITRES_STAT!D36</f>
        <v>12.9474</v>
      </c>
      <c r="C33" s="2">
        <f t="shared" si="0"/>
        <v>0</v>
      </c>
      <c r="D33" s="2">
        <f t="shared" si="1"/>
        <v>12.988679999999999</v>
      </c>
      <c r="E33" s="2">
        <f t="shared" si="2"/>
        <v>12.849959999999999</v>
      </c>
      <c r="F33" s="2">
        <f t="shared" si="3"/>
        <v>12.524834999999998</v>
      </c>
      <c r="G33" s="2"/>
      <c r="H33" s="2"/>
      <c r="I33" s="2">
        <f t="array" ref="I33">SUMPRODUCT(B17:B36, (ROW(B17:B36)-ROW(B17)+1)) / (20*21/2)</f>
        <v>12.801106666666664</v>
      </c>
      <c r="J33" s="2">
        <f t="shared" si="4"/>
        <v>12.628116028064033</v>
      </c>
      <c r="K33" s="2"/>
    </row>
    <row r="34" spans="1:11" ht="13.5" x14ac:dyDescent="0.25">
      <c r="A34" s="3">
        <f>TITRES_STAT!B37</f>
        <v>44657</v>
      </c>
      <c r="B34" s="5">
        <f>TITRES_STAT!D37</f>
        <v>12.876300000000001</v>
      </c>
      <c r="C34" s="2">
        <f t="shared" si="0"/>
        <v>-7.1099999999999497E-2</v>
      </c>
      <c r="D34" s="2">
        <f t="shared" si="1"/>
        <v>12.947419999999999</v>
      </c>
      <c r="E34" s="2">
        <f t="shared" si="2"/>
        <v>12.917539999999999</v>
      </c>
      <c r="F34" s="2">
        <f t="shared" si="3"/>
        <v>12.563965</v>
      </c>
      <c r="G34" s="2"/>
      <c r="H34" s="2"/>
      <c r="I34" s="2">
        <f t="array" ref="I34">SUMPRODUCT(B18:B37, (ROW(B18:B37)-ROW(B18)+1)) / (20*21/2)</f>
        <v>12.816957619047617</v>
      </c>
      <c r="J34" s="2">
        <f t="shared" si="4"/>
        <v>12.65175259681984</v>
      </c>
      <c r="K34" s="2"/>
    </row>
    <row r="35" spans="1:11" ht="13.5" x14ac:dyDescent="0.25">
      <c r="A35" s="3">
        <f>TITRES_STAT!B38</f>
        <v>44658</v>
      </c>
      <c r="B35" s="5">
        <f>TITRES_STAT!D38</f>
        <v>12.805099999999999</v>
      </c>
      <c r="C35" s="2">
        <f t="shared" si="0"/>
        <v>-7.120000000000104E-2</v>
      </c>
      <c r="D35" s="2">
        <f t="shared" si="1"/>
        <v>12.904720000000001</v>
      </c>
      <c r="E35" s="2">
        <f t="shared" si="2"/>
        <v>12.960220000000001</v>
      </c>
      <c r="F35" s="2">
        <f t="shared" si="3"/>
        <v>12.599534999999999</v>
      </c>
      <c r="G35" s="2"/>
      <c r="H35" s="2"/>
      <c r="I35" s="2">
        <f t="array" ref="I35">SUMPRODUCT(B19:B38, (ROW(B19:B38)-ROW(B19)+1)) / (20*21/2)</f>
        <v>12.829420952380952</v>
      </c>
      <c r="J35" s="2">
        <f t="shared" si="4"/>
        <v>12.666357111408425</v>
      </c>
      <c r="K35" s="2"/>
    </row>
    <row r="36" spans="1:11" ht="13.5" x14ac:dyDescent="0.25">
      <c r="A36" s="3">
        <f>TITRES_STAT!B39</f>
        <v>44659</v>
      </c>
      <c r="B36" s="5">
        <f>TITRES_STAT!D39</f>
        <v>12.876300000000001</v>
      </c>
      <c r="C36" s="2">
        <f t="shared" si="0"/>
        <v>7.120000000000104E-2</v>
      </c>
      <c r="D36" s="2">
        <f t="shared" si="1"/>
        <v>12.890499999999999</v>
      </c>
      <c r="E36" s="2">
        <f t="shared" si="2"/>
        <v>12.946710000000001</v>
      </c>
      <c r="F36" s="2">
        <f t="shared" si="3"/>
        <v>12.638664999999998</v>
      </c>
      <c r="G36" s="2"/>
      <c r="H36" s="2"/>
      <c r="I36" s="2">
        <f t="array" ref="I36">SUMPRODUCT(B20:B39, (ROW(B20:B39)-ROW(B20)+1)) / (20*21/2)</f>
        <v>12.838496666666662</v>
      </c>
      <c r="J36" s="2">
        <f t="shared" si="4"/>
        <v>12.686351672226671</v>
      </c>
      <c r="K36" s="2"/>
    </row>
    <row r="37" spans="1:11" ht="13.5" x14ac:dyDescent="0.25">
      <c r="A37" s="3">
        <f>TITRES_STAT!B40</f>
        <v>44662</v>
      </c>
      <c r="B37" s="5">
        <f>TITRES_STAT!D40</f>
        <v>12.805099999999999</v>
      </c>
      <c r="C37" s="2">
        <f t="shared" si="0"/>
        <v>-7.120000000000104E-2</v>
      </c>
      <c r="D37" s="2">
        <f t="shared" si="1"/>
        <v>12.862039999999999</v>
      </c>
      <c r="E37" s="2">
        <f t="shared" si="2"/>
        <v>12.939590000000001</v>
      </c>
      <c r="F37" s="2">
        <f t="shared" si="3"/>
        <v>12.674234999999998</v>
      </c>
      <c r="G37" s="2"/>
      <c r="H37" s="2"/>
      <c r="I37" s="2">
        <f t="array" ref="I37">SUMPRODUCT(B21:B40, (ROW(B21:B40)-ROW(B21)+1)) / (20*21/2)</f>
        <v>12.852318095238092</v>
      </c>
      <c r="J37" s="2">
        <f t="shared" si="4"/>
        <v>12.697661036776511</v>
      </c>
      <c r="K37" s="2"/>
    </row>
    <row r="38" spans="1:11" ht="13.5" x14ac:dyDescent="0.25">
      <c r="A38" s="3">
        <f>TITRES_STAT!B41</f>
        <v>44663</v>
      </c>
      <c r="B38" s="5">
        <f>TITRES_STAT!D41</f>
        <v>12.805099999999999</v>
      </c>
      <c r="C38" s="2">
        <f t="shared" si="0"/>
        <v>0</v>
      </c>
      <c r="D38" s="2">
        <f t="shared" si="1"/>
        <v>12.833579999999998</v>
      </c>
      <c r="E38" s="2">
        <f t="shared" si="2"/>
        <v>12.91113</v>
      </c>
      <c r="F38" s="2">
        <f t="shared" si="3"/>
        <v>12.709804999999998</v>
      </c>
      <c r="G38" s="2"/>
      <c r="H38" s="2"/>
      <c r="I38" s="2">
        <f t="array" ref="I38">SUMPRODUCT(B22:B41, (ROW(B22:B41)-ROW(B22)+1)) / (20*21/2)</f>
        <v>12.861334285714285</v>
      </c>
      <c r="J38" s="2">
        <f t="shared" si="4"/>
        <v>12.707893318988271</v>
      </c>
      <c r="K38" s="2"/>
    </row>
    <row r="39" spans="1:11" ht="13.5" x14ac:dyDescent="0.25">
      <c r="A39" s="3">
        <f>TITRES_STAT!B42</f>
        <v>44664</v>
      </c>
      <c r="B39" s="5">
        <f>TITRES_STAT!D42</f>
        <v>12.805099999999999</v>
      </c>
      <c r="C39" s="2">
        <f t="shared" si="0"/>
        <v>0</v>
      </c>
      <c r="D39" s="2">
        <f t="shared" si="1"/>
        <v>12.81934</v>
      </c>
      <c r="E39" s="2">
        <f t="shared" si="2"/>
        <v>12.883379999999999</v>
      </c>
      <c r="F39" s="2">
        <f t="shared" si="3"/>
        <v>12.745374999999999</v>
      </c>
      <c r="G39" s="2"/>
      <c r="H39" s="2"/>
      <c r="I39" s="2">
        <f t="array" ref="I39">SUMPRODUCT(B23:B42, (ROW(B23:B42)-ROW(B23)+1)) / (20*21/2)</f>
        <v>12.891413809523806</v>
      </c>
      <c r="J39" s="2">
        <f t="shared" si="4"/>
        <v>12.717151098132245</v>
      </c>
      <c r="K39" s="2"/>
    </row>
    <row r="40" spans="1:11" ht="13.5" x14ac:dyDescent="0.25">
      <c r="A40" s="3">
        <f>TITRES_STAT!B43</f>
        <v>44665</v>
      </c>
      <c r="B40" s="5">
        <f>TITRES_STAT!D43</f>
        <v>12.890499999999999</v>
      </c>
      <c r="C40" s="2">
        <f t="shared" si="0"/>
        <v>8.539999999999992E-2</v>
      </c>
      <c r="D40" s="2">
        <f t="shared" si="1"/>
        <v>12.83642</v>
      </c>
      <c r="E40" s="2">
        <f t="shared" si="2"/>
        <v>12.870569999999997</v>
      </c>
      <c r="F40" s="2">
        <f t="shared" si="3"/>
        <v>12.767429999999999</v>
      </c>
      <c r="G40" s="2"/>
      <c r="H40" s="2"/>
      <c r="I40" s="2">
        <f t="array" ref="I40">SUMPRODUCT(B24:B43, (ROW(B24:B43)-ROW(B24)+1)) / (20*21/2)</f>
        <v>12.897680476190475</v>
      </c>
      <c r="J40" s="2">
        <f t="shared" si="4"/>
        <v>12.733660517357745</v>
      </c>
      <c r="K40" s="2"/>
    </row>
    <row r="41" spans="1:11" ht="13.5" x14ac:dyDescent="0.25">
      <c r="A41" s="3">
        <f>TITRES_STAT!B44</f>
        <v>44666</v>
      </c>
      <c r="B41" s="5">
        <f>TITRES_STAT!D44</f>
        <v>12.8621</v>
      </c>
      <c r="C41" s="2">
        <f t="shared" si="0"/>
        <v>-2.8399999999999537E-2</v>
      </c>
      <c r="D41" s="2">
        <f t="shared" si="1"/>
        <v>12.833580000000001</v>
      </c>
      <c r="E41" s="2">
        <f t="shared" si="2"/>
        <v>12.862039999999999</v>
      </c>
      <c r="F41" s="2">
        <f t="shared" si="3"/>
        <v>12.788065</v>
      </c>
      <c r="G41" s="2"/>
      <c r="H41" s="2"/>
      <c r="I41" s="2">
        <f t="array" ref="I41">SUMPRODUCT(B25:B44, (ROW(B25:B44)-ROW(B25)+1)) / (20*21/2)</f>
        <v>12.905910952380953</v>
      </c>
      <c r="J41" s="2">
        <f t="shared" si="4"/>
        <v>12.745892849037959</v>
      </c>
      <c r="K41" s="2"/>
    </row>
    <row r="42" spans="1:11" ht="13.5" x14ac:dyDescent="0.25">
      <c r="A42" s="3">
        <f>TITRES_STAT!B45</f>
        <v>44669</v>
      </c>
      <c r="B42" s="5">
        <f>TITRES_STAT!D45</f>
        <v>13.103899999999999</v>
      </c>
      <c r="C42" s="2">
        <f t="shared" si="0"/>
        <v>0.24179999999999957</v>
      </c>
      <c r="D42" s="2">
        <f t="shared" si="1"/>
        <v>12.893339999999998</v>
      </c>
      <c r="E42" s="2">
        <f t="shared" si="2"/>
        <v>12.877689999999998</v>
      </c>
      <c r="F42" s="2">
        <f t="shared" si="3"/>
        <v>12.824700000000002</v>
      </c>
      <c r="G42" s="2"/>
      <c r="H42" s="2"/>
      <c r="I42" s="2">
        <f t="array" ref="I42">SUMPRODUCT(B26:B45, (ROW(B26:B45)-ROW(B26)+1)) / (20*21/2)</f>
        <v>12.89703238095238</v>
      </c>
      <c r="J42" s="2">
        <f t="shared" si="4"/>
        <v>12.779988768177201</v>
      </c>
      <c r="K42" s="2"/>
    </row>
    <row r="43" spans="1:11" ht="13.5" x14ac:dyDescent="0.25">
      <c r="A43" s="3">
        <f>TITRES_STAT!B46</f>
        <v>44670</v>
      </c>
      <c r="B43" s="5">
        <f>TITRES_STAT!D46</f>
        <v>12.890499999999999</v>
      </c>
      <c r="C43" s="2">
        <f t="shared" si="0"/>
        <v>-0.21340000000000003</v>
      </c>
      <c r="D43" s="2">
        <f t="shared" si="1"/>
        <v>12.910419999999998</v>
      </c>
      <c r="E43" s="2">
        <f t="shared" si="2"/>
        <v>12.871999999999996</v>
      </c>
      <c r="F43" s="2">
        <f t="shared" si="3"/>
        <v>12.860980000000001</v>
      </c>
      <c r="G43" s="2"/>
      <c r="H43" s="2"/>
      <c r="I43" s="2">
        <f t="array" ref="I43">SUMPRODUCT(B27:B46, (ROW(B27:B46)-ROW(B27)+1)) / (20*21/2)</f>
        <v>12.892902380952377</v>
      </c>
      <c r="J43" s="2">
        <f t="shared" si="4"/>
        <v>12.79051364739842</v>
      </c>
      <c r="K43" s="2"/>
    </row>
    <row r="44" spans="1:11" ht="13.5" x14ac:dyDescent="0.25">
      <c r="A44" s="3">
        <f>TITRES_STAT!B47</f>
        <v>44671</v>
      </c>
      <c r="B44" s="5">
        <f>TITRES_STAT!D47</f>
        <v>12.9474</v>
      </c>
      <c r="C44" s="2">
        <f t="shared" si="0"/>
        <v>5.6900000000000617E-2</v>
      </c>
      <c r="D44" s="2">
        <f t="shared" si="1"/>
        <v>12.938880000000001</v>
      </c>
      <c r="E44" s="2">
        <f t="shared" si="2"/>
        <v>12.879110000000001</v>
      </c>
      <c r="F44" s="2">
        <f t="shared" si="3"/>
        <v>12.898325000000003</v>
      </c>
      <c r="G44" s="2"/>
      <c r="H44" s="2"/>
      <c r="I44" s="2">
        <f t="array" ref="I44">SUMPRODUCT(B28:B47, (ROW(B28:B47)-ROW(B28)+1)) / (20*21/2)</f>
        <v>12.889415714285713</v>
      </c>
      <c r="J44" s="2">
        <f t="shared" si="4"/>
        <v>12.805455204789046</v>
      </c>
      <c r="K44" s="2"/>
    </row>
    <row r="45" spans="1:11" ht="13.5" x14ac:dyDescent="0.25">
      <c r="A45" s="3">
        <f>TITRES_STAT!B48</f>
        <v>44672</v>
      </c>
      <c r="B45" s="5">
        <f>TITRES_STAT!D48</f>
        <v>12.805099999999999</v>
      </c>
      <c r="C45" s="2">
        <f t="shared" si="0"/>
        <v>-0.14230000000000054</v>
      </c>
      <c r="D45" s="2">
        <f t="shared" si="1"/>
        <v>12.921799999999999</v>
      </c>
      <c r="E45" s="2">
        <f t="shared" si="2"/>
        <v>12.879110000000001</v>
      </c>
      <c r="F45" s="2">
        <f t="shared" si="3"/>
        <v>12.919665</v>
      </c>
      <c r="G45" s="2"/>
      <c r="H45" s="2"/>
      <c r="I45" s="2">
        <f t="array" ref="I45">SUMPRODUCT(B29:B48, (ROW(B29:B48)-ROW(B29)+1)) / (20*21/2)</f>
        <v>12.885929047619047</v>
      </c>
      <c r="J45" s="2">
        <f t="shared" si="4"/>
        <v>12.805421375761517</v>
      </c>
      <c r="K45" s="2"/>
    </row>
    <row r="46" spans="1:11" ht="13.5" x14ac:dyDescent="0.25">
      <c r="A46" s="3">
        <f>TITRES_STAT!B49</f>
        <v>44673</v>
      </c>
      <c r="B46" s="5">
        <f>TITRES_STAT!D49</f>
        <v>12.876300000000001</v>
      </c>
      <c r="C46" s="2">
        <f t="shared" si="0"/>
        <v>7.120000000000104E-2</v>
      </c>
      <c r="D46" s="2">
        <f t="shared" si="1"/>
        <v>12.92464</v>
      </c>
      <c r="E46" s="2">
        <f t="shared" si="2"/>
        <v>12.879110000000001</v>
      </c>
      <c r="F46" s="2">
        <f t="shared" si="3"/>
        <v>12.912910000000002</v>
      </c>
      <c r="G46" s="2"/>
      <c r="H46" s="2"/>
      <c r="I46" s="2">
        <f t="array" ref="I46">SUMPRODUCT(B30:B49, (ROW(B30:B49)-ROW(B30)+1)) / (20*21/2)</f>
        <v>12.883458571428569</v>
      </c>
      <c r="J46" s="2">
        <f t="shared" si="4"/>
        <v>12.812171720927088</v>
      </c>
      <c r="K46" s="2"/>
    </row>
    <row r="47" spans="1:11" ht="13.5" x14ac:dyDescent="0.25">
      <c r="A47" s="3">
        <f>TITRES_STAT!B50</f>
        <v>44676</v>
      </c>
      <c r="B47" s="5">
        <f>TITRES_STAT!D50</f>
        <v>12.876300000000001</v>
      </c>
      <c r="C47" s="2">
        <f t="shared" si="0"/>
        <v>0</v>
      </c>
      <c r="D47" s="2">
        <f t="shared" si="1"/>
        <v>12.87912</v>
      </c>
      <c r="E47" s="2">
        <f t="shared" si="2"/>
        <v>12.886230000000001</v>
      </c>
      <c r="F47" s="2">
        <f t="shared" si="3"/>
        <v>12.912910000000002</v>
      </c>
      <c r="G47" s="2"/>
      <c r="H47" s="2"/>
      <c r="I47" s="2">
        <f t="array" ref="I47">SUMPRODUCT(B31:B50, (ROW(B31:B50)-ROW(B31)+1)) / (20*21/2)</f>
        <v>12.881970476190475</v>
      </c>
      <c r="J47" s="2">
        <f t="shared" si="4"/>
        <v>12.81827917607689</v>
      </c>
      <c r="K47" s="2"/>
    </row>
    <row r="48" spans="1:11" ht="13.5" x14ac:dyDescent="0.25">
      <c r="A48" s="3">
        <f>TITRES_STAT!B51</f>
        <v>44677</v>
      </c>
      <c r="B48" s="5">
        <f>TITRES_STAT!D51</f>
        <v>12.876300000000001</v>
      </c>
      <c r="C48" s="2">
        <f t="shared" si="0"/>
        <v>0</v>
      </c>
      <c r="D48" s="2">
        <f t="shared" si="1"/>
        <v>12.87628</v>
      </c>
      <c r="E48" s="2">
        <f t="shared" si="2"/>
        <v>12.893349999999998</v>
      </c>
      <c r="F48" s="2">
        <f t="shared" si="3"/>
        <v>12.902240000000003</v>
      </c>
      <c r="G48" s="2"/>
      <c r="H48" s="2"/>
      <c r="I48" s="2">
        <f t="array" ref="I48">SUMPRODUCT(B32:B51, (ROW(B32:B51)-ROW(B32)+1)) / (20*21/2)</f>
        <v>12.881159999999998</v>
      </c>
      <c r="J48" s="2">
        <f t="shared" si="4"/>
        <v>12.823804968831473</v>
      </c>
      <c r="K48" s="2"/>
    </row>
    <row r="49" spans="1:11" ht="13.5" x14ac:dyDescent="0.25">
      <c r="A49" s="3">
        <f>TITRES_STAT!B52</f>
        <v>44678</v>
      </c>
      <c r="B49" s="5">
        <f>TITRES_STAT!D52</f>
        <v>12.876300000000001</v>
      </c>
      <c r="C49" s="2">
        <f t="shared" si="0"/>
        <v>0</v>
      </c>
      <c r="D49" s="2">
        <f t="shared" si="1"/>
        <v>12.86206</v>
      </c>
      <c r="E49" s="2">
        <f t="shared" si="2"/>
        <v>12.900470000000002</v>
      </c>
      <c r="F49" s="2">
        <f t="shared" si="3"/>
        <v>12.891925000000004</v>
      </c>
      <c r="G49" s="2"/>
      <c r="H49" s="2"/>
      <c r="I49" s="2">
        <f t="array" ref="I49">SUMPRODUCT(B33:B52, (ROW(B33:B52)-ROW(B33)+1)) / (20*21/2)</f>
        <v>12.880688095238094</v>
      </c>
      <c r="J49" s="2">
        <f t="shared" si="4"/>
        <v>12.828804495609429</v>
      </c>
      <c r="K49" s="2"/>
    </row>
    <row r="50" spans="1:11" ht="13.5" x14ac:dyDescent="0.25">
      <c r="A50" s="3">
        <f>TITRES_STAT!B53</f>
        <v>44679</v>
      </c>
      <c r="B50" s="5">
        <f>TITRES_STAT!D53</f>
        <v>12.876300000000001</v>
      </c>
      <c r="C50" s="2">
        <f t="shared" si="0"/>
        <v>0</v>
      </c>
      <c r="D50" s="2">
        <f t="shared" si="1"/>
        <v>12.876300000000001</v>
      </c>
      <c r="E50" s="2">
        <f t="shared" si="2"/>
        <v>12.899049999999999</v>
      </c>
      <c r="F50" s="2">
        <f t="shared" si="3"/>
        <v>12.884810000000002</v>
      </c>
      <c r="G50" s="2">
        <f t="shared" ref="G50:G113" si="5">AVERAGE(B1:B50)</f>
        <v>12.54030816326531</v>
      </c>
      <c r="H50" s="2"/>
      <c r="I50" s="2">
        <f t="array" ref="I50">SUMPRODUCT(B34:B53, (ROW(B34:B53)-ROW(B34)+1)) / (20*21/2)</f>
        <v>12.907649999999999</v>
      </c>
      <c r="J50" s="2">
        <f t="shared" si="4"/>
        <v>12.833327876979959</v>
      </c>
      <c r="K50" s="2">
        <f>G50</f>
        <v>12.54030816326531</v>
      </c>
    </row>
    <row r="51" spans="1:11" ht="13.5" x14ac:dyDescent="0.25">
      <c r="A51" s="3">
        <f>TITRES_STAT!B54</f>
        <v>44680</v>
      </c>
      <c r="B51" s="5">
        <f>TITRES_STAT!D54</f>
        <v>12.876300000000001</v>
      </c>
      <c r="C51" s="2">
        <f t="shared" si="0"/>
        <v>0</v>
      </c>
      <c r="D51" s="2">
        <f t="shared" si="1"/>
        <v>12.876300000000001</v>
      </c>
      <c r="E51" s="2">
        <f t="shared" si="2"/>
        <v>12.900470000000002</v>
      </c>
      <c r="F51" s="2">
        <f t="shared" si="3"/>
        <v>12.881255000000005</v>
      </c>
      <c r="G51" s="2">
        <f t="shared" si="5"/>
        <v>12.547028000000005</v>
      </c>
      <c r="H51" s="2"/>
      <c r="I51" s="2">
        <f t="array" ref="I51">SUMPRODUCT(B35:B54, (ROW(B35:B54)-ROW(B35)+1)) / (20*21/2)</f>
        <v>12.95663380952381</v>
      </c>
      <c r="J51" s="2">
        <f t="shared" si="4"/>
        <v>12.837420460124726</v>
      </c>
      <c r="K51" s="2">
        <f t="shared" ref="K51:K114" si="6">$K$4*B51+(1-$K$4)*K50</f>
        <v>12.553484313725495</v>
      </c>
    </row>
    <row r="52" spans="1:11" ht="13.5" x14ac:dyDescent="0.25">
      <c r="A52" s="3">
        <f>TITRES_STAT!B55</f>
        <v>44685</v>
      </c>
      <c r="B52" s="5">
        <f>TITRES_STAT!D55</f>
        <v>12.876300000000001</v>
      </c>
      <c r="C52" s="2">
        <f t="shared" si="0"/>
        <v>0</v>
      </c>
      <c r="D52" s="2">
        <f t="shared" si="1"/>
        <v>12.876300000000001</v>
      </c>
      <c r="E52" s="2">
        <f t="shared" si="2"/>
        <v>12.877710000000002</v>
      </c>
      <c r="F52" s="2">
        <f t="shared" si="3"/>
        <v>12.877700000000004</v>
      </c>
      <c r="G52" s="2">
        <f t="shared" si="5"/>
        <v>12.562680000000006</v>
      </c>
      <c r="H52" s="2"/>
      <c r="I52" s="2">
        <f t="array" ref="I52">SUMPRODUCT(B36:B55, (ROW(B36:B55)-ROW(B36)+1)) / (20*21/2)</f>
        <v>13.000406190476191</v>
      </c>
      <c r="J52" s="2">
        <f t="shared" si="4"/>
        <v>12.841123273446181</v>
      </c>
      <c r="K52" s="2">
        <f t="shared" si="6"/>
        <v>12.566143752402928</v>
      </c>
    </row>
    <row r="53" spans="1:11" ht="13.5" x14ac:dyDescent="0.25">
      <c r="A53" s="3">
        <f>TITRES_STAT!B56</f>
        <v>44686</v>
      </c>
      <c r="B53" s="5">
        <f>TITRES_STAT!D56</f>
        <v>13.1608</v>
      </c>
      <c r="C53" s="2">
        <f t="shared" si="0"/>
        <v>0.28449999999999953</v>
      </c>
      <c r="D53" s="2">
        <f t="shared" si="1"/>
        <v>12.933199999999999</v>
      </c>
      <c r="E53" s="2">
        <f t="shared" si="2"/>
        <v>12.90474</v>
      </c>
      <c r="F53" s="2">
        <f t="shared" si="3"/>
        <v>12.888370000000004</v>
      </c>
      <c r="G53" s="2">
        <f t="shared" si="5"/>
        <v>12.584022000000003</v>
      </c>
      <c r="H53" s="2"/>
      <c r="I53" s="2">
        <f t="array" ref="I53">SUMPRODUCT(B37:B56, (ROW(B37:B56)-ROW(B37)+1)) / (20*21/2)</f>
        <v>13.048239523809523</v>
      </c>
      <c r="J53" s="2">
        <f t="shared" si="4"/>
        <v>12.871568675975116</v>
      </c>
      <c r="K53" s="2">
        <f t="shared" si="6"/>
        <v>12.589463605249872</v>
      </c>
    </row>
    <row r="54" spans="1:11" ht="13.5" x14ac:dyDescent="0.25">
      <c r="A54" s="3">
        <f>TITRES_STAT!B57</f>
        <v>44687</v>
      </c>
      <c r="B54" s="5">
        <f>TITRES_STAT!D57</f>
        <v>13.402699999999999</v>
      </c>
      <c r="C54" s="2">
        <f t="shared" si="0"/>
        <v>0.24189999999999934</v>
      </c>
      <c r="D54" s="2">
        <f t="shared" si="1"/>
        <v>13.038480000000002</v>
      </c>
      <c r="E54" s="2">
        <f t="shared" si="2"/>
        <v>12.95027</v>
      </c>
      <c r="F54" s="2">
        <f t="shared" si="3"/>
        <v>12.914690000000004</v>
      </c>
      <c r="G54" s="2">
        <f t="shared" si="5"/>
        <v>12.610202000000001</v>
      </c>
      <c r="H54" s="2"/>
      <c r="I54" s="2">
        <f t="array" ref="I54">SUMPRODUCT(B38:B57, (ROW(B38:B57)-ROW(B38)+1)) / (20*21/2)</f>
        <v>13.100134285714285</v>
      </c>
      <c r="J54" s="2">
        <f t="shared" si="4"/>
        <v>12.922152611596534</v>
      </c>
      <c r="K54" s="2">
        <f t="shared" si="6"/>
        <v>12.621355228573407</v>
      </c>
    </row>
    <row r="55" spans="1:11" ht="13.5" x14ac:dyDescent="0.25">
      <c r="A55" s="3">
        <f>TITRES_STAT!B58</f>
        <v>44690</v>
      </c>
      <c r="B55" s="5">
        <f>TITRES_STAT!D58</f>
        <v>13.3743</v>
      </c>
      <c r="C55" s="2">
        <f t="shared" si="0"/>
        <v>-2.8399999999999537E-2</v>
      </c>
      <c r="D55" s="2">
        <f t="shared" si="1"/>
        <v>13.138080000000002</v>
      </c>
      <c r="E55" s="2">
        <f t="shared" si="2"/>
        <v>13.00719</v>
      </c>
      <c r="F55" s="2">
        <f t="shared" si="3"/>
        <v>12.943150000000003</v>
      </c>
      <c r="G55" s="2">
        <f t="shared" si="5"/>
        <v>12.635814</v>
      </c>
      <c r="H55" s="2"/>
      <c r="I55" s="2">
        <f t="array" ref="I55">SUMPRODUCT(B39:B58, (ROW(B39:B58)-ROW(B39)+1)) / (20*21/2)</f>
        <v>13.14864142857143</v>
      </c>
      <c r="J55" s="2">
        <f t="shared" si="4"/>
        <v>12.965214267634959</v>
      </c>
      <c r="K55" s="2">
        <f t="shared" si="6"/>
        <v>12.650882474511704</v>
      </c>
    </row>
    <row r="56" spans="1:11" ht="13.5" x14ac:dyDescent="0.25">
      <c r="A56" s="3">
        <f>TITRES_STAT!B59</f>
        <v>44691</v>
      </c>
      <c r="B56" s="5">
        <f>TITRES_STAT!D59</f>
        <v>13.445399999999999</v>
      </c>
      <c r="C56" s="2">
        <f t="shared" si="0"/>
        <v>7.1099999999999497E-2</v>
      </c>
      <c r="D56" s="2">
        <f t="shared" si="1"/>
        <v>13.251900000000001</v>
      </c>
      <c r="E56" s="2">
        <f t="shared" si="2"/>
        <v>13.0641</v>
      </c>
      <c r="F56" s="2">
        <f t="shared" si="3"/>
        <v>12.971605000000002</v>
      </c>
      <c r="G56" s="2">
        <f t="shared" si="5"/>
        <v>12.662847999999999</v>
      </c>
      <c r="H56" s="2"/>
      <c r="I56" s="2">
        <f t="array" ref="I56">SUMPRODUCT(B40:B59, (ROW(B40:B59)-ROW(B40)+1)) / (20*21/2)</f>
        <v>13.226960952380955</v>
      </c>
      <c r="J56" s="2">
        <f t="shared" si="4"/>
        <v>13.010946242145916</v>
      </c>
      <c r="K56" s="2">
        <f t="shared" si="6"/>
        <v>12.682040024530854</v>
      </c>
    </row>
    <row r="57" spans="1:11" ht="13.5" x14ac:dyDescent="0.25">
      <c r="A57" s="3">
        <f>TITRES_STAT!B60</f>
        <v>44692</v>
      </c>
      <c r="B57" s="5">
        <f>TITRES_STAT!D60</f>
        <v>13.516500000000001</v>
      </c>
      <c r="C57" s="2">
        <f t="shared" si="0"/>
        <v>7.1100000000001273E-2</v>
      </c>
      <c r="D57" s="2">
        <f t="shared" si="1"/>
        <v>13.37994</v>
      </c>
      <c r="E57" s="2">
        <f t="shared" si="2"/>
        <v>13.128120000000001</v>
      </c>
      <c r="F57" s="2">
        <f t="shared" si="3"/>
        <v>13.007175000000004</v>
      </c>
      <c r="G57" s="2">
        <f t="shared" si="5"/>
        <v>12.691303999999997</v>
      </c>
      <c r="H57" s="2"/>
      <c r="I57" s="2">
        <f t="array" ref="I57">SUMPRODUCT(B41:B60, (ROW(B41:B60)-ROW(B41)+1)) / (20*21/2)</f>
        <v>13.307013809523813</v>
      </c>
      <c r="J57" s="2">
        <f t="shared" si="4"/>
        <v>13.0590942190844</v>
      </c>
      <c r="K57" s="2">
        <f t="shared" si="6"/>
        <v>12.714763945137488</v>
      </c>
    </row>
    <row r="58" spans="1:11" ht="13.5" x14ac:dyDescent="0.25">
      <c r="A58" s="3">
        <f>TITRES_STAT!B61</f>
        <v>44693</v>
      </c>
      <c r="B58" s="5">
        <f>TITRES_STAT!D61</f>
        <v>13.516500000000001</v>
      </c>
      <c r="C58" s="2">
        <f t="shared" si="0"/>
        <v>0</v>
      </c>
      <c r="D58" s="2">
        <f t="shared" si="1"/>
        <v>13.451080000000001</v>
      </c>
      <c r="E58" s="2">
        <f t="shared" si="2"/>
        <v>13.19214</v>
      </c>
      <c r="F58" s="2">
        <f t="shared" si="3"/>
        <v>13.042745000000002</v>
      </c>
      <c r="G58" s="2">
        <f t="shared" si="5"/>
        <v>12.719759999999997</v>
      </c>
      <c r="H58" s="2"/>
      <c r="I58" s="2">
        <f t="array" ref="I58">SUMPRODUCT(B42:B61, (ROW(B42:B61)-ROW(B42)+1)) / (20*21/2)</f>
        <v>13.407829523809523</v>
      </c>
      <c r="J58" s="2">
        <f t="shared" si="4"/>
        <v>13.102656674409696</v>
      </c>
      <c r="K58" s="2">
        <f t="shared" si="6"/>
        <v>12.74620457473994</v>
      </c>
    </row>
    <row r="59" spans="1:11" ht="13.5" x14ac:dyDescent="0.25">
      <c r="A59" s="3">
        <f>TITRES_STAT!B62</f>
        <v>44694</v>
      </c>
      <c r="B59" s="5">
        <f>TITRES_STAT!D62</f>
        <v>13.8651</v>
      </c>
      <c r="C59" s="2">
        <f t="shared" si="0"/>
        <v>0.34859999999999935</v>
      </c>
      <c r="D59" s="2">
        <f t="shared" si="1"/>
        <v>13.543559999999999</v>
      </c>
      <c r="E59" s="2">
        <f t="shared" si="2"/>
        <v>13.291020000000003</v>
      </c>
      <c r="F59" s="2">
        <f t="shared" si="3"/>
        <v>13.095745000000004</v>
      </c>
      <c r="G59" s="2">
        <f t="shared" si="5"/>
        <v>12.755187999999997</v>
      </c>
      <c r="H59" s="2"/>
      <c r="I59" s="2">
        <f t="array" ref="I59">SUMPRODUCT(B43:B62, (ROW(B43:B62)-ROW(B43)+1)) / (20*21/2)</f>
        <v>13.531376190476193</v>
      </c>
      <c r="J59" s="2">
        <f t="shared" si="4"/>
        <v>13.175270324465915</v>
      </c>
      <c r="K59" s="2">
        <f t="shared" si="6"/>
        <v>12.790082826710924</v>
      </c>
    </row>
    <row r="60" spans="1:11" ht="13.5" x14ac:dyDescent="0.25">
      <c r="A60" s="3">
        <f>TITRES_STAT!B63</f>
        <v>44697</v>
      </c>
      <c r="B60" s="5">
        <f>TITRES_STAT!D63</f>
        <v>13.936299999999999</v>
      </c>
      <c r="C60" s="2">
        <f t="shared" si="0"/>
        <v>7.1199999999999264E-2</v>
      </c>
      <c r="D60" s="2">
        <f t="shared" si="1"/>
        <v>13.655959999999999</v>
      </c>
      <c r="E60" s="2">
        <f t="shared" si="2"/>
        <v>13.397020000000003</v>
      </c>
      <c r="F60" s="2">
        <f t="shared" si="3"/>
        <v>13.148035000000004</v>
      </c>
      <c r="G60" s="2">
        <f t="shared" si="5"/>
        <v>12.792039999999995</v>
      </c>
      <c r="H60" s="2"/>
      <c r="I60" s="2">
        <f t="array" ref="I60">SUMPRODUCT(B44:B63, (ROW(B44:B63)-ROW(B44)+1)) / (20*21/2)</f>
        <v>13.641443809523809</v>
      </c>
      <c r="J60" s="2">
        <f t="shared" si="4"/>
        <v>13.247749341183447</v>
      </c>
      <c r="K60" s="2">
        <f t="shared" si="6"/>
        <v>12.835032519781084</v>
      </c>
    </row>
    <row r="61" spans="1:11" ht="13.5" x14ac:dyDescent="0.25">
      <c r="A61" s="3">
        <f>TITRES_STAT!B64</f>
        <v>44698</v>
      </c>
      <c r="B61" s="5">
        <f>TITRES_STAT!D64</f>
        <v>14.2066</v>
      </c>
      <c r="C61" s="2">
        <f t="shared" si="0"/>
        <v>0.27030000000000065</v>
      </c>
      <c r="D61" s="2">
        <f t="shared" si="1"/>
        <v>13.808199999999999</v>
      </c>
      <c r="E61" s="2">
        <f t="shared" si="2"/>
        <v>13.530050000000003</v>
      </c>
      <c r="F61" s="2">
        <f t="shared" si="3"/>
        <v>13.215260000000004</v>
      </c>
      <c r="G61" s="2">
        <f t="shared" si="5"/>
        <v>12.834297999999995</v>
      </c>
      <c r="H61" s="2"/>
      <c r="I61" s="2">
        <f t="array" ref="I61">SUMPRODUCT(B45:B64, (ROW(B45:B64)-ROW(B45)+1)) / (20*21/2)</f>
        <v>13.723116666666666</v>
      </c>
      <c r="J61" s="2">
        <f t="shared" si="4"/>
        <v>13.339068451546929</v>
      </c>
      <c r="K61" s="2">
        <f t="shared" si="6"/>
        <v>12.888819479789669</v>
      </c>
    </row>
    <row r="62" spans="1:11" ht="13.5" x14ac:dyDescent="0.25">
      <c r="A62" s="3">
        <f>TITRES_STAT!B65</f>
        <v>44699</v>
      </c>
      <c r="B62" s="5">
        <f>TITRES_STAT!D65</f>
        <v>14.512499999999999</v>
      </c>
      <c r="C62" s="2">
        <f t="shared" si="0"/>
        <v>0.30589999999999939</v>
      </c>
      <c r="D62" s="2">
        <f t="shared" si="1"/>
        <v>14.007399999999999</v>
      </c>
      <c r="E62" s="2">
        <f t="shared" si="2"/>
        <v>13.693670000000001</v>
      </c>
      <c r="F62" s="2">
        <f t="shared" si="3"/>
        <v>13.285690000000002</v>
      </c>
      <c r="G62" s="2">
        <f t="shared" si="5"/>
        <v>12.882673999999994</v>
      </c>
      <c r="H62" s="2"/>
      <c r="I62" s="2">
        <f t="array" ref="I62">SUMPRODUCT(B46:B65, (ROW(B46:B65)-ROW(B46)+1)) / (20*21/2)</f>
        <v>13.798049523809524</v>
      </c>
      <c r="J62" s="2">
        <f t="shared" si="4"/>
        <v>13.450823837113887</v>
      </c>
      <c r="K62" s="2">
        <f t="shared" si="6"/>
        <v>12.95249322568027</v>
      </c>
    </row>
    <row r="63" spans="1:11" ht="13.5" x14ac:dyDescent="0.25">
      <c r="A63" s="3">
        <f>TITRES_STAT!B66</f>
        <v>44700</v>
      </c>
      <c r="B63" s="5">
        <f>TITRES_STAT!D66</f>
        <v>14.4414</v>
      </c>
      <c r="C63" s="2">
        <f t="shared" si="0"/>
        <v>-7.1099999999999497E-2</v>
      </c>
      <c r="D63" s="2">
        <f t="shared" si="1"/>
        <v>14.19238</v>
      </c>
      <c r="E63" s="2">
        <f t="shared" si="2"/>
        <v>13.821729999999999</v>
      </c>
      <c r="F63" s="2">
        <f t="shared" si="3"/>
        <v>13.363235000000003</v>
      </c>
      <c r="G63" s="2">
        <f t="shared" si="5"/>
        <v>12.929627999999996</v>
      </c>
      <c r="H63" s="2"/>
      <c r="I63" s="2">
        <f t="array" ref="I63">SUMPRODUCT(B47:B66, (ROW(B47:B66)-ROW(B47)+1)) / (20*21/2)</f>
        <v>13.860179523809524</v>
      </c>
      <c r="J63" s="2">
        <f t="shared" si="4"/>
        <v>13.545164424055422</v>
      </c>
      <c r="K63" s="2">
        <f t="shared" si="6"/>
        <v>13.010881726633984</v>
      </c>
    </row>
    <row r="64" spans="1:11" ht="13.5" x14ac:dyDescent="0.25">
      <c r="A64" s="3">
        <f>TITRES_STAT!B67</f>
        <v>44701</v>
      </c>
      <c r="B64" s="5">
        <f>TITRES_STAT!D67</f>
        <v>14.220800000000001</v>
      </c>
      <c r="C64" s="2">
        <f t="shared" si="0"/>
        <v>-0.22059999999999924</v>
      </c>
      <c r="D64" s="2">
        <f t="shared" si="1"/>
        <v>14.26352</v>
      </c>
      <c r="E64" s="2">
        <f t="shared" si="2"/>
        <v>13.903540000000001</v>
      </c>
      <c r="F64" s="2">
        <f t="shared" si="3"/>
        <v>13.426905000000001</v>
      </c>
      <c r="G64" s="2">
        <f t="shared" si="5"/>
        <v>12.972169999999997</v>
      </c>
      <c r="H64" s="2"/>
      <c r="I64" s="2">
        <f t="array" ref="I64">SUMPRODUCT(B48:B67, (ROW(B48:B67)-ROW(B48)+1)) / (20*21/2)</f>
        <v>13.92031238095238</v>
      </c>
      <c r="J64" s="2">
        <f t="shared" si="4"/>
        <v>13.609510669383477</v>
      </c>
      <c r="K64" s="2">
        <f t="shared" si="6"/>
        <v>13.058329502060104</v>
      </c>
    </row>
    <row r="65" spans="1:11" ht="13.5" x14ac:dyDescent="0.25">
      <c r="A65" s="3">
        <f>TITRES_STAT!B68</f>
        <v>44704</v>
      </c>
      <c r="B65" s="5">
        <f>TITRES_STAT!D68</f>
        <v>14.213699999999999</v>
      </c>
      <c r="C65" s="2">
        <f t="shared" si="0"/>
        <v>-7.1000000000012164E-3</v>
      </c>
      <c r="D65" s="2">
        <f t="shared" si="1"/>
        <v>14.318999999999999</v>
      </c>
      <c r="E65" s="2">
        <f t="shared" si="2"/>
        <v>13.98748</v>
      </c>
      <c r="F65" s="2">
        <f t="shared" si="3"/>
        <v>13.497335000000001</v>
      </c>
      <c r="G65" s="2">
        <f t="shared" si="5"/>
        <v>13.014569999999999</v>
      </c>
      <c r="H65" s="2"/>
      <c r="I65" s="2">
        <f t="array" ref="I65">SUMPRODUCT(B49:B68, (ROW(B49:B68)-ROW(B49)+1)) / (20*21/2)</f>
        <v>13.977559047619046</v>
      </c>
      <c r="J65" s="2">
        <f t="shared" si="4"/>
        <v>13.667052510394575</v>
      </c>
      <c r="K65" s="2">
        <f t="shared" si="6"/>
        <v>13.103638149038138</v>
      </c>
    </row>
    <row r="66" spans="1:11" ht="13.5" x14ac:dyDescent="0.25">
      <c r="A66" s="3">
        <f>TITRES_STAT!B69</f>
        <v>44705</v>
      </c>
      <c r="B66" s="5">
        <f>TITRES_STAT!D69</f>
        <v>14.149699999999999</v>
      </c>
      <c r="C66" s="2">
        <f t="shared" si="0"/>
        <v>-6.4000000000000057E-2</v>
      </c>
      <c r="D66" s="2">
        <f t="shared" si="1"/>
        <v>14.30762</v>
      </c>
      <c r="E66" s="2">
        <f t="shared" si="2"/>
        <v>14.057910000000001</v>
      </c>
      <c r="F66" s="2">
        <f t="shared" si="3"/>
        <v>13.561005</v>
      </c>
      <c r="G66" s="2">
        <f t="shared" si="5"/>
        <v>13.05569</v>
      </c>
      <c r="H66" s="2"/>
      <c r="I66" s="2">
        <f t="array" ref="I66">SUMPRODUCT(B50:B69, (ROW(B50:B69)-ROW(B50)+1)) / (20*21/2)</f>
        <v>14.041245714285717</v>
      </c>
      <c r="J66" s="2">
        <f t="shared" si="4"/>
        <v>13.713018937976043</v>
      </c>
      <c r="K66" s="2">
        <f t="shared" si="6"/>
        <v>13.144660182409194</v>
      </c>
    </row>
    <row r="67" spans="1:11" ht="13.5" x14ac:dyDescent="0.25">
      <c r="A67" s="3">
        <f>TITRES_STAT!B70</f>
        <v>44706</v>
      </c>
      <c r="B67" s="5">
        <f>TITRES_STAT!D70</f>
        <v>14.192399999999999</v>
      </c>
      <c r="C67" s="2">
        <f t="shared" si="0"/>
        <v>4.269999999999996E-2</v>
      </c>
      <c r="D67" s="2">
        <f t="shared" si="1"/>
        <v>14.243599999999997</v>
      </c>
      <c r="E67" s="2">
        <f t="shared" si="2"/>
        <v>14.125499999999999</v>
      </c>
      <c r="F67" s="2">
        <f t="shared" si="3"/>
        <v>13.626810000000001</v>
      </c>
      <c r="G67" s="2">
        <f t="shared" si="5"/>
        <v>13.097664000000002</v>
      </c>
      <c r="H67" s="2"/>
      <c r="I67" s="2">
        <f t="array" ref="I67">SUMPRODUCT(B51:B70, (ROW(B51:B70)-ROW(B51)+1)) / (20*21/2)</f>
        <v>14.084976190476189</v>
      </c>
      <c r="J67" s="2">
        <f t="shared" si="4"/>
        <v>13.75867427721642</v>
      </c>
      <c r="K67" s="2">
        <f t="shared" si="6"/>
        <v>13.185748018393147</v>
      </c>
    </row>
    <row r="68" spans="1:11" ht="13.5" x14ac:dyDescent="0.25">
      <c r="A68" s="3">
        <f>TITRES_STAT!B71</f>
        <v>44707</v>
      </c>
      <c r="B68" s="5">
        <f>TITRES_STAT!D71</f>
        <v>14.2279</v>
      </c>
      <c r="C68" s="2">
        <f t="shared" ref="C68:C131" si="7">B68-B67</f>
        <v>3.5500000000000753E-2</v>
      </c>
      <c r="D68" s="2">
        <f t="shared" si="1"/>
        <v>14.200899999999999</v>
      </c>
      <c r="E68" s="2">
        <f t="shared" si="2"/>
        <v>14.196639999999999</v>
      </c>
      <c r="F68" s="2">
        <f t="shared" si="3"/>
        <v>13.694389999999999</v>
      </c>
      <c r="G68" s="2">
        <f t="shared" si="5"/>
        <v>13.140348000000001</v>
      </c>
      <c r="H68" s="2"/>
      <c r="I68" s="2">
        <f t="array" ref="I68">SUMPRODUCT(B52:B71, (ROW(B52:B71)-ROW(B52)+1)) / (20*21/2)</f>
        <v>14.115499047619048</v>
      </c>
      <c r="J68" s="2">
        <f t="shared" si="4"/>
        <v>13.803362441291046</v>
      </c>
      <c r="K68" s="2">
        <f t="shared" si="6"/>
        <v>13.2266167235542</v>
      </c>
    </row>
    <row r="69" spans="1:11" ht="13.5" x14ac:dyDescent="0.25">
      <c r="A69" s="3">
        <f>TITRES_STAT!B72</f>
        <v>44708</v>
      </c>
      <c r="B69" s="5">
        <f>TITRES_STAT!D72</f>
        <v>14.363099999999999</v>
      </c>
      <c r="C69" s="2">
        <f t="shared" si="7"/>
        <v>0.13519999999999932</v>
      </c>
      <c r="D69" s="2">
        <f t="shared" si="1"/>
        <v>14.22936</v>
      </c>
      <c r="E69" s="2">
        <f t="shared" si="2"/>
        <v>14.246440000000002</v>
      </c>
      <c r="F69" s="2">
        <f t="shared" si="3"/>
        <v>13.768729999999996</v>
      </c>
      <c r="G69" s="2">
        <f t="shared" si="5"/>
        <v>13.185736000000006</v>
      </c>
      <c r="H69" s="2"/>
      <c r="I69" s="2">
        <f t="array" ref="I69">SUMPRODUCT(B53:B72, (ROW(B53:B72)-ROW(B53)+1)) / (20*21/2)</f>
        <v>14.144667142857141</v>
      </c>
      <c r="J69" s="2">
        <f t="shared" si="4"/>
        <v>13.856670780215708</v>
      </c>
      <c r="K69" s="2">
        <f t="shared" si="6"/>
        <v>13.271184695179524</v>
      </c>
    </row>
    <row r="70" spans="1:11" ht="13.5" x14ac:dyDescent="0.25">
      <c r="A70" s="3">
        <f>TITRES_STAT!B73</f>
        <v>44711</v>
      </c>
      <c r="B70" s="5">
        <f>TITRES_STAT!D73</f>
        <v>14.2279</v>
      </c>
      <c r="C70" s="2">
        <f t="shared" si="7"/>
        <v>-0.13519999999999932</v>
      </c>
      <c r="D70" s="2">
        <f t="shared" ref="D70:D133" si="8">AVERAGE(B66:B70)</f>
        <v>14.232200000000001</v>
      </c>
      <c r="E70" s="2">
        <f t="shared" si="2"/>
        <v>14.275600000000001</v>
      </c>
      <c r="F70" s="2">
        <f t="shared" si="3"/>
        <v>13.836309999999997</v>
      </c>
      <c r="G70" s="2">
        <f t="shared" si="5"/>
        <v>13.221306000000004</v>
      </c>
      <c r="H70" s="2"/>
      <c r="I70" s="2">
        <f t="array" ref="I70">SUMPRODUCT(B54:B73, (ROW(B54:B73)-ROW(B54)+1)) / (20*21/2)</f>
        <v>14.167500476190478</v>
      </c>
      <c r="J70" s="2">
        <f t="shared" si="4"/>
        <v>13.892025944004688</v>
      </c>
      <c r="K70" s="2">
        <f t="shared" si="6"/>
        <v>13.308702942427386</v>
      </c>
    </row>
    <row r="71" spans="1:11" ht="13.5" x14ac:dyDescent="0.25">
      <c r="A71" s="3">
        <f>TITRES_STAT!B74</f>
        <v>44712</v>
      </c>
      <c r="B71" s="5">
        <f>TITRES_STAT!D74</f>
        <v>14.1568</v>
      </c>
      <c r="C71" s="2">
        <f t="shared" si="7"/>
        <v>-7.1099999999999497E-2</v>
      </c>
      <c r="D71" s="2">
        <f t="shared" si="8"/>
        <v>14.233619999999998</v>
      </c>
      <c r="E71" s="2">
        <f t="shared" si="2"/>
        <v>14.270620000000003</v>
      </c>
      <c r="F71" s="2">
        <f t="shared" si="3"/>
        <v>13.900334999999998</v>
      </c>
      <c r="G71" s="2">
        <f t="shared" si="5"/>
        <v>13.255454000000007</v>
      </c>
      <c r="H71" s="2"/>
      <c r="I71" s="2">
        <f t="array" ref="I71">SUMPRODUCT(B55:B74, (ROW(B55:B74)-ROW(B55)+1)) / (20*21/2)</f>
        <v>14.180610952380952</v>
      </c>
      <c r="J71" s="2">
        <f t="shared" si="4"/>
        <v>13.917242520766147</v>
      </c>
      <c r="K71" s="2">
        <f t="shared" si="6"/>
        <v>13.341961650567489</v>
      </c>
    </row>
    <row r="72" spans="1:11" ht="13.5" x14ac:dyDescent="0.25">
      <c r="A72" s="3">
        <f>TITRES_STAT!B75</f>
        <v>44713</v>
      </c>
      <c r="B72" s="5">
        <f>TITRES_STAT!D75</f>
        <v>14.2066</v>
      </c>
      <c r="C72" s="2">
        <f t="shared" si="7"/>
        <v>4.97999999999994E-2</v>
      </c>
      <c r="D72" s="2">
        <f t="shared" si="8"/>
        <v>14.236459999999999</v>
      </c>
      <c r="E72" s="2">
        <f t="shared" si="2"/>
        <v>14.240030000000001</v>
      </c>
      <c r="F72" s="2">
        <f t="shared" si="3"/>
        <v>13.966849999999997</v>
      </c>
      <c r="G72" s="2">
        <f t="shared" si="5"/>
        <v>13.292162000000005</v>
      </c>
      <c r="H72" s="2"/>
      <c r="I72" s="2">
        <f t="array" ref="I72">SUMPRODUCT(B56:B75, (ROW(B56:B75)-ROW(B56)+1)) / (20*21/2)</f>
        <v>14.190130476190477</v>
      </c>
      <c r="J72" s="2">
        <f t="shared" si="4"/>
        <v>13.944800375931276</v>
      </c>
      <c r="K72" s="2">
        <f t="shared" si="6"/>
        <v>13.375869036819745</v>
      </c>
    </row>
    <row r="73" spans="1:11" ht="13.5" x14ac:dyDescent="0.25">
      <c r="A73" s="3">
        <f>TITRES_STAT!B76</f>
        <v>44714</v>
      </c>
      <c r="B73" s="5">
        <f>TITRES_STAT!D76</f>
        <v>14.2066</v>
      </c>
      <c r="C73" s="2">
        <f t="shared" si="7"/>
        <v>0</v>
      </c>
      <c r="D73" s="2">
        <f t="shared" si="8"/>
        <v>14.232200000000001</v>
      </c>
      <c r="E73" s="2">
        <f t="shared" si="2"/>
        <v>14.216550000000002</v>
      </c>
      <c r="F73" s="2">
        <f t="shared" si="3"/>
        <v>14.019139999999998</v>
      </c>
      <c r="G73" s="2">
        <f t="shared" si="5"/>
        <v>13.332996000000003</v>
      </c>
      <c r="H73" s="2"/>
      <c r="I73" s="2">
        <f t="array" ref="I73">SUMPRODUCT(B57:B76, (ROW(B57:B76)-ROW(B57)+1)) / (20*21/2)</f>
        <v>14.175599999999999</v>
      </c>
      <c r="J73" s="2">
        <f t="shared" si="4"/>
        <v>13.969733673461631</v>
      </c>
      <c r="K73" s="2">
        <f t="shared" si="6"/>
        <v>13.408446721650344</v>
      </c>
    </row>
    <row r="74" spans="1:11" ht="13.5" x14ac:dyDescent="0.25">
      <c r="A74" s="3">
        <f>TITRES_STAT!B77</f>
        <v>44715</v>
      </c>
      <c r="B74" s="5">
        <f>TITRES_STAT!D77</f>
        <v>14.1568</v>
      </c>
      <c r="C74" s="2">
        <f t="shared" si="7"/>
        <v>-4.97999999999994E-2</v>
      </c>
      <c r="D74" s="2">
        <f t="shared" si="8"/>
        <v>14.190940000000001</v>
      </c>
      <c r="E74" s="2">
        <f t="shared" si="2"/>
        <v>14.210149999999999</v>
      </c>
      <c r="F74" s="2">
        <f t="shared" si="3"/>
        <v>14.056844999999999</v>
      </c>
      <c r="G74" s="2">
        <f t="shared" si="5"/>
        <v>13.372122000000005</v>
      </c>
      <c r="H74" s="2"/>
      <c r="I74" s="2">
        <f t="array" ref="I74">SUMPRODUCT(B58:B77, (ROW(B58:B77)-ROW(B58)+1)) / (20*21/2)</f>
        <v>14.182412380952378</v>
      </c>
      <c r="J74" s="2">
        <f t="shared" si="4"/>
        <v>13.987549514084334</v>
      </c>
      <c r="K74" s="2">
        <f t="shared" si="6"/>
        <v>13.437793909036605</v>
      </c>
    </row>
    <row r="75" spans="1:11" ht="13.5" x14ac:dyDescent="0.25">
      <c r="A75" s="3">
        <f>TITRES_STAT!B78</f>
        <v>44718</v>
      </c>
      <c r="B75" s="5">
        <f>TITRES_STAT!D78</f>
        <v>14.1568</v>
      </c>
      <c r="C75" s="2">
        <f t="shared" si="7"/>
        <v>0</v>
      </c>
      <c r="D75" s="2">
        <f t="shared" si="8"/>
        <v>14.17672</v>
      </c>
      <c r="E75" s="2">
        <f t="shared" si="2"/>
        <v>14.204460000000001</v>
      </c>
      <c r="F75" s="2">
        <f t="shared" si="3"/>
        <v>14.095969999999999</v>
      </c>
      <c r="G75" s="2">
        <f t="shared" si="5"/>
        <v>13.407692000000003</v>
      </c>
      <c r="H75" s="2"/>
      <c r="I75" s="2">
        <f t="array" ref="I75">SUMPRODUCT(B59:B78, (ROW(B59:B78)-ROW(B59)+1)) / (20*21/2)</f>
        <v>14.199349047619048</v>
      </c>
      <c r="J75" s="2">
        <f t="shared" si="4"/>
        <v>14.003668607981064</v>
      </c>
      <c r="K75" s="2">
        <f t="shared" si="6"/>
        <v>13.465990226329287</v>
      </c>
    </row>
    <row r="76" spans="1:11" ht="13.5" x14ac:dyDescent="0.25">
      <c r="A76" s="3">
        <f>TITRES_STAT!B79</f>
        <v>44719</v>
      </c>
      <c r="B76" s="5">
        <f>TITRES_STAT!D79</f>
        <v>13.9434</v>
      </c>
      <c r="C76" s="2">
        <f t="shared" si="7"/>
        <v>-0.21340000000000003</v>
      </c>
      <c r="D76" s="2">
        <f t="shared" si="8"/>
        <v>14.134039999999999</v>
      </c>
      <c r="E76" s="2">
        <f t="shared" ref="E76:E139" si="9">AVERAGE(B67:B76)</f>
        <v>14.18383</v>
      </c>
      <c r="F76" s="2">
        <f t="shared" si="3"/>
        <v>14.120870000000002</v>
      </c>
      <c r="G76" s="2">
        <f t="shared" si="5"/>
        <v>13.426332</v>
      </c>
      <c r="H76" s="2"/>
      <c r="I76" s="2">
        <f t="array" ref="I76">SUMPRODUCT(B60:B79, (ROW(B60:B79)-ROW(B60)+1)) / (20*21/2)</f>
        <v>14.213152380952382</v>
      </c>
      <c r="J76" s="2">
        <f t="shared" si="4"/>
        <v>13.997928740554295</v>
      </c>
      <c r="K76" s="2">
        <f t="shared" si="6"/>
        <v>13.484712178237942</v>
      </c>
    </row>
    <row r="77" spans="1:11" ht="13.5" x14ac:dyDescent="0.25">
      <c r="A77" s="3">
        <f>TITRES_STAT!B80</f>
        <v>44720</v>
      </c>
      <c r="B77" s="5">
        <f>TITRES_STAT!D80</f>
        <v>14.192399999999999</v>
      </c>
      <c r="C77" s="2">
        <f t="shared" si="7"/>
        <v>0.24899999999999878</v>
      </c>
      <c r="D77" s="2">
        <f t="shared" si="8"/>
        <v>14.131200000000002</v>
      </c>
      <c r="E77" s="2">
        <f t="shared" si="9"/>
        <v>14.18383</v>
      </c>
      <c r="F77" s="2">
        <f t="shared" si="3"/>
        <v>14.154665000000003</v>
      </c>
      <c r="G77" s="2">
        <f t="shared" si="5"/>
        <v>13.452654000000001</v>
      </c>
      <c r="H77" s="2"/>
      <c r="I77" s="2">
        <f t="array" ref="I77">SUMPRODUCT(B61:B80, (ROW(B61:B80)-ROW(B61)+1)) / (20*21/2)</f>
        <v>14.217149523809526</v>
      </c>
      <c r="J77" s="2">
        <f t="shared" si="4"/>
        <v>14.016449812882458</v>
      </c>
      <c r="K77" s="2">
        <f t="shared" si="6"/>
        <v>13.512464641836454</v>
      </c>
    </row>
    <row r="78" spans="1:11" ht="13.5" x14ac:dyDescent="0.25">
      <c r="A78" s="3">
        <f>TITRES_STAT!B81</f>
        <v>44721</v>
      </c>
      <c r="B78" s="5">
        <f>TITRES_STAT!D81</f>
        <v>14.3325</v>
      </c>
      <c r="C78" s="2">
        <f t="shared" si="7"/>
        <v>0.14010000000000034</v>
      </c>
      <c r="D78" s="2">
        <f t="shared" si="8"/>
        <v>14.156380000000002</v>
      </c>
      <c r="E78" s="2">
        <f t="shared" si="9"/>
        <v>14.194290000000001</v>
      </c>
      <c r="F78" s="2">
        <f t="shared" si="3"/>
        <v>14.195465000000002</v>
      </c>
      <c r="G78" s="2">
        <f t="shared" si="5"/>
        <v>13.477510000000001</v>
      </c>
      <c r="H78" s="2"/>
      <c r="I78" s="2">
        <f t="array" ref="I78">SUMPRODUCT(B62:B81, (ROW(B62:B81)-ROW(B62)+1)) / (20*21/2)</f>
        <v>14.219599523809528</v>
      </c>
      <c r="J78" s="2">
        <f t="shared" si="4"/>
        <v>14.046549830703176</v>
      </c>
      <c r="K78" s="2">
        <f t="shared" si="6"/>
        <v>13.544622891176202</v>
      </c>
    </row>
    <row r="79" spans="1:11" ht="13.5" x14ac:dyDescent="0.25">
      <c r="A79" s="3">
        <f>TITRES_STAT!B82</f>
        <v>44722</v>
      </c>
      <c r="B79" s="5">
        <f>TITRES_STAT!D82</f>
        <v>14.340400000000001</v>
      </c>
      <c r="C79" s="2">
        <f t="shared" si="7"/>
        <v>7.9000000000011283E-3</v>
      </c>
      <c r="D79" s="2">
        <f t="shared" si="8"/>
        <v>14.193100000000001</v>
      </c>
      <c r="E79" s="2">
        <f t="shared" si="9"/>
        <v>14.192019999999999</v>
      </c>
      <c r="F79" s="2">
        <f t="shared" si="3"/>
        <v>14.219230000000001</v>
      </c>
      <c r="G79" s="2">
        <f t="shared" si="5"/>
        <v>13.502666000000001</v>
      </c>
      <c r="H79" s="2"/>
      <c r="I79" s="2">
        <f t="array" ref="I79">SUMPRODUCT(B63:B82, (ROW(B63:B82)-ROW(B63)+1)) / (20*21/2)</f>
        <v>14.221789523809521</v>
      </c>
      <c r="J79" s="2">
        <f t="shared" si="4"/>
        <v>14.074535561112398</v>
      </c>
      <c r="K79" s="2">
        <f t="shared" si="6"/>
        <v>13.575829836620274</v>
      </c>
    </row>
    <row r="80" spans="1:11" ht="13.5" x14ac:dyDescent="0.25">
      <c r="A80" s="3">
        <f>TITRES_STAT!B83</f>
        <v>44725</v>
      </c>
      <c r="B80" s="5">
        <f>TITRES_STAT!D83</f>
        <v>14.261200000000001</v>
      </c>
      <c r="C80" s="2">
        <f t="shared" si="7"/>
        <v>-7.9200000000000159E-2</v>
      </c>
      <c r="D80" s="2">
        <f t="shared" si="8"/>
        <v>14.213980000000001</v>
      </c>
      <c r="E80" s="2">
        <f t="shared" si="9"/>
        <v>14.195349999999999</v>
      </c>
      <c r="F80" s="2">
        <f t="shared" si="3"/>
        <v>14.235474999999999</v>
      </c>
      <c r="G80" s="2">
        <f t="shared" si="5"/>
        <v>13.527518000000001</v>
      </c>
      <c r="H80" s="2"/>
      <c r="I80" s="2">
        <f t="array" ref="I80">SUMPRODUCT(B64:B83, (ROW(B64:B83)-ROW(B64)+1)) / (20*21/2)</f>
        <v>14.251585714285715</v>
      </c>
      <c r="J80" s="2">
        <f t="shared" si="4"/>
        <v>14.092313126720741</v>
      </c>
      <c r="K80" s="2">
        <f t="shared" si="6"/>
        <v>13.602707097929283</v>
      </c>
    </row>
    <row r="81" spans="1:11" ht="13.5" x14ac:dyDescent="0.25">
      <c r="A81" s="3">
        <f>TITRES_STAT!B84</f>
        <v>44726</v>
      </c>
      <c r="B81" s="5">
        <f>TITRES_STAT!D84</f>
        <v>14.261200000000001</v>
      </c>
      <c r="C81" s="2">
        <f t="shared" si="7"/>
        <v>0</v>
      </c>
      <c r="D81" s="2">
        <f t="shared" si="8"/>
        <v>14.277539999999998</v>
      </c>
      <c r="E81" s="2">
        <f t="shared" si="9"/>
        <v>14.205789999999999</v>
      </c>
      <c r="F81" s="2">
        <f t="shared" si="3"/>
        <v>14.238204999999999</v>
      </c>
      <c r="G81" s="2">
        <f t="shared" si="5"/>
        <v>13.553794</v>
      </c>
      <c r="H81" s="2"/>
      <c r="I81" s="2">
        <f t="array" ref="I81">SUMPRODUCT(B65:B84, (ROW(B65:B84)-ROW(B65)+1)) / (20*21/2)</f>
        <v>14.307329047619046</v>
      </c>
      <c r="J81" s="2">
        <f t="shared" si="4"/>
        <v>14.108397590842577</v>
      </c>
      <c r="K81" s="2">
        <f t="shared" si="6"/>
        <v>13.62853034899088</v>
      </c>
    </row>
    <row r="82" spans="1:11" ht="13.5" x14ac:dyDescent="0.25">
      <c r="A82" s="3">
        <f>TITRES_STAT!B85</f>
        <v>44727</v>
      </c>
      <c r="B82" s="5">
        <f>TITRES_STAT!D85</f>
        <v>14.261200000000001</v>
      </c>
      <c r="C82" s="2">
        <f t="shared" si="7"/>
        <v>0</v>
      </c>
      <c r="D82" s="2">
        <f t="shared" si="8"/>
        <v>14.291300000000001</v>
      </c>
      <c r="E82" s="2">
        <f t="shared" si="9"/>
        <v>14.211250000000001</v>
      </c>
      <c r="F82" s="2">
        <f t="shared" si="3"/>
        <v>14.225639999999999</v>
      </c>
      <c r="G82" s="2">
        <f t="shared" si="5"/>
        <v>13.580070000000001</v>
      </c>
      <c r="H82" s="2"/>
      <c r="I82" s="2">
        <f t="array" ref="I82">SUMPRODUCT(B66:B85, (ROW(B66:B85)-ROW(B66)+1)) / (20*21/2)</f>
        <v>14.345153333333332</v>
      </c>
      <c r="J82" s="2">
        <f t="shared" si="4"/>
        <v>14.122950201238522</v>
      </c>
      <c r="K82" s="2">
        <f t="shared" si="6"/>
        <v>13.653340923540258</v>
      </c>
    </row>
    <row r="83" spans="1:11" ht="13.5" x14ac:dyDescent="0.25">
      <c r="A83" s="3">
        <f>TITRES_STAT!B86</f>
        <v>44728</v>
      </c>
      <c r="B83" s="5">
        <f>TITRES_STAT!D86</f>
        <v>14.538500000000001</v>
      </c>
      <c r="C83" s="2">
        <f t="shared" si="7"/>
        <v>0.27730000000000032</v>
      </c>
      <c r="D83" s="2">
        <f t="shared" si="8"/>
        <v>14.332500000000001</v>
      </c>
      <c r="E83" s="2">
        <f t="shared" si="9"/>
        <v>14.244440000000003</v>
      </c>
      <c r="F83" s="2">
        <f t="shared" si="3"/>
        <v>14.230494999999999</v>
      </c>
      <c r="G83" s="2">
        <f t="shared" si="5"/>
        <v>13.611892000000001</v>
      </c>
      <c r="H83" s="2"/>
      <c r="I83" s="2">
        <f t="array" ref="I83">SUMPRODUCT(B67:B86, (ROW(B67:B86)-ROW(B67)+1)) / (20*21/2)</f>
        <v>14.37708380952381</v>
      </c>
      <c r="J83" s="2">
        <f t="shared" si="4"/>
        <v>14.162526372549138</v>
      </c>
      <c r="K83" s="2">
        <f t="shared" si="6"/>
        <v>13.68805304418574</v>
      </c>
    </row>
    <row r="84" spans="1:11" ht="13.5" x14ac:dyDescent="0.25">
      <c r="A84" s="3">
        <f>TITRES_STAT!B87</f>
        <v>44729</v>
      </c>
      <c r="B84" s="5">
        <f>TITRES_STAT!D87</f>
        <v>14.815799999999999</v>
      </c>
      <c r="C84" s="2">
        <f t="shared" si="7"/>
        <v>0.27729999999999855</v>
      </c>
      <c r="D84" s="2">
        <f t="shared" si="8"/>
        <v>14.427580000000001</v>
      </c>
      <c r="E84" s="2">
        <f t="shared" si="9"/>
        <v>14.310340000000002</v>
      </c>
      <c r="F84" s="2">
        <f t="shared" ref="F84:F147" si="10">AVERAGE(B65:B84)</f>
        <v>14.260245000000001</v>
      </c>
      <c r="G84" s="2">
        <f t="shared" si="5"/>
        <v>13.650682000000002</v>
      </c>
      <c r="H84" s="2"/>
      <c r="I84" s="2">
        <f t="array" ref="I84">SUMPRODUCT(B68:B87, (ROW(B68:B87)-ROW(B68)+1)) / (20*21/2)</f>
        <v>14.439985714285713</v>
      </c>
      <c r="J84" s="2">
        <f t="shared" si="4"/>
        <v>14.22474290849684</v>
      </c>
      <c r="K84" s="2">
        <f t="shared" si="6"/>
        <v>13.732278415001986</v>
      </c>
    </row>
    <row r="85" spans="1:11" ht="13.5" x14ac:dyDescent="0.25">
      <c r="A85" s="3">
        <f>TITRES_STAT!B88</f>
        <v>44732</v>
      </c>
      <c r="B85" s="5">
        <f>TITRES_STAT!D88</f>
        <v>14.657400000000001</v>
      </c>
      <c r="C85" s="2">
        <f t="shared" si="7"/>
        <v>-0.15839999999999854</v>
      </c>
      <c r="D85" s="2">
        <f t="shared" si="8"/>
        <v>14.506819999999999</v>
      </c>
      <c r="E85" s="2">
        <f t="shared" si="9"/>
        <v>14.360400000000002</v>
      </c>
      <c r="F85" s="2">
        <f t="shared" si="10"/>
        <v>14.282430000000002</v>
      </c>
      <c r="G85" s="2">
        <f t="shared" si="5"/>
        <v>13.687728000000002</v>
      </c>
      <c r="H85" s="2"/>
      <c r="I85" s="2">
        <f t="array" ref="I85">SUMPRODUCT(B69:B88, (ROW(B69:B88)-ROW(B69)+1)) / (20*21/2)</f>
        <v>14.499964285714286</v>
      </c>
      <c r="J85" s="2">
        <f t="shared" ref="J85:J148" si="11">$J$4*B85+J84*(1-$J$4)</f>
        <v>14.265948345782856</v>
      </c>
      <c r="K85" s="2">
        <f t="shared" si="6"/>
        <v>13.768557692845045</v>
      </c>
    </row>
    <row r="86" spans="1:11" ht="13.5" x14ac:dyDescent="0.25">
      <c r="A86" s="3">
        <f>TITRES_STAT!B89</f>
        <v>44733</v>
      </c>
      <c r="B86" s="5">
        <f>TITRES_STAT!D89</f>
        <v>14.617699999999999</v>
      </c>
      <c r="C86" s="2">
        <f t="shared" si="7"/>
        <v>-3.9700000000001623E-2</v>
      </c>
      <c r="D86" s="2">
        <f t="shared" si="8"/>
        <v>14.578120000000002</v>
      </c>
      <c r="E86" s="2">
        <f t="shared" si="9"/>
        <v>14.42783</v>
      </c>
      <c r="F86" s="2">
        <f t="shared" si="10"/>
        <v>14.30583</v>
      </c>
      <c r="G86" s="2">
        <f t="shared" si="5"/>
        <v>13.722556000000003</v>
      </c>
      <c r="H86" s="2"/>
      <c r="I86" s="2">
        <f t="array" ref="I86">SUMPRODUCT(B70:B89, (ROW(B70:B89)-ROW(B70)+1)) / (20*21/2)</f>
        <v>14.555626666666667</v>
      </c>
      <c r="J86" s="2">
        <f t="shared" si="11"/>
        <v>14.299448503327346</v>
      </c>
      <c r="K86" s="2">
        <f t="shared" si="6"/>
        <v>13.801857391164848</v>
      </c>
    </row>
    <row r="87" spans="1:11" ht="13.5" x14ac:dyDescent="0.25">
      <c r="A87" s="3">
        <f>TITRES_STAT!B90</f>
        <v>44734</v>
      </c>
      <c r="B87" s="5">
        <f>TITRES_STAT!D90</f>
        <v>14.9663</v>
      </c>
      <c r="C87" s="2">
        <f t="shared" si="7"/>
        <v>0.34860000000000113</v>
      </c>
      <c r="D87" s="2">
        <f t="shared" si="8"/>
        <v>14.719140000000001</v>
      </c>
      <c r="E87" s="2">
        <f t="shared" si="9"/>
        <v>14.505219999999998</v>
      </c>
      <c r="F87" s="2">
        <f t="shared" si="10"/>
        <v>14.344525000000001</v>
      </c>
      <c r="G87" s="2">
        <f t="shared" si="5"/>
        <v>13.765780000000001</v>
      </c>
      <c r="H87" s="2"/>
      <c r="I87" s="2">
        <f t="array" ref="I87">SUMPRODUCT(B71:B90, (ROW(B71:B90)-ROW(B71)+1)) / (20*21/2)</f>
        <v>14.609178571428572</v>
      </c>
      <c r="J87" s="2">
        <f t="shared" si="11"/>
        <v>14.362958169677123</v>
      </c>
      <c r="K87" s="2">
        <f t="shared" si="6"/>
        <v>13.8475218071976</v>
      </c>
    </row>
    <row r="88" spans="1:11" ht="13.5" x14ac:dyDescent="0.25">
      <c r="A88" s="3">
        <f>TITRES_STAT!B91</f>
        <v>44735</v>
      </c>
      <c r="B88" s="5">
        <f>TITRES_STAT!D91</f>
        <v>14.974299999999999</v>
      </c>
      <c r="C88" s="2">
        <f t="shared" si="7"/>
        <v>7.9999999999991189E-3</v>
      </c>
      <c r="D88" s="2">
        <f t="shared" si="8"/>
        <v>14.806299999999998</v>
      </c>
      <c r="E88" s="2">
        <f t="shared" si="9"/>
        <v>14.569399999999998</v>
      </c>
      <c r="F88" s="2">
        <f t="shared" si="10"/>
        <v>14.381844999999998</v>
      </c>
      <c r="G88" s="2">
        <f t="shared" si="5"/>
        <v>13.809164000000001</v>
      </c>
      <c r="H88" s="2"/>
      <c r="I88" s="2">
        <f t="array" ref="I88">SUMPRODUCT(B72:B91, (ROW(B72:B91)-ROW(B72)+1)) / (20*21/2)</f>
        <v>14.659176190476188</v>
      </c>
      <c r="J88" s="2">
        <f t="shared" si="11"/>
        <v>14.421181201136445</v>
      </c>
      <c r="K88" s="2">
        <f t="shared" si="6"/>
        <v>13.891709187307498</v>
      </c>
    </row>
    <row r="89" spans="1:11" ht="13.5" x14ac:dyDescent="0.25">
      <c r="A89" s="3">
        <f>TITRES_STAT!B92</f>
        <v>44736</v>
      </c>
      <c r="B89" s="5">
        <f>TITRES_STAT!D92</f>
        <v>14.9663</v>
      </c>
      <c r="C89" s="2">
        <f t="shared" si="7"/>
        <v>-7.9999999999991189E-3</v>
      </c>
      <c r="D89" s="2">
        <f t="shared" si="8"/>
        <v>14.836400000000001</v>
      </c>
      <c r="E89" s="2">
        <f t="shared" si="9"/>
        <v>14.631989999999998</v>
      </c>
      <c r="F89" s="2">
        <f t="shared" si="10"/>
        <v>14.412004999999997</v>
      </c>
      <c r="G89" s="2">
        <f t="shared" si="5"/>
        <v>13.852388000000003</v>
      </c>
      <c r="H89" s="2"/>
      <c r="I89" s="2">
        <f t="array" ref="I89">SUMPRODUCT(B73:B92, (ROW(B73:B92)-ROW(B73)+1)) / (20*21/2)</f>
        <v>14.703766666666667</v>
      </c>
      <c r="J89" s="2">
        <f t="shared" si="11"/>
        <v>14.473097277218688</v>
      </c>
      <c r="K89" s="2">
        <f t="shared" si="6"/>
        <v>13.93385000349152</v>
      </c>
    </row>
    <row r="90" spans="1:11" ht="13.5" x14ac:dyDescent="0.25">
      <c r="A90" s="3">
        <f>TITRES_STAT!B93</f>
        <v>44739</v>
      </c>
      <c r="B90" s="5">
        <f>TITRES_STAT!D93</f>
        <v>14.974299999999999</v>
      </c>
      <c r="C90" s="2">
        <f t="shared" si="7"/>
        <v>7.9999999999991189E-3</v>
      </c>
      <c r="D90" s="2">
        <f t="shared" si="8"/>
        <v>14.899780000000002</v>
      </c>
      <c r="E90" s="2">
        <f t="shared" si="9"/>
        <v>14.703299999999999</v>
      </c>
      <c r="F90" s="2">
        <f t="shared" si="10"/>
        <v>14.449324999999998</v>
      </c>
      <c r="G90" s="2">
        <f t="shared" si="5"/>
        <v>13.894064000000004</v>
      </c>
      <c r="H90" s="2"/>
      <c r="I90" s="2">
        <f t="array" ref="I90">SUMPRODUCT(B74:B93, (ROW(B74:B93)-ROW(B74)+1)) / (20*21/2)</f>
        <v>14.659510476190478</v>
      </c>
      <c r="J90" s="2">
        <f t="shared" si="11"/>
        <v>14.520830869864529</v>
      </c>
      <c r="K90" s="2">
        <f t="shared" si="6"/>
        <v>13.974651964138911</v>
      </c>
    </row>
    <row r="91" spans="1:11" ht="13.5" x14ac:dyDescent="0.25">
      <c r="A91" s="3">
        <f>TITRES_STAT!B94</f>
        <v>44740</v>
      </c>
      <c r="B91" s="5">
        <f>TITRES_STAT!D94</f>
        <v>14.974299999999999</v>
      </c>
      <c r="C91" s="2">
        <f t="shared" si="7"/>
        <v>0</v>
      </c>
      <c r="D91" s="2">
        <f t="shared" si="8"/>
        <v>14.971100000000002</v>
      </c>
      <c r="E91" s="2">
        <f t="shared" si="9"/>
        <v>14.774610000000001</v>
      </c>
      <c r="F91" s="2">
        <f t="shared" si="10"/>
        <v>14.490199999999998</v>
      </c>
      <c r="G91" s="2">
        <f t="shared" si="5"/>
        <v>13.936308000000002</v>
      </c>
      <c r="H91" s="2"/>
      <c r="I91" s="2">
        <f t="array" ref="I91">SUMPRODUCT(B75:B94, (ROW(B75:B94)-ROW(B75)+1)) / (20*21/2)</f>
        <v>14.672537619047619</v>
      </c>
      <c r="J91" s="2">
        <f t="shared" si="11"/>
        <v>14.564018406067905</v>
      </c>
      <c r="K91" s="2">
        <f t="shared" si="6"/>
        <v>14.013853847898169</v>
      </c>
    </row>
    <row r="92" spans="1:11" ht="13.5" x14ac:dyDescent="0.25">
      <c r="A92" s="3">
        <f>TITRES_STAT!B95</f>
        <v>44741</v>
      </c>
      <c r="B92" s="5">
        <f>TITRES_STAT!D95</f>
        <v>14.958399999999999</v>
      </c>
      <c r="C92" s="2">
        <f t="shared" si="7"/>
        <v>-1.5900000000000247E-2</v>
      </c>
      <c r="D92" s="2">
        <f t="shared" si="8"/>
        <v>14.969519999999999</v>
      </c>
      <c r="E92" s="2">
        <f t="shared" si="9"/>
        <v>14.844330000000003</v>
      </c>
      <c r="F92" s="2">
        <f t="shared" si="10"/>
        <v>14.52779</v>
      </c>
      <c r="G92" s="2">
        <f t="shared" si="5"/>
        <v>13.973398</v>
      </c>
      <c r="H92" s="2"/>
      <c r="I92" s="2">
        <f t="array" ref="I92">SUMPRODUCT(B76:B95, (ROW(B76:B95)-ROW(B76)+1)) / (20*21/2)</f>
        <v>14.675628571428572</v>
      </c>
      <c r="J92" s="2">
        <f t="shared" si="11"/>
        <v>14.601578557870962</v>
      </c>
      <c r="K92" s="2">
        <f t="shared" si="6"/>
        <v>14.05089487347079</v>
      </c>
    </row>
    <row r="93" spans="1:11" ht="13.5" x14ac:dyDescent="0.25">
      <c r="A93" s="3">
        <f>TITRES_STAT!B96</f>
        <v>44742</v>
      </c>
      <c r="B93" s="5">
        <f>TITRES_STAT!D96</f>
        <v>14.0631</v>
      </c>
      <c r="C93" s="2">
        <f t="shared" si="7"/>
        <v>-0.89529999999999887</v>
      </c>
      <c r="D93" s="2">
        <f t="shared" si="8"/>
        <v>14.787280000000001</v>
      </c>
      <c r="E93" s="2">
        <f t="shared" si="9"/>
        <v>14.796789999999998</v>
      </c>
      <c r="F93" s="2">
        <f t="shared" si="10"/>
        <v>14.520615000000001</v>
      </c>
      <c r="G93" s="2">
        <f t="shared" si="5"/>
        <v>13.996849999999997</v>
      </c>
      <c r="H93" s="2"/>
      <c r="I93" s="2">
        <f t="array" ref="I93">SUMPRODUCT(B77:B96, (ROW(B77:B96)-ROW(B77)+1)) / (20*21/2)</f>
        <v>14.676713333333334</v>
      </c>
      <c r="J93" s="2">
        <f t="shared" si="11"/>
        <v>14.550294885692775</v>
      </c>
      <c r="K93" s="2">
        <f t="shared" si="6"/>
        <v>14.051373505883701</v>
      </c>
    </row>
    <row r="94" spans="1:11" ht="13.5" x14ac:dyDescent="0.25">
      <c r="A94" s="3">
        <f>TITRES_STAT!B97</f>
        <v>44743</v>
      </c>
      <c r="B94" s="5">
        <f>TITRES_STAT!D97</f>
        <v>14.657400000000001</v>
      </c>
      <c r="C94" s="2">
        <f t="shared" si="7"/>
        <v>0.59430000000000049</v>
      </c>
      <c r="D94" s="2">
        <f t="shared" si="8"/>
        <v>14.7255</v>
      </c>
      <c r="E94" s="2">
        <f t="shared" si="9"/>
        <v>14.780949999999999</v>
      </c>
      <c r="F94" s="2">
        <f t="shared" si="10"/>
        <v>14.545645000000002</v>
      </c>
      <c r="G94" s="2">
        <f t="shared" si="5"/>
        <v>14.031049999999999</v>
      </c>
      <c r="H94" s="2"/>
      <c r="I94" s="2">
        <f t="array" ref="I94">SUMPRODUCT(B78:B97, (ROW(B78:B97)-ROW(B78)+1)) / (20*21/2)</f>
        <v>14.681566190476191</v>
      </c>
      <c r="J94" s="2">
        <f t="shared" si="11"/>
        <v>14.560495372769655</v>
      </c>
      <c r="K94" s="2">
        <f t="shared" si="6"/>
        <v>14.075139250751008</v>
      </c>
    </row>
    <row r="95" spans="1:11" ht="13.5" x14ac:dyDescent="0.25">
      <c r="A95" s="3">
        <f>TITRES_STAT!B98</f>
        <v>44746</v>
      </c>
      <c r="B95" s="5">
        <f>TITRES_STAT!D98</f>
        <v>14.578099999999999</v>
      </c>
      <c r="C95" s="2">
        <f t="shared" si="7"/>
        <v>-7.9300000000001702E-2</v>
      </c>
      <c r="D95" s="2">
        <f t="shared" si="8"/>
        <v>14.646260000000002</v>
      </c>
      <c r="E95" s="2">
        <f t="shared" si="9"/>
        <v>14.773020000000002</v>
      </c>
      <c r="F95" s="2">
        <f t="shared" si="10"/>
        <v>14.56671</v>
      </c>
      <c r="G95" s="2">
        <f t="shared" si="5"/>
        <v>14.066509999999996</v>
      </c>
      <c r="H95" s="2"/>
      <c r="I95" s="2">
        <f t="array" ref="I95">SUMPRODUCT(B79:B98, (ROW(B79:B98)-ROW(B79)+1)) / (20*21/2)</f>
        <v>14.660852380952381</v>
      </c>
      <c r="J95" s="2">
        <f t="shared" si="11"/>
        <v>14.56217200393445</v>
      </c>
      <c r="K95" s="2">
        <f t="shared" si="6"/>
        <v>14.09486320170195</v>
      </c>
    </row>
    <row r="96" spans="1:11" ht="13.5" x14ac:dyDescent="0.25">
      <c r="A96" s="3">
        <f>TITRES_STAT!B99</f>
        <v>44747</v>
      </c>
      <c r="B96" s="5">
        <f>TITRES_STAT!D99</f>
        <v>14.578099999999999</v>
      </c>
      <c r="C96" s="2">
        <f t="shared" si="7"/>
        <v>0</v>
      </c>
      <c r="D96" s="2">
        <f t="shared" si="8"/>
        <v>14.567019999999999</v>
      </c>
      <c r="E96" s="2">
        <f t="shared" si="9"/>
        <v>14.769060000000001</v>
      </c>
      <c r="F96" s="2">
        <f t="shared" si="10"/>
        <v>14.598445000000002</v>
      </c>
      <c r="G96" s="2">
        <f t="shared" si="5"/>
        <v>14.100545999999994</v>
      </c>
      <c r="H96" s="2"/>
      <c r="I96" s="2">
        <f t="array" ref="I96">SUMPRODUCT(B80:B99, (ROW(B80:B99)-ROW(B80)+1)) / (20*21/2)</f>
        <v>14.662437142857142</v>
      </c>
      <c r="J96" s="2">
        <f t="shared" si="11"/>
        <v>14.563688955940693</v>
      </c>
      <c r="K96" s="2">
        <f t="shared" si="6"/>
        <v>14.113813664380306</v>
      </c>
    </row>
    <row r="97" spans="1:11" ht="13.5" x14ac:dyDescent="0.25">
      <c r="A97" s="3">
        <f>TITRES_STAT!B100</f>
        <v>44748</v>
      </c>
      <c r="B97" s="5">
        <f>TITRES_STAT!D100</f>
        <v>14.6494</v>
      </c>
      <c r="C97" s="2">
        <f t="shared" si="7"/>
        <v>7.1300000000000807E-2</v>
      </c>
      <c r="D97" s="2">
        <f t="shared" si="8"/>
        <v>14.50522</v>
      </c>
      <c r="E97" s="2">
        <f t="shared" si="9"/>
        <v>14.737369999999999</v>
      </c>
      <c r="F97" s="2">
        <f t="shared" si="10"/>
        <v>14.621294999999998</v>
      </c>
      <c r="G97" s="2">
        <f t="shared" si="5"/>
        <v>14.136007999999995</v>
      </c>
      <c r="H97" s="2"/>
      <c r="I97" s="2">
        <f t="array" ref="I97">SUMPRODUCT(B81:B100, (ROW(B81:B100)-ROW(B81)+1)) / (20*21/2)</f>
        <v>14.65579761904762</v>
      </c>
      <c r="J97" s="2">
        <f t="shared" si="11"/>
        <v>14.57185191251777</v>
      </c>
      <c r="K97" s="2">
        <f t="shared" si="6"/>
        <v>14.134817050090883</v>
      </c>
    </row>
    <row r="98" spans="1:11" ht="13.5" x14ac:dyDescent="0.25">
      <c r="A98" s="3">
        <f>TITRES_STAT!B101</f>
        <v>44749</v>
      </c>
      <c r="B98" s="5">
        <f>TITRES_STAT!D101</f>
        <v>14.4038</v>
      </c>
      <c r="C98" s="2">
        <f t="shared" si="7"/>
        <v>-0.2455999999999996</v>
      </c>
      <c r="D98" s="2">
        <f t="shared" si="8"/>
        <v>14.573359999999999</v>
      </c>
      <c r="E98" s="2">
        <f t="shared" si="9"/>
        <v>14.68032</v>
      </c>
      <c r="F98" s="2">
        <f t="shared" si="10"/>
        <v>14.624859999999998</v>
      </c>
      <c r="G98" s="2">
        <f t="shared" si="5"/>
        <v>14.166557999999995</v>
      </c>
      <c r="H98" s="2"/>
      <c r="I98" s="2">
        <f t="array" ref="I98">SUMPRODUCT(B82:B101, (ROW(B82:B101)-ROW(B82)+1)) / (20*21/2)</f>
        <v>14.640896190476189</v>
      </c>
      <c r="J98" s="2">
        <f t="shared" si="11"/>
        <v>14.555846968468458</v>
      </c>
      <c r="K98" s="2">
        <f t="shared" si="6"/>
        <v>14.145365401067711</v>
      </c>
    </row>
    <row r="99" spans="1:11" ht="13.5" x14ac:dyDescent="0.25">
      <c r="A99" s="3">
        <f>TITRES_STAT!B102</f>
        <v>44750</v>
      </c>
      <c r="B99" s="5">
        <f>TITRES_STAT!D102</f>
        <v>14.641500000000001</v>
      </c>
      <c r="C99" s="2">
        <f t="shared" si="7"/>
        <v>0.23770000000000024</v>
      </c>
      <c r="D99" s="2">
        <f t="shared" si="8"/>
        <v>14.570179999999999</v>
      </c>
      <c r="E99" s="2">
        <f t="shared" si="9"/>
        <v>14.647840000000002</v>
      </c>
      <c r="F99" s="2">
        <f t="shared" si="10"/>
        <v>14.639914999999998</v>
      </c>
      <c r="G99" s="2">
        <f t="shared" si="5"/>
        <v>14.201861999999991</v>
      </c>
      <c r="H99" s="2"/>
      <c r="I99" s="2">
        <f t="array" ref="I99">SUMPRODUCT(B83:B102, (ROW(B83:B102)-ROW(B83)+1)) / (20*21/2)</f>
        <v>14.637691428571426</v>
      </c>
      <c r="J99" s="2">
        <f t="shared" si="11"/>
        <v>14.56400440004289</v>
      </c>
      <c r="K99" s="2">
        <f t="shared" si="6"/>
        <v>14.164821659849368</v>
      </c>
    </row>
    <row r="100" spans="1:11" ht="13.5" x14ac:dyDescent="0.25">
      <c r="A100" s="3">
        <f>TITRES_STAT!B103</f>
        <v>44753</v>
      </c>
      <c r="B100" s="5">
        <f>TITRES_STAT!D103</f>
        <v>14.5702</v>
      </c>
      <c r="C100" s="2">
        <f t="shared" si="7"/>
        <v>-7.1300000000000807E-2</v>
      </c>
      <c r="D100" s="2">
        <f t="shared" si="8"/>
        <v>14.568599999999998</v>
      </c>
      <c r="E100" s="2">
        <f t="shared" si="9"/>
        <v>14.607430000000003</v>
      </c>
      <c r="F100" s="2">
        <f t="shared" si="10"/>
        <v>14.655365</v>
      </c>
      <c r="G100" s="2">
        <f t="shared" si="5"/>
        <v>14.235739999999995</v>
      </c>
      <c r="H100" s="2"/>
      <c r="I100" s="2">
        <f t="array" ref="I100">SUMPRODUCT(B84:B103, (ROW(B84:B103)-ROW(B84)+1)) / (20*21/2)</f>
        <v>14.633465714285714</v>
      </c>
      <c r="J100" s="2">
        <f t="shared" si="11"/>
        <v>14.564594457181663</v>
      </c>
      <c r="K100" s="2">
        <f t="shared" si="6"/>
        <v>14.180718849659197</v>
      </c>
    </row>
    <row r="101" spans="1:11" ht="13.5" x14ac:dyDescent="0.25">
      <c r="A101" s="3">
        <f>TITRES_STAT!B104</f>
        <v>44754</v>
      </c>
      <c r="B101" s="5">
        <f>TITRES_STAT!D104</f>
        <v>14.498900000000001</v>
      </c>
      <c r="C101" s="2">
        <f t="shared" si="7"/>
        <v>-7.1299999999999031E-2</v>
      </c>
      <c r="D101" s="2">
        <f t="shared" si="8"/>
        <v>14.552760000000001</v>
      </c>
      <c r="E101" s="2">
        <f t="shared" si="9"/>
        <v>14.559889999999999</v>
      </c>
      <c r="F101" s="2">
        <f t="shared" si="10"/>
        <v>14.667250000000001</v>
      </c>
      <c r="G101" s="2">
        <f t="shared" si="5"/>
        <v>14.268191999999994</v>
      </c>
      <c r="H101" s="2"/>
      <c r="I101" s="2">
        <f t="array" ref="I101">SUMPRODUCT(B85:B104, (ROW(B85:B104)-ROW(B85)+1)) / (20*21/2)</f>
        <v>14.628749523809523</v>
      </c>
      <c r="J101" s="2">
        <f t="shared" si="11"/>
        <v>14.558337842211982</v>
      </c>
      <c r="K101" s="2">
        <f t="shared" si="6"/>
        <v>14.193196541829424</v>
      </c>
    </row>
    <row r="102" spans="1:11" ht="13.5" x14ac:dyDescent="0.25">
      <c r="A102" s="3">
        <f>TITRES_STAT!B105</f>
        <v>44755</v>
      </c>
      <c r="B102" s="5">
        <f>TITRES_STAT!D105</f>
        <v>14.633599999999999</v>
      </c>
      <c r="C102" s="2">
        <f t="shared" si="7"/>
        <v>0.13469999999999871</v>
      </c>
      <c r="D102" s="2">
        <f t="shared" si="8"/>
        <v>14.549599999999998</v>
      </c>
      <c r="E102" s="2">
        <f t="shared" si="9"/>
        <v>14.52741</v>
      </c>
      <c r="F102" s="2">
        <f t="shared" si="10"/>
        <v>14.68587</v>
      </c>
      <c r="G102" s="2">
        <f t="shared" si="5"/>
        <v>14.303337999999995</v>
      </c>
      <c r="H102" s="2"/>
      <c r="I102" s="2">
        <f t="array" ref="I102">SUMPRODUCT(B86:B105, (ROW(B86:B105)-ROW(B86)+1)) / (20*21/2)</f>
        <v>14.618825238095239</v>
      </c>
      <c r="J102" s="2">
        <f t="shared" si="11"/>
        <v>14.565505666763222</v>
      </c>
      <c r="K102" s="2">
        <f t="shared" si="6"/>
        <v>14.210467265679252</v>
      </c>
    </row>
    <row r="103" spans="1:11" ht="13.5" x14ac:dyDescent="0.25">
      <c r="A103" s="3">
        <f>TITRES_STAT!B106</f>
        <v>44756</v>
      </c>
      <c r="B103" s="5">
        <f>TITRES_STAT!D106</f>
        <v>14.641500000000001</v>
      </c>
      <c r="C103" s="2">
        <f t="shared" si="7"/>
        <v>7.9000000000011283E-3</v>
      </c>
      <c r="D103" s="2">
        <f t="shared" si="8"/>
        <v>14.597140000000001</v>
      </c>
      <c r="E103" s="2">
        <f t="shared" si="9"/>
        <v>14.585249999999998</v>
      </c>
      <c r="F103" s="2">
        <f t="shared" si="10"/>
        <v>14.69102</v>
      </c>
      <c r="G103" s="2">
        <f t="shared" si="5"/>
        <v>14.332951999999995</v>
      </c>
      <c r="H103" s="2"/>
      <c r="I103" s="2">
        <f t="array" ref="I103">SUMPRODUCT(B87:B106, (ROW(B87:B106)-ROW(B87)+1)) / (20*21/2)</f>
        <v>14.639459523809524</v>
      </c>
      <c r="J103" s="2">
        <f t="shared" si="11"/>
        <v>14.572743222309583</v>
      </c>
      <c r="K103" s="2">
        <f t="shared" si="6"/>
        <v>14.227370510162419</v>
      </c>
    </row>
    <row r="104" spans="1:11" ht="13.5" x14ac:dyDescent="0.25">
      <c r="A104" s="3">
        <f>TITRES_STAT!B107</f>
        <v>44757</v>
      </c>
      <c r="B104" s="5">
        <f>TITRES_STAT!D107</f>
        <v>14.641500000000001</v>
      </c>
      <c r="C104" s="2">
        <f t="shared" si="7"/>
        <v>0</v>
      </c>
      <c r="D104" s="2">
        <f t="shared" si="8"/>
        <v>14.597140000000001</v>
      </c>
      <c r="E104" s="2">
        <f t="shared" si="9"/>
        <v>14.58366</v>
      </c>
      <c r="F104" s="2">
        <f t="shared" si="10"/>
        <v>14.682304999999999</v>
      </c>
      <c r="G104" s="2">
        <f t="shared" si="5"/>
        <v>14.357727999999994</v>
      </c>
      <c r="H104" s="2"/>
      <c r="I104" s="2">
        <f t="array" ref="I104">SUMPRODUCT(B88:B107, (ROW(B88:B107)-ROW(B88)+1)) / (20*21/2)</f>
        <v>14.743287619047619</v>
      </c>
      <c r="J104" s="2">
        <f t="shared" si="11"/>
        <v>14.579291486851528</v>
      </c>
      <c r="K104" s="2">
        <f t="shared" si="6"/>
        <v>14.243610882312913</v>
      </c>
    </row>
    <row r="105" spans="1:11" ht="13.5" x14ac:dyDescent="0.25">
      <c r="A105" s="3">
        <f>TITRES_STAT!B108</f>
        <v>44760</v>
      </c>
      <c r="B105" s="5">
        <f>TITRES_STAT!D108</f>
        <v>14.578099999999999</v>
      </c>
      <c r="C105" s="2">
        <f t="shared" si="7"/>
        <v>-6.3400000000001455E-2</v>
      </c>
      <c r="D105" s="2">
        <f t="shared" si="8"/>
        <v>14.59872</v>
      </c>
      <c r="E105" s="2">
        <f t="shared" si="9"/>
        <v>14.58366</v>
      </c>
      <c r="F105" s="2">
        <f t="shared" si="10"/>
        <v>14.678340000000002</v>
      </c>
      <c r="G105" s="2">
        <f t="shared" si="5"/>
        <v>14.381803999999995</v>
      </c>
      <c r="H105" s="2"/>
      <c r="I105" s="2">
        <f t="array" ref="I105">SUMPRODUCT(B89:B108, (ROW(B89:B108)-ROW(B89)+1)) / (20*21/2)</f>
        <v>14.83417238095238</v>
      </c>
      <c r="J105" s="2">
        <f t="shared" si="11"/>
        <v>14.579178011913287</v>
      </c>
      <c r="K105" s="2">
        <f t="shared" si="6"/>
        <v>14.256728102614368</v>
      </c>
    </row>
    <row r="106" spans="1:11" ht="13.5" x14ac:dyDescent="0.25">
      <c r="A106" s="3">
        <f>TITRES_STAT!B109</f>
        <v>44761</v>
      </c>
      <c r="B106" s="5">
        <f>TITRES_STAT!D109</f>
        <v>14.895</v>
      </c>
      <c r="C106" s="2">
        <f t="shared" si="7"/>
        <v>0.3169000000000004</v>
      </c>
      <c r="D106" s="2">
        <f t="shared" si="8"/>
        <v>14.677940000000001</v>
      </c>
      <c r="E106" s="2">
        <f t="shared" si="9"/>
        <v>14.615350000000003</v>
      </c>
      <c r="F106" s="2">
        <f t="shared" si="10"/>
        <v>14.692205000000001</v>
      </c>
      <c r="G106" s="2">
        <f t="shared" si="5"/>
        <v>14.410795999999996</v>
      </c>
      <c r="H106" s="2"/>
      <c r="I106" s="2">
        <f t="array" ref="I106">SUMPRODUCT(B90:B109, (ROW(B90:B109)-ROW(B90)+1)) / (20*21/2)</f>
        <v>14.93600476190476</v>
      </c>
      <c r="J106" s="2">
        <f t="shared" si="11"/>
        <v>14.609256296492974</v>
      </c>
      <c r="K106" s="2">
        <f t="shared" si="6"/>
        <v>14.281758373100079</v>
      </c>
    </row>
    <row r="107" spans="1:11" ht="13.5" x14ac:dyDescent="0.25">
      <c r="A107" s="3">
        <f>TITRES_STAT!B110</f>
        <v>44762</v>
      </c>
      <c r="B107" s="5">
        <f>TITRES_STAT!D110</f>
        <v>15.782400000000001</v>
      </c>
      <c r="C107" s="2">
        <f t="shared" si="7"/>
        <v>0.8874000000000013</v>
      </c>
      <c r="D107" s="2">
        <f t="shared" si="8"/>
        <v>14.9077</v>
      </c>
      <c r="E107" s="2">
        <f t="shared" si="9"/>
        <v>14.728650000000002</v>
      </c>
      <c r="F107" s="2">
        <f t="shared" si="10"/>
        <v>14.733009999999998</v>
      </c>
      <c r="G107" s="2">
        <f t="shared" si="5"/>
        <v>14.456113999999996</v>
      </c>
      <c r="H107" s="2"/>
      <c r="I107" s="2">
        <f t="array" ref="I107">SUMPRODUCT(B91:B110, (ROW(B91:B110)-ROW(B91)+1)) / (20*21/2)</f>
        <v>15.026896190476188</v>
      </c>
      <c r="J107" s="2">
        <f t="shared" si="11"/>
        <v>14.720984268255547</v>
      </c>
      <c r="K107" s="2">
        <f t="shared" si="6"/>
        <v>14.340607064351056</v>
      </c>
    </row>
    <row r="108" spans="1:11" ht="13.5" x14ac:dyDescent="0.25">
      <c r="A108" s="3">
        <f>TITRES_STAT!B111</f>
        <v>44763</v>
      </c>
      <c r="B108" s="5">
        <f>TITRES_STAT!D111</f>
        <v>15.6873</v>
      </c>
      <c r="C108" s="2">
        <f t="shared" si="7"/>
        <v>-9.5100000000000406E-2</v>
      </c>
      <c r="D108" s="2">
        <f t="shared" si="8"/>
        <v>15.116859999999999</v>
      </c>
      <c r="E108" s="2">
        <f t="shared" si="9"/>
        <v>14.857000000000003</v>
      </c>
      <c r="F108" s="2">
        <f t="shared" si="10"/>
        <v>14.768660000000001</v>
      </c>
      <c r="G108" s="2">
        <f t="shared" si="5"/>
        <v>14.499529999999998</v>
      </c>
      <c r="H108" s="2"/>
      <c r="I108" s="2">
        <f t="array" ref="I108">SUMPRODUCT(B92:B111, (ROW(B92:B111)-ROW(B92)+1)) / (20*21/2)</f>
        <v>15.105709999999998</v>
      </c>
      <c r="J108" s="2">
        <f t="shared" si="11"/>
        <v>14.813014337945496</v>
      </c>
      <c r="K108" s="2">
        <f t="shared" si="6"/>
        <v>14.393418552023565</v>
      </c>
    </row>
    <row r="109" spans="1:11" ht="13.5" x14ac:dyDescent="0.25">
      <c r="A109" s="3">
        <f>TITRES_STAT!B112</f>
        <v>44764</v>
      </c>
      <c r="B109" s="5">
        <f>TITRES_STAT!D112</f>
        <v>15.837899999999999</v>
      </c>
      <c r="C109" s="2">
        <f t="shared" si="7"/>
        <v>0.15059999999999896</v>
      </c>
      <c r="D109" s="2">
        <f t="shared" si="8"/>
        <v>15.35614</v>
      </c>
      <c r="E109" s="2">
        <f t="shared" si="9"/>
        <v>14.97664</v>
      </c>
      <c r="F109" s="2">
        <f t="shared" si="10"/>
        <v>14.812240000000003</v>
      </c>
      <c r="G109" s="2">
        <f t="shared" si="5"/>
        <v>14.538985999999998</v>
      </c>
      <c r="H109" s="2"/>
      <c r="I109" s="2">
        <f t="array" ref="I109">SUMPRODUCT(B93:B112, (ROW(B93:B112)-ROW(B93)+1)) / (20*21/2)</f>
        <v>15.181918571428573</v>
      </c>
      <c r="J109" s="2">
        <f t="shared" si="11"/>
        <v>14.910622496236403</v>
      </c>
      <c r="K109" s="2">
        <f t="shared" si="6"/>
        <v>14.45006488331676</v>
      </c>
    </row>
    <row r="110" spans="1:11" ht="13.5" x14ac:dyDescent="0.25">
      <c r="A110" s="3">
        <f>TITRES_STAT!B113</f>
        <v>44768</v>
      </c>
      <c r="B110" s="5">
        <f>TITRES_STAT!D113</f>
        <v>15.7666</v>
      </c>
      <c r="C110" s="2">
        <f t="shared" si="7"/>
        <v>-7.1299999999999031E-2</v>
      </c>
      <c r="D110" s="2">
        <f t="shared" si="8"/>
        <v>15.59384</v>
      </c>
      <c r="E110" s="2">
        <f t="shared" si="9"/>
        <v>15.096279999999998</v>
      </c>
      <c r="F110" s="2">
        <f t="shared" si="10"/>
        <v>14.851855</v>
      </c>
      <c r="G110" s="2">
        <f t="shared" si="5"/>
        <v>14.575591999999999</v>
      </c>
      <c r="H110" s="2"/>
      <c r="I110" s="2">
        <f t="array" ref="I110">SUMPRODUCT(B94:B113, (ROW(B94:B113)-ROW(B94)+1)) / (20*21/2)</f>
        <v>15.25465619047619</v>
      </c>
      <c r="J110" s="2">
        <f t="shared" si="11"/>
        <v>14.992144163261507</v>
      </c>
      <c r="K110" s="2">
        <f t="shared" si="6"/>
        <v>14.501693711421986</v>
      </c>
    </row>
    <row r="111" spans="1:11" ht="13.5" x14ac:dyDescent="0.25">
      <c r="A111" s="3">
        <f>TITRES_STAT!B114</f>
        <v>44769</v>
      </c>
      <c r="B111" s="5">
        <f>TITRES_STAT!D114</f>
        <v>15.679399999999999</v>
      </c>
      <c r="C111" s="2">
        <f t="shared" si="7"/>
        <v>-8.7200000000001054E-2</v>
      </c>
      <c r="D111" s="2">
        <f t="shared" si="8"/>
        <v>15.750720000000001</v>
      </c>
      <c r="E111" s="2">
        <f t="shared" si="9"/>
        <v>15.214329999999999</v>
      </c>
      <c r="F111" s="2">
        <f t="shared" si="10"/>
        <v>14.887109999999998</v>
      </c>
      <c r="G111" s="2">
        <f t="shared" si="5"/>
        <v>14.605048</v>
      </c>
      <c r="H111" s="2"/>
      <c r="I111" s="2">
        <f t="array" ref="I111">SUMPRODUCT(B95:B114, (ROW(B95:B114)-ROW(B95)+1)) / (20*21/2)</f>
        <v>15.317402380952382</v>
      </c>
      <c r="J111" s="2">
        <f t="shared" si="11"/>
        <v>15.057597100093746</v>
      </c>
      <c r="K111" s="2">
        <f t="shared" si="6"/>
        <v>14.547878271758378</v>
      </c>
    </row>
    <row r="112" spans="1:11" ht="13.5" x14ac:dyDescent="0.25">
      <c r="A112" s="3">
        <f>TITRES_STAT!B115</f>
        <v>44770</v>
      </c>
      <c r="B112" s="5">
        <f>TITRES_STAT!D115</f>
        <v>15.6873</v>
      </c>
      <c r="C112" s="2">
        <f t="shared" si="7"/>
        <v>7.9000000000011283E-3</v>
      </c>
      <c r="D112" s="2">
        <f t="shared" si="8"/>
        <v>15.7317</v>
      </c>
      <c r="E112" s="2">
        <f t="shared" si="9"/>
        <v>15.319699999999997</v>
      </c>
      <c r="F112" s="2">
        <f t="shared" si="10"/>
        <v>14.923554999999999</v>
      </c>
      <c r="G112" s="2">
        <f t="shared" si="5"/>
        <v>14.628544000000002</v>
      </c>
      <c r="H112" s="2"/>
      <c r="I112" s="2">
        <f t="array" ref="I112">SUMPRODUCT(B96:B115, (ROW(B96:B115)-ROW(B96)+1)) / (20*21/2)</f>
        <v>15.370071428571428</v>
      </c>
      <c r="J112" s="2">
        <f t="shared" si="11"/>
        <v>15.117568804846723</v>
      </c>
      <c r="K112" s="2">
        <f t="shared" si="6"/>
        <v>14.592561476787463</v>
      </c>
    </row>
    <row r="113" spans="1:11" ht="13.5" x14ac:dyDescent="0.25">
      <c r="A113" s="3">
        <f>TITRES_STAT!B116</f>
        <v>44771</v>
      </c>
      <c r="B113" s="5">
        <f>TITRES_STAT!D116</f>
        <v>15.6873</v>
      </c>
      <c r="C113" s="2">
        <f t="shared" si="7"/>
        <v>0</v>
      </c>
      <c r="D113" s="2">
        <f t="shared" si="8"/>
        <v>15.7317</v>
      </c>
      <c r="E113" s="2">
        <f t="shared" si="9"/>
        <v>15.42428</v>
      </c>
      <c r="F113" s="2">
        <f t="shared" si="10"/>
        <v>15.004765000000001</v>
      </c>
      <c r="G113" s="2">
        <f t="shared" si="5"/>
        <v>14.653462000000001</v>
      </c>
      <c r="H113" s="2"/>
      <c r="I113" s="2">
        <f t="array" ref="I113">SUMPRODUCT(B97:B116, (ROW(B97:B116)-ROW(B97)+1)) / (20*21/2)</f>
        <v>15.395197619047618</v>
      </c>
      <c r="J113" s="2">
        <f t="shared" si="11"/>
        <v>15.171828918670846</v>
      </c>
      <c r="K113" s="2">
        <f t="shared" si="6"/>
        <v>14.635492399266386</v>
      </c>
    </row>
    <row r="114" spans="1:11" ht="13.5" x14ac:dyDescent="0.25">
      <c r="A114" s="3">
        <f>TITRES_STAT!B117</f>
        <v>44774</v>
      </c>
      <c r="B114" s="5">
        <f>TITRES_STAT!D117</f>
        <v>15.663600000000001</v>
      </c>
      <c r="C114" s="2">
        <f t="shared" si="7"/>
        <v>-2.3699999999999832E-2</v>
      </c>
      <c r="D114" s="2">
        <f t="shared" si="8"/>
        <v>15.69684</v>
      </c>
      <c r="E114" s="2">
        <f t="shared" si="9"/>
        <v>15.526489999999999</v>
      </c>
      <c r="F114" s="2">
        <f t="shared" si="10"/>
        <v>15.055074999999999</v>
      </c>
      <c r="G114" s="2">
        <f t="shared" ref="G114:G177" si="12">AVERAGE(B65:B114)</f>
        <v>14.682318000000002</v>
      </c>
      <c r="H114" s="2"/>
      <c r="I114" s="2">
        <f t="array" ref="I114">SUMPRODUCT(B98:B117, (ROW(B98:B117)-ROW(B98)+1)) / (20*21/2)</f>
        <v>15.43541761904762</v>
      </c>
      <c r="J114" s="2">
        <f t="shared" si="11"/>
        <v>15.218664259749813</v>
      </c>
      <c r="K114" s="2">
        <f t="shared" si="6"/>
        <v>14.675810344393195</v>
      </c>
    </row>
    <row r="115" spans="1:11" ht="13.5" x14ac:dyDescent="0.25">
      <c r="A115" s="3">
        <f>TITRES_STAT!B118</f>
        <v>44775</v>
      </c>
      <c r="B115" s="5">
        <f>TITRES_STAT!D118</f>
        <v>15.6081</v>
      </c>
      <c r="C115" s="2">
        <f t="shared" si="7"/>
        <v>-5.5500000000000327E-2</v>
      </c>
      <c r="D115" s="2">
        <f t="shared" si="8"/>
        <v>15.665140000000003</v>
      </c>
      <c r="E115" s="2">
        <f t="shared" si="9"/>
        <v>15.629490000000001</v>
      </c>
      <c r="F115" s="2">
        <f t="shared" si="10"/>
        <v>15.106574999999998</v>
      </c>
      <c r="G115" s="2">
        <f t="shared" si="12"/>
        <v>14.710206000000003</v>
      </c>
      <c r="H115" s="2"/>
      <c r="I115" s="2">
        <f t="array" ref="I115">SUMPRODUCT(B99:B118, (ROW(B99:B118)-ROW(B99)+1)) / (20*21/2)</f>
        <v>15.474279999999998</v>
      </c>
      <c r="J115" s="2">
        <f t="shared" si="11"/>
        <v>15.255753377868878</v>
      </c>
      <c r="K115" s="2">
        <f t="shared" ref="K115:K178" si="13">$K$4*B115+(1-$K$4)*K114</f>
        <v>14.712370723044442</v>
      </c>
    </row>
    <row r="116" spans="1:11" ht="13.5" x14ac:dyDescent="0.25">
      <c r="A116" s="3">
        <f>TITRES_STAT!B119</f>
        <v>44776</v>
      </c>
      <c r="B116" s="5">
        <f>TITRES_STAT!D119</f>
        <v>15.3704</v>
      </c>
      <c r="C116" s="2">
        <f t="shared" si="7"/>
        <v>-0.23770000000000024</v>
      </c>
      <c r="D116" s="2">
        <f t="shared" si="8"/>
        <v>15.603339999999999</v>
      </c>
      <c r="E116" s="2">
        <f t="shared" si="9"/>
        <v>15.677029999999998</v>
      </c>
      <c r="F116" s="2">
        <f t="shared" si="10"/>
        <v>15.146189999999999</v>
      </c>
      <c r="G116" s="2">
        <f t="shared" si="12"/>
        <v>14.73462</v>
      </c>
      <c r="H116" s="2"/>
      <c r="I116" s="2">
        <f t="array" ref="I116">SUMPRODUCT(B100:B119, (ROW(B100:B119)-ROW(B100)+1)) / (20*21/2)</f>
        <v>15.503673809523811</v>
      </c>
      <c r="J116" s="2">
        <f t="shared" si="11"/>
        <v>15.266672103786128</v>
      </c>
      <c r="K116" s="2">
        <f t="shared" si="13"/>
        <v>14.738175792728974</v>
      </c>
    </row>
    <row r="117" spans="1:11" ht="13.5" x14ac:dyDescent="0.25">
      <c r="A117" s="3">
        <f>TITRES_STAT!B120</f>
        <v>44777</v>
      </c>
      <c r="B117" s="5">
        <f>TITRES_STAT!D120</f>
        <v>15.5685</v>
      </c>
      <c r="C117" s="2">
        <f t="shared" si="7"/>
        <v>0.19810000000000016</v>
      </c>
      <c r="D117" s="2">
        <f t="shared" si="8"/>
        <v>15.579580000000002</v>
      </c>
      <c r="E117" s="2">
        <f t="shared" si="9"/>
        <v>15.65564</v>
      </c>
      <c r="F117" s="2">
        <f t="shared" si="10"/>
        <v>15.192145</v>
      </c>
      <c r="G117" s="2">
        <f t="shared" si="12"/>
        <v>14.762142000000004</v>
      </c>
      <c r="H117" s="2"/>
      <c r="I117" s="2">
        <f t="array" ref="I117">SUMPRODUCT(B101:B120, (ROW(B101:B120)-ROW(B101)+1)) / (20*21/2)</f>
        <v>15.529443333333331</v>
      </c>
      <c r="J117" s="2">
        <f t="shared" si="11"/>
        <v>15.295417617711259</v>
      </c>
      <c r="K117" s="2">
        <f t="shared" si="13"/>
        <v>14.770737526347446</v>
      </c>
    </row>
    <row r="118" spans="1:11" ht="13.5" x14ac:dyDescent="0.25">
      <c r="A118" s="3">
        <f>TITRES_STAT!B121</f>
        <v>44778</v>
      </c>
      <c r="B118" s="5">
        <f>TITRES_STAT!D121</f>
        <v>15.600199999999999</v>
      </c>
      <c r="C118" s="2">
        <f t="shared" si="7"/>
        <v>3.1699999999998951E-2</v>
      </c>
      <c r="D118" s="2">
        <f t="shared" si="8"/>
        <v>15.56216</v>
      </c>
      <c r="E118" s="2">
        <f t="shared" si="9"/>
        <v>15.646930000000001</v>
      </c>
      <c r="F118" s="2">
        <f t="shared" si="10"/>
        <v>15.251965000000002</v>
      </c>
      <c r="G118" s="2">
        <f t="shared" si="12"/>
        <v>14.789588000000002</v>
      </c>
      <c r="H118" s="2"/>
      <c r="I118" s="2">
        <f t="array" ref="I118">SUMPRODUCT(B102:B121, (ROW(B102:B121)-ROW(B102)+1)) / (20*21/2)</f>
        <v>15.550459047619047</v>
      </c>
      <c r="J118" s="2">
        <f t="shared" si="11"/>
        <v>15.324444511262566</v>
      </c>
      <c r="K118" s="2">
        <f t="shared" si="13"/>
        <v>14.803265466490682</v>
      </c>
    </row>
    <row r="119" spans="1:11" ht="13.5" x14ac:dyDescent="0.25">
      <c r="A119" s="3">
        <f>TITRES_STAT!B122</f>
        <v>44781</v>
      </c>
      <c r="B119" s="5">
        <f>TITRES_STAT!D122</f>
        <v>15.560600000000001</v>
      </c>
      <c r="C119" s="2">
        <f t="shared" si="7"/>
        <v>-3.9599999999998303E-2</v>
      </c>
      <c r="D119" s="2">
        <f t="shared" si="8"/>
        <v>15.541559999999999</v>
      </c>
      <c r="E119" s="2">
        <f t="shared" si="9"/>
        <v>15.619199999999998</v>
      </c>
      <c r="F119" s="2">
        <f t="shared" si="10"/>
        <v>15.29792</v>
      </c>
      <c r="G119" s="2">
        <f t="shared" si="12"/>
        <v>14.813538000000003</v>
      </c>
      <c r="H119" s="2"/>
      <c r="I119" s="2">
        <f t="array" ref="I119">SUMPRODUCT(B103:B122, (ROW(B103:B122)-ROW(B103)+1)) / (20*21/2)</f>
        <v>15.576943333333336</v>
      </c>
      <c r="J119" s="2">
        <f t="shared" si="11"/>
        <v>15.34693551018994</v>
      </c>
      <c r="K119" s="2">
        <f t="shared" si="13"/>
        <v>14.832964859961635</v>
      </c>
    </row>
    <row r="120" spans="1:11" ht="13.5" x14ac:dyDescent="0.25">
      <c r="A120" s="3">
        <f>TITRES_STAT!B123</f>
        <v>44782</v>
      </c>
      <c r="B120" s="5">
        <f>TITRES_STAT!D123</f>
        <v>15.5685</v>
      </c>
      <c r="C120" s="2">
        <f t="shared" si="7"/>
        <v>7.899999999999352E-3</v>
      </c>
      <c r="D120" s="2">
        <f t="shared" si="8"/>
        <v>15.53364</v>
      </c>
      <c r="E120" s="2">
        <f t="shared" si="9"/>
        <v>15.599390000000003</v>
      </c>
      <c r="F120" s="2">
        <f t="shared" si="10"/>
        <v>15.347834999999998</v>
      </c>
      <c r="G120" s="2">
        <f t="shared" si="12"/>
        <v>14.840350000000003</v>
      </c>
      <c r="H120" s="2"/>
      <c r="I120" s="2">
        <f t="array" ref="I120">SUMPRODUCT(B104:B123, (ROW(B104:B123)-ROW(B104)+1)) / (20*21/2)</f>
        <v>15.599200000000002</v>
      </c>
      <c r="J120" s="2">
        <f t="shared" si="11"/>
        <v>15.368036890171851</v>
      </c>
      <c r="K120" s="2">
        <f t="shared" si="13"/>
        <v>14.861809375257257</v>
      </c>
    </row>
    <row r="121" spans="1:11" ht="13.5" x14ac:dyDescent="0.25">
      <c r="A121" s="3">
        <f>TITRES_STAT!B124</f>
        <v>44783</v>
      </c>
      <c r="B121" s="5">
        <f>TITRES_STAT!D124</f>
        <v>15.5685</v>
      </c>
      <c r="C121" s="2">
        <f t="shared" si="7"/>
        <v>0</v>
      </c>
      <c r="D121" s="2">
        <f t="shared" si="8"/>
        <v>15.573259999999999</v>
      </c>
      <c r="E121" s="2">
        <f t="shared" si="9"/>
        <v>15.5883</v>
      </c>
      <c r="F121" s="2">
        <f t="shared" si="10"/>
        <v>15.401315</v>
      </c>
      <c r="G121" s="2">
        <f t="shared" si="12"/>
        <v>14.868584000000004</v>
      </c>
      <c r="H121" s="2"/>
      <c r="I121" s="2">
        <f t="array" ref="I121">SUMPRODUCT(B105:B124, (ROW(B105:B124)-ROW(B105)+1)) / (20*21/2)</f>
        <v>15.59383857142857</v>
      </c>
      <c r="J121" s="2">
        <f t="shared" si="11"/>
        <v>15.387128614917389</v>
      </c>
      <c r="K121" s="2">
        <f t="shared" si="13"/>
        <v>14.889522733090306</v>
      </c>
    </row>
    <row r="122" spans="1:11" ht="13.5" x14ac:dyDescent="0.25">
      <c r="A122" s="3">
        <f>TITRES_STAT!B125</f>
        <v>44784</v>
      </c>
      <c r="B122" s="5">
        <f>TITRES_STAT!D125</f>
        <v>15.679399999999999</v>
      </c>
      <c r="C122" s="2">
        <f t="shared" si="7"/>
        <v>0.11089999999999911</v>
      </c>
      <c r="D122" s="2">
        <f t="shared" si="8"/>
        <v>15.59544</v>
      </c>
      <c r="E122" s="2">
        <f t="shared" si="9"/>
        <v>15.58751</v>
      </c>
      <c r="F122" s="2">
        <f t="shared" si="10"/>
        <v>15.453605</v>
      </c>
      <c r="G122" s="2">
        <f t="shared" si="12"/>
        <v>14.898040000000002</v>
      </c>
      <c r="H122" s="2"/>
      <c r="I122" s="2">
        <f t="array" ref="I122">SUMPRODUCT(B106:B125, (ROW(B106:B125)-ROW(B106)+1)) / (20*21/2)</f>
        <v>15.599724285714283</v>
      </c>
      <c r="J122" s="2">
        <f t="shared" si="11"/>
        <v>15.414963984925258</v>
      </c>
      <c r="K122" s="2">
        <f t="shared" si="13"/>
        <v>14.920498312184804</v>
      </c>
    </row>
    <row r="123" spans="1:11" ht="13.5" x14ac:dyDescent="0.25">
      <c r="A123" s="3">
        <f>TITRES_STAT!B126</f>
        <v>44785</v>
      </c>
      <c r="B123" s="5">
        <f>TITRES_STAT!D126</f>
        <v>15.6873</v>
      </c>
      <c r="C123" s="2">
        <f t="shared" si="7"/>
        <v>7.9000000000011283E-3</v>
      </c>
      <c r="D123" s="2">
        <f t="shared" si="8"/>
        <v>15.612860000000001</v>
      </c>
      <c r="E123" s="2">
        <f t="shared" si="9"/>
        <v>15.587509999999998</v>
      </c>
      <c r="F123" s="2">
        <f t="shared" si="10"/>
        <v>15.505894999999995</v>
      </c>
      <c r="G123" s="2">
        <f t="shared" si="12"/>
        <v>14.927654000000002</v>
      </c>
      <c r="H123" s="2"/>
      <c r="I123" s="2">
        <f t="array" ref="I123">SUMPRODUCT(B107:B126, (ROW(B107:B126)-ROW(B107)+1)) / (20*21/2)</f>
        <v>15.600705238095236</v>
      </c>
      <c r="J123" s="2">
        <f t="shared" si="11"/>
        <v>15.44090074826571</v>
      </c>
      <c r="K123" s="2">
        <f t="shared" si="13"/>
        <v>14.95056896660893</v>
      </c>
    </row>
    <row r="124" spans="1:11" ht="13.5" x14ac:dyDescent="0.25">
      <c r="A124" s="3">
        <f>TITRES_STAT!B127</f>
        <v>44788</v>
      </c>
      <c r="B124" s="5">
        <f>TITRES_STAT!D127</f>
        <v>15.4496</v>
      </c>
      <c r="C124" s="2">
        <f t="shared" si="7"/>
        <v>-0.23770000000000024</v>
      </c>
      <c r="D124" s="2">
        <f t="shared" si="8"/>
        <v>15.59066</v>
      </c>
      <c r="E124" s="2">
        <f t="shared" si="9"/>
        <v>15.56611</v>
      </c>
      <c r="F124" s="2">
        <f t="shared" si="10"/>
        <v>15.546299999999997</v>
      </c>
      <c r="G124" s="2">
        <f t="shared" si="12"/>
        <v>14.953510000000003</v>
      </c>
      <c r="H124" s="2"/>
      <c r="I124" s="2">
        <f t="array" ref="I124">SUMPRODUCT(B108:B127, (ROW(B108:B127)-ROW(B108)+1)) / (20*21/2)</f>
        <v>15.598290476190474</v>
      </c>
      <c r="J124" s="2">
        <f t="shared" si="11"/>
        <v>15.441729248430882</v>
      </c>
      <c r="K124" s="2">
        <f t="shared" si="13"/>
        <v>14.970138811055641</v>
      </c>
    </row>
    <row r="125" spans="1:11" ht="13.5" x14ac:dyDescent="0.25">
      <c r="A125" s="3">
        <f>TITRES_STAT!B128</f>
        <v>44789</v>
      </c>
      <c r="B125" s="5">
        <f>TITRES_STAT!D128</f>
        <v>15.6081</v>
      </c>
      <c r="C125" s="2">
        <f t="shared" si="7"/>
        <v>0.15850000000000009</v>
      </c>
      <c r="D125" s="2">
        <f t="shared" si="8"/>
        <v>15.598579999999998</v>
      </c>
      <c r="E125" s="2">
        <f t="shared" si="9"/>
        <v>15.56611</v>
      </c>
      <c r="F125" s="2">
        <f t="shared" si="10"/>
        <v>15.597799999999998</v>
      </c>
      <c r="G125" s="2">
        <f t="shared" si="12"/>
        <v>14.982536000000003</v>
      </c>
      <c r="H125" s="2"/>
      <c r="I125" s="2">
        <f t="array" ref="I125">SUMPRODUCT(B109:B128, (ROW(B109:B128)-ROW(B109)+1)) / (20*21/2)</f>
        <v>15.601229523809526</v>
      </c>
      <c r="J125" s="2">
        <f t="shared" si="11"/>
        <v>15.457574081913656</v>
      </c>
      <c r="K125" s="2">
        <f t="shared" si="13"/>
        <v>14.995156896896596</v>
      </c>
    </row>
    <row r="126" spans="1:11" ht="13.5" x14ac:dyDescent="0.25">
      <c r="A126" s="3">
        <f>TITRES_STAT!B129</f>
        <v>44790</v>
      </c>
      <c r="B126" s="5">
        <f>TITRES_STAT!D129</f>
        <v>15.6081</v>
      </c>
      <c r="C126" s="2">
        <f t="shared" si="7"/>
        <v>0</v>
      </c>
      <c r="D126" s="2">
        <f t="shared" si="8"/>
        <v>15.6065</v>
      </c>
      <c r="E126" s="2">
        <f t="shared" si="9"/>
        <v>15.589880000000003</v>
      </c>
      <c r="F126" s="2">
        <f t="shared" si="10"/>
        <v>15.633454999999994</v>
      </c>
      <c r="G126" s="2">
        <f t="shared" si="12"/>
        <v>15.015830000000003</v>
      </c>
      <c r="H126" s="2"/>
      <c r="I126" s="2">
        <f t="array" ref="I126">SUMPRODUCT(B110:B129, (ROW(B110:B129)-ROW(B110)+1)) / (20*21/2)</f>
        <v>15.622433809523809</v>
      </c>
      <c r="J126" s="2">
        <f t="shared" si="11"/>
        <v>15.471909883636165</v>
      </c>
      <c r="K126" s="2">
        <f t="shared" si="13"/>
        <v>15.019193881332024</v>
      </c>
    </row>
    <row r="127" spans="1:11" ht="13.5" x14ac:dyDescent="0.25">
      <c r="A127" s="3">
        <f>TITRES_STAT!B130</f>
        <v>44791</v>
      </c>
      <c r="B127" s="5">
        <f>TITRES_STAT!D130</f>
        <v>15.6081</v>
      </c>
      <c r="C127" s="2">
        <f t="shared" si="7"/>
        <v>0</v>
      </c>
      <c r="D127" s="2">
        <f t="shared" si="8"/>
        <v>15.59224</v>
      </c>
      <c r="E127" s="2">
        <f t="shared" si="9"/>
        <v>15.593840000000004</v>
      </c>
      <c r="F127" s="2">
        <f t="shared" si="10"/>
        <v>15.624739999999994</v>
      </c>
      <c r="G127" s="2">
        <f t="shared" si="12"/>
        <v>15.044144000000001</v>
      </c>
      <c r="H127" s="2"/>
      <c r="I127" s="2">
        <f t="array" ref="I127">SUMPRODUCT(B111:B130, (ROW(B111:B130)-ROW(B111)+1)) / (20*21/2)</f>
        <v>15.643600476190477</v>
      </c>
      <c r="J127" s="2">
        <f t="shared" si="11"/>
        <v>15.484880370908911</v>
      </c>
      <c r="K127" s="2">
        <f t="shared" si="13"/>
        <v>15.042288238926846</v>
      </c>
    </row>
    <row r="128" spans="1:11" ht="13.5" x14ac:dyDescent="0.25">
      <c r="A128" s="3">
        <f>TITRES_STAT!B131</f>
        <v>44792</v>
      </c>
      <c r="B128" s="5">
        <f>TITRES_STAT!D131</f>
        <v>15.6556</v>
      </c>
      <c r="C128" s="2">
        <f t="shared" si="7"/>
        <v>4.7499999999999432E-2</v>
      </c>
      <c r="D128" s="2">
        <f t="shared" si="8"/>
        <v>15.585900000000001</v>
      </c>
      <c r="E128" s="2">
        <f t="shared" si="9"/>
        <v>15.599380000000002</v>
      </c>
      <c r="F128" s="2">
        <f t="shared" si="10"/>
        <v>15.623154999999997</v>
      </c>
      <c r="G128" s="2">
        <f t="shared" si="12"/>
        <v>15.070606000000003</v>
      </c>
      <c r="H128" s="2"/>
      <c r="I128" s="2">
        <f t="array" ref="I128">SUMPRODUCT(B112:B131, (ROW(B112:B131)-ROW(B112)+1)) / (20*21/2)</f>
        <v>15.664390000000001</v>
      </c>
      <c r="J128" s="2">
        <f t="shared" si="11"/>
        <v>15.5011393832033</v>
      </c>
      <c r="K128" s="2">
        <f t="shared" si="13"/>
        <v>15.066339680537558</v>
      </c>
    </row>
    <row r="129" spans="1:11" ht="13.5" x14ac:dyDescent="0.25">
      <c r="A129" s="3">
        <f>TITRES_STAT!B132</f>
        <v>44795</v>
      </c>
      <c r="B129" s="5">
        <f>TITRES_STAT!D132</f>
        <v>15.845800000000001</v>
      </c>
      <c r="C129" s="2">
        <f t="shared" si="7"/>
        <v>0.19020000000000081</v>
      </c>
      <c r="D129" s="2">
        <f t="shared" si="8"/>
        <v>15.665139999999999</v>
      </c>
      <c r="E129" s="2">
        <f t="shared" si="9"/>
        <v>15.6279</v>
      </c>
      <c r="F129" s="2">
        <f t="shared" si="10"/>
        <v>15.623549999999998</v>
      </c>
      <c r="G129" s="2">
        <f t="shared" si="12"/>
        <v>15.100714000000004</v>
      </c>
      <c r="H129" s="2"/>
      <c r="I129" s="2">
        <f t="array" ref="I129">SUMPRODUCT(B113:B132, (ROW(B113:B132)-ROW(B113)+1)) / (20*21/2)</f>
        <v>15.683634761904761</v>
      </c>
      <c r="J129" s="2">
        <f t="shared" si="11"/>
        <v>15.533964203850605</v>
      </c>
      <c r="K129" s="2">
        <f t="shared" si="13"/>
        <v>15.096906751889026</v>
      </c>
    </row>
    <row r="130" spans="1:11" ht="13.5" x14ac:dyDescent="0.25">
      <c r="A130" s="3">
        <f>TITRES_STAT!B133</f>
        <v>44796</v>
      </c>
      <c r="B130" s="5">
        <f>TITRES_STAT!D133</f>
        <v>15.845800000000001</v>
      </c>
      <c r="C130" s="2">
        <f t="shared" si="7"/>
        <v>0</v>
      </c>
      <c r="D130" s="2">
        <f t="shared" si="8"/>
        <v>15.712680000000001</v>
      </c>
      <c r="E130" s="2">
        <f t="shared" si="9"/>
        <v>15.655629999999999</v>
      </c>
      <c r="F130" s="2">
        <f t="shared" si="10"/>
        <v>15.627510000000001</v>
      </c>
      <c r="G130" s="2">
        <f t="shared" si="12"/>
        <v>15.132406000000003</v>
      </c>
      <c r="H130" s="2"/>
      <c r="I130" s="2">
        <f t="array" ref="I130">SUMPRODUCT(B114:B133, (ROW(B114:B133)-ROW(B114)+1)) / (20*21/2)</f>
        <v>15.702914761904763</v>
      </c>
      <c r="J130" s="2">
        <f t="shared" si="11"/>
        <v>15.563662851102929</v>
      </c>
      <c r="K130" s="2">
        <f t="shared" si="13"/>
        <v>15.126275114560045</v>
      </c>
    </row>
    <row r="131" spans="1:11" ht="13.5" x14ac:dyDescent="0.25">
      <c r="A131" s="3">
        <f>TITRES_STAT!B134</f>
        <v>44797</v>
      </c>
      <c r="B131" s="5">
        <f>TITRES_STAT!D134</f>
        <v>15.845800000000001</v>
      </c>
      <c r="C131" s="2">
        <f t="shared" si="7"/>
        <v>0</v>
      </c>
      <c r="D131" s="2">
        <f t="shared" si="8"/>
        <v>15.760219999999999</v>
      </c>
      <c r="E131" s="2">
        <f t="shared" si="9"/>
        <v>15.683359999999999</v>
      </c>
      <c r="F131" s="2">
        <f t="shared" si="10"/>
        <v>15.635830000000002</v>
      </c>
      <c r="G131" s="2">
        <f t="shared" si="12"/>
        <v>15.164098000000003</v>
      </c>
      <c r="H131" s="2"/>
      <c r="I131" s="2">
        <f t="array" ref="I131">SUMPRODUCT(B115:B134, (ROW(B115:B134)-ROW(B115)+1)) / (20*21/2)</f>
        <v>15.713897142857142</v>
      </c>
      <c r="J131" s="2">
        <f t="shared" si="11"/>
        <v>15.590533055759792</v>
      </c>
      <c r="K131" s="2">
        <f t="shared" si="13"/>
        <v>15.15449177673416</v>
      </c>
    </row>
    <row r="132" spans="1:11" ht="13.5" x14ac:dyDescent="0.25">
      <c r="A132" s="3">
        <f>TITRES_STAT!B135</f>
        <v>44798</v>
      </c>
      <c r="B132" s="5">
        <f>TITRES_STAT!D135</f>
        <v>15.837899999999999</v>
      </c>
      <c r="C132" s="2">
        <f t="shared" ref="C132:C195" si="14">B132-B131</f>
        <v>-7.9000000000011283E-3</v>
      </c>
      <c r="D132" s="2">
        <f t="shared" si="8"/>
        <v>15.806180000000001</v>
      </c>
      <c r="E132" s="2">
        <f t="shared" si="9"/>
        <v>15.699209999999999</v>
      </c>
      <c r="F132" s="2">
        <f t="shared" si="10"/>
        <v>15.643360000000001</v>
      </c>
      <c r="G132" s="2">
        <f t="shared" si="12"/>
        <v>15.195632000000005</v>
      </c>
      <c r="H132" s="2"/>
      <c r="I132" s="2">
        <f t="array" ref="I132">SUMPRODUCT(B116:B135, (ROW(B116:B135)-ROW(B116)+1)) / (20*21/2)</f>
        <v>15.731931904761904</v>
      </c>
      <c r="J132" s="2">
        <f t="shared" si="11"/>
        <v>15.614091812354097</v>
      </c>
      <c r="K132" s="2">
        <f t="shared" si="13"/>
        <v>15.181292099215174</v>
      </c>
    </row>
    <row r="133" spans="1:11" ht="13.5" x14ac:dyDescent="0.25">
      <c r="A133" s="3">
        <f>TITRES_STAT!B136</f>
        <v>44799</v>
      </c>
      <c r="B133" s="5">
        <f>TITRES_STAT!D136</f>
        <v>15.845800000000001</v>
      </c>
      <c r="C133" s="2">
        <f t="shared" si="14"/>
        <v>7.9000000000011283E-3</v>
      </c>
      <c r="D133" s="2">
        <f t="shared" si="8"/>
        <v>15.844220000000002</v>
      </c>
      <c r="E133" s="2">
        <f t="shared" si="9"/>
        <v>15.715059999999999</v>
      </c>
      <c r="F133" s="2">
        <f t="shared" si="10"/>
        <v>15.651284999999998</v>
      </c>
      <c r="G133" s="2">
        <f t="shared" si="12"/>
        <v>15.221778000000006</v>
      </c>
      <c r="H133" s="2"/>
      <c r="I133" s="2">
        <f t="array" ref="I133">SUMPRODUCT(B117:B136, (ROW(B117:B136)-ROW(B117)+1)) / (20*21/2)</f>
        <v>15.748834761904764</v>
      </c>
      <c r="J133" s="2">
        <f t="shared" si="11"/>
        <v>15.636159258796564</v>
      </c>
      <c r="K133" s="2">
        <f t="shared" si="13"/>
        <v>15.207351232579285</v>
      </c>
    </row>
    <row r="134" spans="1:11" ht="13.5" x14ac:dyDescent="0.25">
      <c r="A134" s="3">
        <f>TITRES_STAT!B137</f>
        <v>44802</v>
      </c>
      <c r="B134" s="5">
        <f>TITRES_STAT!D137</f>
        <v>15.7666</v>
      </c>
      <c r="C134" s="2">
        <f t="shared" si="14"/>
        <v>-7.9200000000000159E-2</v>
      </c>
      <c r="D134" s="2">
        <f t="shared" ref="D134:D197" si="15">AVERAGE(B130:B134)</f>
        <v>15.828379999999999</v>
      </c>
      <c r="E134" s="2">
        <f t="shared" si="9"/>
        <v>15.74676</v>
      </c>
      <c r="F134" s="2">
        <f t="shared" si="10"/>
        <v>15.656434999999998</v>
      </c>
      <c r="G134" s="2">
        <f t="shared" si="12"/>
        <v>15.240794000000005</v>
      </c>
      <c r="H134" s="2"/>
      <c r="I134" s="2">
        <f t="array" ref="I134">SUMPRODUCT(B118:B137, (ROW(B118:B137)-ROW(B118)+1)) / (20*21/2)</f>
        <v>15.838930952380956</v>
      </c>
      <c r="J134" s="2">
        <f t="shared" si="11"/>
        <v>15.648582186530223</v>
      </c>
      <c r="K134" s="2">
        <f t="shared" si="13"/>
        <v>15.229282556791862</v>
      </c>
    </row>
    <row r="135" spans="1:11" ht="13.5" x14ac:dyDescent="0.25">
      <c r="A135" s="3">
        <f>TITRES_STAT!B138</f>
        <v>44803</v>
      </c>
      <c r="B135" s="5">
        <f>TITRES_STAT!D138</f>
        <v>15.845800000000001</v>
      </c>
      <c r="C135" s="2">
        <f t="shared" si="14"/>
        <v>7.9200000000000159E-2</v>
      </c>
      <c r="D135" s="2">
        <f t="shared" si="15"/>
        <v>15.828379999999999</v>
      </c>
      <c r="E135" s="2">
        <f t="shared" si="9"/>
        <v>15.770529999999999</v>
      </c>
      <c r="F135" s="2">
        <f t="shared" si="10"/>
        <v>15.66832</v>
      </c>
      <c r="G135" s="2">
        <f t="shared" si="12"/>
        <v>15.264562000000007</v>
      </c>
      <c r="H135" s="2"/>
      <c r="I135" s="2">
        <f t="array" ref="I135">SUMPRODUCT(B119:B138, (ROW(B119:B138)-ROW(B119)+1)) / (20*21/2)</f>
        <v>15.994105238095237</v>
      </c>
      <c r="J135" s="2">
        <f t="shared" si="11"/>
        <v>15.667364835432107</v>
      </c>
      <c r="K135" s="2">
        <f t="shared" si="13"/>
        <v>15.253459711427475</v>
      </c>
    </row>
    <row r="136" spans="1:11" ht="13.5" x14ac:dyDescent="0.25">
      <c r="A136" s="3">
        <f>TITRES_STAT!B139</f>
        <v>44804</v>
      </c>
      <c r="B136" s="5">
        <f>TITRES_STAT!D139</f>
        <v>15.845800000000001</v>
      </c>
      <c r="C136" s="2">
        <f t="shared" si="14"/>
        <v>0</v>
      </c>
      <c r="D136" s="2">
        <f t="shared" si="15"/>
        <v>15.828379999999999</v>
      </c>
      <c r="E136" s="2">
        <f t="shared" si="9"/>
        <v>15.794299999999998</v>
      </c>
      <c r="F136" s="2">
        <f t="shared" si="10"/>
        <v>15.692089999999999</v>
      </c>
      <c r="G136" s="2">
        <f t="shared" si="12"/>
        <v>15.289124000000008</v>
      </c>
      <c r="H136" s="2"/>
      <c r="I136" s="2">
        <f t="array" ref="I136">SUMPRODUCT(B120:B139, (ROW(B120:B139)-ROW(B120)+1)) / (20*21/2)</f>
        <v>16.137057142857145</v>
      </c>
      <c r="J136" s="2">
        <f t="shared" si="11"/>
        <v>15.684358660629048</v>
      </c>
      <c r="K136" s="2">
        <f t="shared" si="13"/>
        <v>15.276688742351887</v>
      </c>
    </row>
    <row r="137" spans="1:11" ht="13.5" x14ac:dyDescent="0.25">
      <c r="A137" s="3">
        <f>TITRES_STAT!B140</f>
        <v>44805</v>
      </c>
      <c r="B137" s="5">
        <f>TITRES_STAT!D140</f>
        <v>16.638100000000001</v>
      </c>
      <c r="C137" s="2">
        <f t="shared" si="14"/>
        <v>0.79230000000000089</v>
      </c>
      <c r="D137" s="2">
        <f t="shared" si="15"/>
        <v>15.988420000000001</v>
      </c>
      <c r="E137" s="2">
        <f t="shared" si="9"/>
        <v>15.897300000000001</v>
      </c>
      <c r="F137" s="2">
        <f t="shared" si="10"/>
        <v>15.745570000000001</v>
      </c>
      <c r="G137" s="2">
        <f t="shared" si="12"/>
        <v>15.322560000000008</v>
      </c>
      <c r="H137" s="2"/>
      <c r="I137" s="2">
        <f t="array" ref="I137">SUMPRODUCT(B121:B140, (ROW(B121:B140)-ROW(B121)+1)) / (20*21/2)</f>
        <v>16.269291428571428</v>
      </c>
      <c r="J137" s="2">
        <f t="shared" si="11"/>
        <v>15.775191169140566</v>
      </c>
      <c r="K137" s="2">
        <f t="shared" si="13"/>
        <v>15.330077419122402</v>
      </c>
    </row>
    <row r="138" spans="1:11" ht="13.5" x14ac:dyDescent="0.25">
      <c r="A138" s="3">
        <f>TITRES_STAT!B141</f>
        <v>44806</v>
      </c>
      <c r="B138" s="5">
        <f>TITRES_STAT!D141</f>
        <v>17.3749</v>
      </c>
      <c r="C138" s="2">
        <f t="shared" si="14"/>
        <v>0.73679999999999879</v>
      </c>
      <c r="D138" s="2">
        <f t="shared" si="15"/>
        <v>16.294240000000002</v>
      </c>
      <c r="E138" s="2">
        <f t="shared" si="9"/>
        <v>16.069229999999997</v>
      </c>
      <c r="F138" s="2">
        <f t="shared" si="10"/>
        <v>15.834305000000004</v>
      </c>
      <c r="G138" s="2">
        <f t="shared" si="12"/>
        <v>15.370572000000008</v>
      </c>
      <c r="H138" s="2"/>
      <c r="I138" s="2">
        <f t="array" ref="I138">SUMPRODUCT(B122:B141, (ROW(B122:B141)-ROW(B122)+1)) / (20*21/2)</f>
        <v>16.404549523809521</v>
      </c>
      <c r="J138" s="2">
        <f t="shared" si="11"/>
        <v>15.92754439112718</v>
      </c>
      <c r="K138" s="2">
        <f t="shared" si="13"/>
        <v>15.410266539941132</v>
      </c>
    </row>
    <row r="139" spans="1:11" ht="13.5" x14ac:dyDescent="0.25">
      <c r="A139" s="3">
        <f>TITRES_STAT!B142</f>
        <v>44809</v>
      </c>
      <c r="B139" s="5">
        <f>TITRES_STAT!D142</f>
        <v>17.3353</v>
      </c>
      <c r="C139" s="2">
        <f t="shared" si="14"/>
        <v>-3.960000000000008E-2</v>
      </c>
      <c r="D139" s="2">
        <f t="shared" si="15"/>
        <v>16.607980000000001</v>
      </c>
      <c r="E139" s="2">
        <f t="shared" si="9"/>
        <v>16.218179999999997</v>
      </c>
      <c r="F139" s="2">
        <f t="shared" si="10"/>
        <v>15.923040000000004</v>
      </c>
      <c r="G139" s="2">
        <f t="shared" si="12"/>
        <v>15.417952000000009</v>
      </c>
      <c r="H139" s="2"/>
      <c r="I139" s="2">
        <f t="array" ref="I139">SUMPRODUCT(B123:B142, (ROW(B123:B142)-ROW(B123)+1)) / (20*21/2)</f>
        <v>16.530941428571428</v>
      </c>
      <c r="J139" s="2">
        <f t="shared" si="11"/>
        <v>16.061616353876971</v>
      </c>
      <c r="K139" s="2">
        <f t="shared" si="13"/>
        <v>15.485758048178736</v>
      </c>
    </row>
    <row r="140" spans="1:11" ht="13.5" x14ac:dyDescent="0.25">
      <c r="A140" s="3">
        <f>TITRES_STAT!B143</f>
        <v>44810</v>
      </c>
      <c r="B140" s="5">
        <f>TITRES_STAT!D143</f>
        <v>17.311499999999999</v>
      </c>
      <c r="C140" s="2">
        <f t="shared" si="14"/>
        <v>-2.3800000000001376E-2</v>
      </c>
      <c r="D140" s="2">
        <f t="shared" si="15"/>
        <v>16.901119999999999</v>
      </c>
      <c r="E140" s="2">
        <f t="shared" ref="E140:E203" si="16">AVERAGE(B131:B140)</f>
        <v>16.364749999999997</v>
      </c>
      <c r="F140" s="2">
        <f t="shared" si="10"/>
        <v>16.010190000000001</v>
      </c>
      <c r="G140" s="2">
        <f t="shared" si="12"/>
        <v>15.464696000000009</v>
      </c>
      <c r="H140" s="2"/>
      <c r="I140" s="2">
        <f t="array" ref="I140">SUMPRODUCT(B124:B143, (ROW(B124:B143)-ROW(B124)+1)) / (20*21/2)</f>
        <v>16.641442857142856</v>
      </c>
      <c r="J140" s="2">
        <f t="shared" si="11"/>
        <v>16.180652891602975</v>
      </c>
      <c r="K140" s="2">
        <f t="shared" si="13"/>
        <v>15.557355771779571</v>
      </c>
    </row>
    <row r="141" spans="1:11" ht="13.5" x14ac:dyDescent="0.25">
      <c r="A141" s="3">
        <f>TITRES_STAT!B144</f>
        <v>44811</v>
      </c>
      <c r="B141" s="5">
        <f>TITRES_STAT!D144</f>
        <v>17.430399999999999</v>
      </c>
      <c r="C141" s="2">
        <f t="shared" si="14"/>
        <v>0.11890000000000001</v>
      </c>
      <c r="D141" s="2">
        <f t="shared" si="15"/>
        <v>17.218040000000002</v>
      </c>
      <c r="E141" s="2">
        <f t="shared" si="16"/>
        <v>16.523209999999999</v>
      </c>
      <c r="F141" s="2">
        <f t="shared" si="10"/>
        <v>16.103285000000003</v>
      </c>
      <c r="G141" s="2">
        <f t="shared" si="12"/>
        <v>15.513818000000006</v>
      </c>
      <c r="H141" s="2"/>
      <c r="I141" s="2">
        <f t="array" ref="I141">SUMPRODUCT(B125:B144, (ROW(B125:B144)-ROW(B125)+1)) / (20*21/2)</f>
        <v>16.750059523809522</v>
      </c>
      <c r="J141" s="2">
        <f t="shared" si="11"/>
        <v>16.299676425736024</v>
      </c>
      <c r="K141" s="2">
        <f t="shared" si="13"/>
        <v>15.630808486611746</v>
      </c>
    </row>
    <row r="142" spans="1:11" ht="13.5" x14ac:dyDescent="0.25">
      <c r="A142" s="3">
        <f>TITRES_STAT!B145</f>
        <v>44812</v>
      </c>
      <c r="B142" s="5">
        <f>TITRES_STAT!D145</f>
        <v>17.430399999999999</v>
      </c>
      <c r="C142" s="2">
        <f t="shared" si="14"/>
        <v>0</v>
      </c>
      <c r="D142" s="2">
        <f t="shared" si="15"/>
        <v>17.3765</v>
      </c>
      <c r="E142" s="2">
        <f t="shared" si="16"/>
        <v>16.682459999999999</v>
      </c>
      <c r="F142" s="2">
        <f t="shared" si="10"/>
        <v>16.190835000000003</v>
      </c>
      <c r="G142" s="2">
        <f t="shared" si="12"/>
        <v>15.563258000000003</v>
      </c>
      <c r="H142" s="2"/>
      <c r="I142" s="2">
        <f t="array" ref="I142">SUMPRODUCT(B126:B145, (ROW(B126:B145)-ROW(B126)+1)) / (20*21/2)</f>
        <v>16.926290952380953</v>
      </c>
      <c r="J142" s="2">
        <f t="shared" si="11"/>
        <v>16.407364385189737</v>
      </c>
      <c r="K142" s="2">
        <f t="shared" si="13"/>
        <v>15.701380702823052</v>
      </c>
    </row>
    <row r="143" spans="1:11" ht="13.5" x14ac:dyDescent="0.25">
      <c r="A143" s="3">
        <f>TITRES_STAT!B146</f>
        <v>44813</v>
      </c>
      <c r="B143" s="5">
        <f>TITRES_STAT!D146</f>
        <v>17.351099999999999</v>
      </c>
      <c r="C143" s="2">
        <f t="shared" si="14"/>
        <v>-7.9299999999999926E-2</v>
      </c>
      <c r="D143" s="2">
        <f t="shared" si="15"/>
        <v>17.371739999999999</v>
      </c>
      <c r="E143" s="2">
        <f t="shared" si="16"/>
        <v>16.832990000000002</v>
      </c>
      <c r="F143" s="2">
        <f t="shared" si="10"/>
        <v>16.274025000000002</v>
      </c>
      <c r="G143" s="2">
        <f t="shared" si="12"/>
        <v>15.629018000000004</v>
      </c>
      <c r="H143" s="2"/>
      <c r="I143" s="2">
        <f t="array" ref="I143">SUMPRODUCT(B127:B146, (ROW(B127:B146)-ROW(B127)+1)) / (20*21/2)</f>
        <v>17.164767142857141</v>
      </c>
      <c r="J143" s="2">
        <f t="shared" si="11"/>
        <v>16.49724396755262</v>
      </c>
      <c r="K143" s="2">
        <f t="shared" si="13"/>
        <v>15.766075577222148</v>
      </c>
    </row>
    <row r="144" spans="1:11" ht="13.5" x14ac:dyDescent="0.25">
      <c r="A144" s="3">
        <f>TITRES_STAT!B147</f>
        <v>44816</v>
      </c>
      <c r="B144" s="5">
        <f>TITRES_STAT!D147</f>
        <v>17.4145</v>
      </c>
      <c r="C144" s="2">
        <f t="shared" si="14"/>
        <v>6.3400000000001455E-2</v>
      </c>
      <c r="D144" s="2">
        <f t="shared" si="15"/>
        <v>17.38758</v>
      </c>
      <c r="E144" s="2">
        <f t="shared" si="16"/>
        <v>16.997779999999999</v>
      </c>
      <c r="F144" s="2">
        <f t="shared" si="10"/>
        <v>16.37227</v>
      </c>
      <c r="G144" s="2">
        <f t="shared" si="12"/>
        <v>15.684160000000002</v>
      </c>
      <c r="H144" s="2"/>
      <c r="I144" s="2">
        <f t="array" ref="I144">SUMPRODUCT(B128:B147, (ROW(B128:B147)-ROW(B128)+1)) / (20*21/2)</f>
        <v>17.387058095238096</v>
      </c>
      <c r="J144" s="2">
        <f t="shared" si="11"/>
        <v>16.584601684928561</v>
      </c>
      <c r="K144" s="2">
        <f t="shared" si="13"/>
        <v>15.830719672233045</v>
      </c>
    </row>
    <row r="145" spans="1:11" ht="13.5" x14ac:dyDescent="0.25">
      <c r="A145" s="3">
        <f>TITRES_STAT!B148</f>
        <v>44817</v>
      </c>
      <c r="B145" s="5">
        <f>TITRES_STAT!D148</f>
        <v>18.2227</v>
      </c>
      <c r="C145" s="2">
        <f t="shared" si="14"/>
        <v>0.80819999999999936</v>
      </c>
      <c r="D145" s="2">
        <f t="shared" si="15"/>
        <v>17.56982</v>
      </c>
      <c r="E145" s="2">
        <f t="shared" si="16"/>
        <v>17.235469999999999</v>
      </c>
      <c r="F145" s="2">
        <f t="shared" si="10"/>
        <v>16.502999999999997</v>
      </c>
      <c r="G145" s="2">
        <f t="shared" si="12"/>
        <v>15.757052000000002</v>
      </c>
      <c r="H145" s="2"/>
      <c r="I145" s="2">
        <f t="array" ref="I145">SUMPRODUCT(B129:B148, (ROW(B129:B148)-ROW(B129)+1)) / (20*21/2)</f>
        <v>17.592411428571427</v>
      </c>
      <c r="J145" s="2">
        <f t="shared" si="11"/>
        <v>16.740611048268697</v>
      </c>
      <c r="K145" s="2">
        <f t="shared" si="13"/>
        <v>15.924522822341553</v>
      </c>
    </row>
    <row r="146" spans="1:11" ht="13.5" x14ac:dyDescent="0.25">
      <c r="A146" s="3">
        <f>TITRES_STAT!B149</f>
        <v>44818</v>
      </c>
      <c r="B146" s="5">
        <f>TITRES_STAT!D149</f>
        <v>19.007000000000001</v>
      </c>
      <c r="C146" s="2">
        <f t="shared" si="14"/>
        <v>0.78430000000000177</v>
      </c>
      <c r="D146" s="2">
        <f t="shared" si="15"/>
        <v>17.88514</v>
      </c>
      <c r="E146" s="2">
        <f t="shared" si="16"/>
        <v>17.551590000000001</v>
      </c>
      <c r="F146" s="2">
        <f t="shared" si="10"/>
        <v>16.672944999999995</v>
      </c>
      <c r="G146" s="2">
        <f t="shared" si="12"/>
        <v>15.845629999999998</v>
      </c>
      <c r="H146" s="2"/>
      <c r="I146" s="2">
        <f t="array" ref="I146">SUMPRODUCT(B130:B149, (ROW(B130:B149)-ROW(B130)+1)) / (20*21/2)</f>
        <v>17.782595714285716</v>
      </c>
      <c r="J146" s="2">
        <f t="shared" si="11"/>
        <v>16.956457615100252</v>
      </c>
      <c r="K146" s="2">
        <f t="shared" si="13"/>
        <v>16.045404280288942</v>
      </c>
    </row>
    <row r="147" spans="1:11" ht="13.5" x14ac:dyDescent="0.25">
      <c r="A147" s="3">
        <f>TITRES_STAT!B150</f>
        <v>44819</v>
      </c>
      <c r="B147" s="5">
        <f>TITRES_STAT!D150</f>
        <v>19.007000000000001</v>
      </c>
      <c r="C147" s="2">
        <f t="shared" si="14"/>
        <v>0</v>
      </c>
      <c r="D147" s="2">
        <f t="shared" si="15"/>
        <v>18.20046</v>
      </c>
      <c r="E147" s="2">
        <f t="shared" si="16"/>
        <v>17.78848</v>
      </c>
      <c r="F147" s="2">
        <f t="shared" si="10"/>
        <v>16.842889999999997</v>
      </c>
      <c r="G147" s="2">
        <f t="shared" si="12"/>
        <v>15.932781999999998</v>
      </c>
      <c r="H147" s="2"/>
      <c r="I147" s="2">
        <f t="array" ref="I147">SUMPRODUCT(B131:B150, (ROW(B131:B150)-ROW(B131)+1)) / (20*21/2)</f>
        <v>17.950936190476192</v>
      </c>
      <c r="J147" s="2">
        <f t="shared" si="11"/>
        <v>17.151747366043086</v>
      </c>
      <c r="K147" s="2">
        <f t="shared" si="13"/>
        <v>16.16154528890506</v>
      </c>
    </row>
    <row r="148" spans="1:11" ht="13.5" x14ac:dyDescent="0.25">
      <c r="A148" s="3">
        <f>TITRES_STAT!B151</f>
        <v>44820</v>
      </c>
      <c r="B148" s="5">
        <f>TITRES_STAT!D151</f>
        <v>18.999099999999999</v>
      </c>
      <c r="C148" s="2">
        <f t="shared" si="14"/>
        <v>-7.9000000000029047E-3</v>
      </c>
      <c r="D148" s="2">
        <f t="shared" si="15"/>
        <v>18.530059999999999</v>
      </c>
      <c r="E148" s="2">
        <f t="shared" si="16"/>
        <v>17.950900000000001</v>
      </c>
      <c r="F148" s="2">
        <f t="shared" ref="F148:F211" si="17">AVERAGE(B129:B148)</f>
        <v>17.010064999999997</v>
      </c>
      <c r="G148" s="2">
        <f t="shared" si="12"/>
        <v>16.024687999999998</v>
      </c>
      <c r="H148" s="2"/>
      <c r="I148" s="2">
        <f t="array" ref="I148">SUMPRODUCT(B132:B151, (ROW(B132:B151)-ROW(B132)+1)) / (20*21/2)</f>
        <v>18.111353333333334</v>
      </c>
      <c r="J148" s="2">
        <f t="shared" si="11"/>
        <v>17.327685712134222</v>
      </c>
      <c r="K148" s="2">
        <f t="shared" si="13"/>
        <v>16.272821944242118</v>
      </c>
    </row>
    <row r="149" spans="1:11" ht="13.5" x14ac:dyDescent="0.25">
      <c r="A149" s="3">
        <f>TITRES_STAT!B152</f>
        <v>44823</v>
      </c>
      <c r="B149" s="5">
        <f>TITRES_STAT!D152</f>
        <v>19.007000000000001</v>
      </c>
      <c r="C149" s="2">
        <f t="shared" si="14"/>
        <v>7.9000000000029047E-3</v>
      </c>
      <c r="D149" s="2">
        <f t="shared" si="15"/>
        <v>18.848559999999999</v>
      </c>
      <c r="E149" s="2">
        <f t="shared" si="16"/>
        <v>18.118069999999999</v>
      </c>
      <c r="F149" s="2">
        <f t="shared" si="17"/>
        <v>17.168124999999996</v>
      </c>
      <c r="G149" s="2">
        <f t="shared" si="12"/>
        <v>16.111997999999993</v>
      </c>
      <c r="H149" s="2"/>
      <c r="I149" s="2">
        <f t="array" ref="I149">SUMPRODUCT(B133:B152, (ROW(B133:B152)-ROW(B133)+1)) / (20*21/2)</f>
        <v>18.256717142857141</v>
      </c>
      <c r="J149" s="2">
        <f t="shared" ref="J149:J212" si="18">$J$4*B149+J148*(1-$J$4)</f>
        <v>17.487620406216678</v>
      </c>
      <c r="K149" s="2">
        <f t="shared" si="13"/>
        <v>16.380044613095368</v>
      </c>
    </row>
    <row r="150" spans="1:11" ht="13.5" x14ac:dyDescent="0.25">
      <c r="A150" s="3">
        <f>TITRES_STAT!B153</f>
        <v>44824</v>
      </c>
      <c r="B150" s="5">
        <f>TITRES_STAT!D153</f>
        <v>18.935700000000001</v>
      </c>
      <c r="C150" s="2">
        <f t="shared" si="14"/>
        <v>-7.1300000000000807E-2</v>
      </c>
      <c r="D150" s="2">
        <f t="shared" si="15"/>
        <v>18.991160000000001</v>
      </c>
      <c r="E150" s="2">
        <f t="shared" si="16"/>
        <v>18.280490000000004</v>
      </c>
      <c r="F150" s="2">
        <f t="shared" si="17"/>
        <v>17.322619999999997</v>
      </c>
      <c r="G150" s="2">
        <f t="shared" si="12"/>
        <v>16.199307999999995</v>
      </c>
      <c r="H150" s="2"/>
      <c r="I150" s="2">
        <f t="array" ref="I150">SUMPRODUCT(B134:B153, (ROW(B134:B153)-ROW(B134)+1)) / (20*21/2)</f>
        <v>18.386990000000001</v>
      </c>
      <c r="J150" s="2">
        <f t="shared" si="18"/>
        <v>17.625532748481756</v>
      </c>
      <c r="K150" s="2">
        <f t="shared" si="13"/>
        <v>16.480266392973981</v>
      </c>
    </row>
    <row r="151" spans="1:11" ht="13.5" x14ac:dyDescent="0.25">
      <c r="A151" s="3">
        <f>TITRES_STAT!B154</f>
        <v>44825</v>
      </c>
      <c r="B151" s="5">
        <f>TITRES_STAT!D154</f>
        <v>19.007000000000001</v>
      </c>
      <c r="C151" s="2">
        <f t="shared" si="14"/>
        <v>7.1300000000000807E-2</v>
      </c>
      <c r="D151" s="2">
        <f t="shared" si="15"/>
        <v>18.991160000000001</v>
      </c>
      <c r="E151" s="2">
        <f t="shared" si="16"/>
        <v>18.43815</v>
      </c>
      <c r="F151" s="2">
        <f t="shared" si="17"/>
        <v>17.48068</v>
      </c>
      <c r="G151" s="2">
        <f t="shared" si="12"/>
        <v>16.289469999999994</v>
      </c>
      <c r="H151" s="2"/>
      <c r="I151" s="2">
        <f t="array" ref="I151">SUMPRODUCT(B135:B154, (ROW(B135:B154)-ROW(B135)+1)) / (20*21/2)</f>
        <v>18.502209523809526</v>
      </c>
      <c r="J151" s="2">
        <f t="shared" si="18"/>
        <v>17.757101058150162</v>
      </c>
      <c r="K151" s="2">
        <f t="shared" si="13"/>
        <v>16.579353985406375</v>
      </c>
    </row>
    <row r="152" spans="1:11" ht="13.5" x14ac:dyDescent="0.25">
      <c r="A152" s="3">
        <f>TITRES_STAT!B155</f>
        <v>44826</v>
      </c>
      <c r="B152" s="5">
        <f>TITRES_STAT!D155</f>
        <v>19.007000000000001</v>
      </c>
      <c r="C152" s="2">
        <f t="shared" si="14"/>
        <v>0</v>
      </c>
      <c r="D152" s="2">
        <f t="shared" si="15"/>
        <v>18.991160000000001</v>
      </c>
      <c r="E152" s="2">
        <f t="shared" si="16"/>
        <v>18.59581</v>
      </c>
      <c r="F152" s="2">
        <f t="shared" si="17"/>
        <v>17.639135000000003</v>
      </c>
      <c r="G152" s="2">
        <f t="shared" si="12"/>
        <v>16.376937999999992</v>
      </c>
      <c r="H152" s="2"/>
      <c r="I152" s="2">
        <f t="array" ref="I152">SUMPRODUCT(B136:B155, (ROW(B136:B155)-ROW(B136)+1)) / (20*21/2)</f>
        <v>18.602750952380955</v>
      </c>
      <c r="J152" s="2">
        <f t="shared" si="18"/>
        <v>17.876139052612054</v>
      </c>
      <c r="K152" s="2">
        <f t="shared" si="13"/>
        <v>16.674555789900243</v>
      </c>
    </row>
    <row r="153" spans="1:11" ht="13.5" x14ac:dyDescent="0.25">
      <c r="A153" s="3">
        <f>TITRES_STAT!B156</f>
        <v>44827</v>
      </c>
      <c r="B153" s="5">
        <f>TITRES_STAT!D156</f>
        <v>19.007000000000001</v>
      </c>
      <c r="C153" s="2">
        <f t="shared" si="14"/>
        <v>0</v>
      </c>
      <c r="D153" s="2">
        <f t="shared" si="15"/>
        <v>18.992740000000005</v>
      </c>
      <c r="E153" s="2">
        <f t="shared" si="16"/>
        <v>18.761400000000002</v>
      </c>
      <c r="F153" s="2">
        <f t="shared" si="17"/>
        <v>17.797195000000002</v>
      </c>
      <c r="G153" s="2">
        <f t="shared" si="12"/>
        <v>16.464247999999987</v>
      </c>
      <c r="H153" s="2"/>
      <c r="I153" s="2">
        <f t="array" ref="I153">SUMPRODUCT(B137:B156, (ROW(B137:B156)-ROW(B137)+1)) / (20*21/2)</f>
        <v>18.687449047619051</v>
      </c>
      <c r="J153" s="2">
        <f t="shared" si="18"/>
        <v>17.98384009522043</v>
      </c>
      <c r="K153" s="2">
        <f t="shared" si="13"/>
        <v>16.76602419029631</v>
      </c>
    </row>
    <row r="154" spans="1:11" ht="13.5" x14ac:dyDescent="0.25">
      <c r="A154" s="3">
        <f>TITRES_STAT!B157</f>
        <v>44830</v>
      </c>
      <c r="B154" s="5">
        <f>TITRES_STAT!D157</f>
        <v>19.007000000000001</v>
      </c>
      <c r="C154" s="2">
        <f t="shared" si="14"/>
        <v>0</v>
      </c>
      <c r="D154" s="2">
        <f t="shared" si="15"/>
        <v>18.992740000000005</v>
      </c>
      <c r="E154" s="2">
        <f t="shared" si="16"/>
        <v>18.920650000000002</v>
      </c>
      <c r="F154" s="2">
        <f t="shared" si="17"/>
        <v>17.959215</v>
      </c>
      <c r="G154" s="2">
        <f t="shared" si="12"/>
        <v>16.551557999999986</v>
      </c>
      <c r="H154" s="2"/>
      <c r="I154" s="2">
        <f t="array" ref="I154">SUMPRODUCT(B138:B157, (ROW(B138:B157)-ROW(B138)+1)) / (20*21/2)</f>
        <v>18.757846190476187</v>
      </c>
      <c r="J154" s="2">
        <f t="shared" si="18"/>
        <v>18.081283895675629</v>
      </c>
      <c r="K154" s="2">
        <f t="shared" si="13"/>
        <v>16.853905594598416</v>
      </c>
    </row>
    <row r="155" spans="1:11" ht="13.5" x14ac:dyDescent="0.25">
      <c r="A155" s="3">
        <f>TITRES_STAT!B158</f>
        <v>44831</v>
      </c>
      <c r="B155" s="5">
        <f>TITRES_STAT!D158</f>
        <v>19.014900000000001</v>
      </c>
      <c r="C155" s="2">
        <f t="shared" si="14"/>
        <v>7.899999999999352E-3</v>
      </c>
      <c r="D155" s="2">
        <f t="shared" si="15"/>
        <v>19.008580000000002</v>
      </c>
      <c r="E155" s="2">
        <f t="shared" si="16"/>
        <v>18.999870000000001</v>
      </c>
      <c r="F155" s="2">
        <f t="shared" si="17"/>
        <v>18.117670000000004</v>
      </c>
      <c r="G155" s="2">
        <f t="shared" si="12"/>
        <v>16.640293999999987</v>
      </c>
      <c r="H155" s="2"/>
      <c r="I155" s="2">
        <f t="array" ref="I155">SUMPRODUCT(B139:B158, (ROW(B139:B158)-ROW(B139)+1)) / (20*21/2)</f>
        <v>18.892382380952384</v>
      </c>
      <c r="J155" s="2">
        <f t="shared" si="18"/>
        <v>18.170199715135094</v>
      </c>
      <c r="K155" s="2">
        <f t="shared" si="13"/>
        <v>16.938650473241616</v>
      </c>
    </row>
    <row r="156" spans="1:11" ht="13.5" x14ac:dyDescent="0.25">
      <c r="A156" s="3">
        <f>TITRES_STAT!B159</f>
        <v>44832</v>
      </c>
      <c r="B156" s="5">
        <f>TITRES_STAT!D159</f>
        <v>19.007000000000001</v>
      </c>
      <c r="C156" s="2">
        <f t="shared" si="14"/>
        <v>-7.899999999999352E-3</v>
      </c>
      <c r="D156" s="2">
        <f t="shared" si="15"/>
        <v>19.008580000000002</v>
      </c>
      <c r="E156" s="2">
        <f t="shared" si="16"/>
        <v>18.999870000000005</v>
      </c>
      <c r="F156" s="2">
        <f t="shared" si="17"/>
        <v>18.275730000000003</v>
      </c>
      <c r="G156" s="2">
        <f t="shared" si="12"/>
        <v>16.722533999999985</v>
      </c>
      <c r="H156" s="2"/>
      <c r="I156" s="2">
        <f t="array" ref="I156">SUMPRODUCT(B140:B159, (ROW(B140:B159)-ROW(B140)+1)) / (20*21/2)</f>
        <v>19.053069523809526</v>
      </c>
      <c r="J156" s="2">
        <f t="shared" si="18"/>
        <v>18.249894980360324</v>
      </c>
      <c r="K156" s="2">
        <f t="shared" si="13"/>
        <v>17.019762219389001</v>
      </c>
    </row>
    <row r="157" spans="1:11" ht="13.5" x14ac:dyDescent="0.25">
      <c r="A157" s="3">
        <f>TITRES_STAT!B160</f>
        <v>44833</v>
      </c>
      <c r="B157" s="5">
        <f>TITRES_STAT!D160</f>
        <v>19.014900000000001</v>
      </c>
      <c r="C157" s="2">
        <f t="shared" si="14"/>
        <v>7.899999999999352E-3</v>
      </c>
      <c r="D157" s="2">
        <f t="shared" si="15"/>
        <v>19.010160000000003</v>
      </c>
      <c r="E157" s="2">
        <f t="shared" si="16"/>
        <v>19.000660000000003</v>
      </c>
      <c r="F157" s="2">
        <f t="shared" si="17"/>
        <v>18.394570000000002</v>
      </c>
      <c r="G157" s="2">
        <f t="shared" si="12"/>
        <v>16.787183999999989</v>
      </c>
      <c r="H157" s="2"/>
      <c r="I157" s="2">
        <f t="array" ref="I157">SUMPRODUCT(B141:B160, (ROW(B141:B160)-ROW(B141)+1)) / (20*21/2)</f>
        <v>19.237070476190475</v>
      </c>
      <c r="J157" s="2">
        <f t="shared" si="18"/>
        <v>18.322752601278388</v>
      </c>
      <c r="K157" s="2">
        <f t="shared" si="13"/>
        <v>17.098002916667866</v>
      </c>
    </row>
    <row r="158" spans="1:11" ht="13.5" x14ac:dyDescent="0.25">
      <c r="A158" s="3">
        <f>TITRES_STAT!B161</f>
        <v>44834</v>
      </c>
      <c r="B158" s="5">
        <f>TITRES_STAT!D161</f>
        <v>19.807200000000002</v>
      </c>
      <c r="C158" s="2">
        <f t="shared" si="14"/>
        <v>0.79230000000000089</v>
      </c>
      <c r="D158" s="2">
        <f t="shared" si="15"/>
        <v>19.170200000000001</v>
      </c>
      <c r="E158" s="2">
        <f t="shared" si="16"/>
        <v>19.081470000000003</v>
      </c>
      <c r="F158" s="2">
        <f t="shared" si="17"/>
        <v>18.516185000000004</v>
      </c>
      <c r="G158" s="2">
        <f t="shared" si="12"/>
        <v>16.869581999999991</v>
      </c>
      <c r="H158" s="2"/>
      <c r="I158" s="2">
        <f t="array" ref="I158">SUMPRODUCT(B142:B161, (ROW(B142:B161)-ROW(B142)+1)) / (20*21/2)</f>
        <v>19.405451904761907</v>
      </c>
      <c r="J158" s="2">
        <f t="shared" si="18"/>
        <v>18.464128544013782</v>
      </c>
      <c r="K158" s="2">
        <f t="shared" si="13"/>
        <v>17.20424593954364</v>
      </c>
    </row>
    <row r="159" spans="1:11" ht="13.5" x14ac:dyDescent="0.25">
      <c r="A159" s="3">
        <f>TITRES_STAT!B162</f>
        <v>44837</v>
      </c>
      <c r="B159" s="5">
        <f>TITRES_STAT!D162</f>
        <v>20.203399999999998</v>
      </c>
      <c r="C159" s="2">
        <f t="shared" si="14"/>
        <v>0.39619999999999678</v>
      </c>
      <c r="D159" s="2">
        <f t="shared" si="15"/>
        <v>19.409479999999999</v>
      </c>
      <c r="E159" s="2">
        <f t="shared" si="16"/>
        <v>19.20111</v>
      </c>
      <c r="F159" s="2">
        <f t="shared" si="17"/>
        <v>18.659590000000001</v>
      </c>
      <c r="G159" s="2">
        <f t="shared" si="12"/>
        <v>16.956891999999993</v>
      </c>
      <c r="H159" s="2"/>
      <c r="I159" s="2">
        <f t="array" ref="I159">SUMPRODUCT(B143:B162, (ROW(B143:B162)-ROW(B143)+1)) / (20*21/2)</f>
        <v>19.616122857142859</v>
      </c>
      <c r="J159" s="2">
        <f t="shared" si="18"/>
        <v>18.629773444583897</v>
      </c>
      <c r="K159" s="2">
        <f t="shared" si="13"/>
        <v>17.32185982426742</v>
      </c>
    </row>
    <row r="160" spans="1:11" ht="13.5" x14ac:dyDescent="0.25">
      <c r="A160" s="3">
        <f>TITRES_STAT!B163</f>
        <v>44838</v>
      </c>
      <c r="B160" s="5">
        <f>TITRES_STAT!D163</f>
        <v>20.5916</v>
      </c>
      <c r="C160" s="2">
        <f t="shared" si="14"/>
        <v>0.38820000000000121</v>
      </c>
      <c r="D160" s="2">
        <f t="shared" si="15"/>
        <v>19.724820000000001</v>
      </c>
      <c r="E160" s="2">
        <f t="shared" si="16"/>
        <v>19.366700000000002</v>
      </c>
      <c r="F160" s="2">
        <f t="shared" si="17"/>
        <v>18.823595000000005</v>
      </c>
      <c r="G160" s="2">
        <f t="shared" si="12"/>
        <v>17.053391999999992</v>
      </c>
      <c r="H160" s="2"/>
      <c r="I160" s="2">
        <f t="array" ref="I160">SUMPRODUCT(B144:B163, (ROW(B144:B163)-ROW(B144)+1)) / (20*21/2)</f>
        <v>19.812654285714281</v>
      </c>
      <c r="J160" s="2">
        <f t="shared" si="18"/>
        <v>18.816614068909239</v>
      </c>
      <c r="K160" s="2">
        <f t="shared" si="13"/>
        <v>17.450084929198109</v>
      </c>
    </row>
    <row r="161" spans="1:11" ht="13.5" x14ac:dyDescent="0.25">
      <c r="A161" s="3">
        <f>TITRES_STAT!B164</f>
        <v>44839</v>
      </c>
      <c r="B161" s="5">
        <f>TITRES_STAT!D164</f>
        <v>20.5916</v>
      </c>
      <c r="C161" s="2">
        <f t="shared" si="14"/>
        <v>0</v>
      </c>
      <c r="D161" s="2">
        <f t="shared" si="15"/>
        <v>20.041740000000001</v>
      </c>
      <c r="E161" s="2">
        <f t="shared" si="16"/>
        <v>19.52516</v>
      </c>
      <c r="F161" s="2">
        <f t="shared" si="17"/>
        <v>18.981655</v>
      </c>
      <c r="G161" s="2">
        <f t="shared" si="12"/>
        <v>17.151635999999993</v>
      </c>
      <c r="H161" s="2"/>
      <c r="I161" s="2">
        <f t="array" ref="I161">SUMPRODUCT(B145:B164, (ROW(B145:B164)-ROW(B145)+1)) / (20*21/2)</f>
        <v>19.96806047619048</v>
      </c>
      <c r="J161" s="2">
        <f t="shared" si="18"/>
        <v>18.985660348060737</v>
      </c>
      <c r="K161" s="2">
        <f t="shared" si="13"/>
        <v>17.573281598641319</v>
      </c>
    </row>
    <row r="162" spans="1:11" ht="13.5" x14ac:dyDescent="0.25">
      <c r="A162" s="3">
        <f>TITRES_STAT!B165</f>
        <v>44840</v>
      </c>
      <c r="B162" s="5">
        <f>TITRES_STAT!D165</f>
        <v>21.1937</v>
      </c>
      <c r="C162" s="2">
        <f t="shared" si="14"/>
        <v>0.60210000000000008</v>
      </c>
      <c r="D162" s="2">
        <f t="shared" si="15"/>
        <v>20.477499999999999</v>
      </c>
      <c r="E162" s="2">
        <f t="shared" si="16"/>
        <v>19.743829999999999</v>
      </c>
      <c r="F162" s="2">
        <f t="shared" si="17"/>
        <v>19.169820000000001</v>
      </c>
      <c r="G162" s="2">
        <f t="shared" si="12"/>
        <v>17.261763999999992</v>
      </c>
      <c r="H162" s="2"/>
      <c r="I162" s="2">
        <f t="array" ref="I162">SUMPRODUCT(B146:B165, (ROW(B146:B165)-ROW(B146)+1)) / (20*21/2)</f>
        <v>20.129051428571426</v>
      </c>
      <c r="J162" s="2">
        <f t="shared" si="18"/>
        <v>19.195949838721621</v>
      </c>
      <c r="K162" s="2">
        <f t="shared" si="13"/>
        <v>17.715258790851465</v>
      </c>
    </row>
    <row r="163" spans="1:11" ht="13.5" x14ac:dyDescent="0.25">
      <c r="A163" s="3">
        <f>TITRES_STAT!B166</f>
        <v>44841</v>
      </c>
      <c r="B163" s="5">
        <f>TITRES_STAT!D166</f>
        <v>21.2334</v>
      </c>
      <c r="C163" s="2">
        <f t="shared" si="14"/>
        <v>3.9699999999999847E-2</v>
      </c>
      <c r="D163" s="2">
        <f t="shared" si="15"/>
        <v>20.762740000000001</v>
      </c>
      <c r="E163" s="2">
        <f t="shared" si="16"/>
        <v>19.966470000000001</v>
      </c>
      <c r="F163" s="2">
        <f t="shared" si="17"/>
        <v>19.363935000000005</v>
      </c>
      <c r="G163" s="2">
        <f t="shared" si="12"/>
        <v>17.372685999999991</v>
      </c>
      <c r="H163" s="2"/>
      <c r="I163" s="2">
        <f t="array" ref="I163">SUMPRODUCT(B147:B166, (ROW(B147:B166)-ROW(B147)+1)) / (20*21/2)</f>
        <v>20.237972380952378</v>
      </c>
      <c r="J163" s="2">
        <f t="shared" si="18"/>
        <v>19.389992711224323</v>
      </c>
      <c r="K163" s="2">
        <f t="shared" si="13"/>
        <v>17.853225112778858</v>
      </c>
    </row>
    <row r="164" spans="1:11" ht="13.5" x14ac:dyDescent="0.25">
      <c r="A164" s="3">
        <f>TITRES_STAT!B167</f>
        <v>44844</v>
      </c>
      <c r="B164" s="5">
        <f>TITRES_STAT!D167</f>
        <v>20.995699999999999</v>
      </c>
      <c r="C164" s="2">
        <f t="shared" si="14"/>
        <v>-0.23770000000000024</v>
      </c>
      <c r="D164" s="2">
        <f t="shared" si="15"/>
        <v>20.921199999999999</v>
      </c>
      <c r="E164" s="2">
        <f t="shared" si="16"/>
        <v>20.165339999999997</v>
      </c>
      <c r="F164" s="2">
        <f t="shared" si="17"/>
        <v>19.542994999999998</v>
      </c>
      <c r="G164" s="2">
        <f t="shared" si="12"/>
        <v>17.479327999999992</v>
      </c>
      <c r="H164" s="2"/>
      <c r="I164" s="2">
        <f t="array" ref="I164">SUMPRODUCT(B148:B167, (ROW(B148:B167)-ROW(B148)+1)) / (20*21/2)</f>
        <v>20.276301904761901</v>
      </c>
      <c r="J164" s="2">
        <f t="shared" si="18"/>
        <v>19.542917214917246</v>
      </c>
      <c r="K164" s="2">
        <f t="shared" si="13"/>
        <v>17.976459422081646</v>
      </c>
    </row>
    <row r="165" spans="1:11" ht="13.5" x14ac:dyDescent="0.25">
      <c r="A165" s="3">
        <f>TITRES_STAT!B168</f>
        <v>44845</v>
      </c>
      <c r="B165" s="5">
        <f>TITRES_STAT!D168</f>
        <v>21.2334</v>
      </c>
      <c r="C165" s="2">
        <f t="shared" si="14"/>
        <v>0.23770000000000024</v>
      </c>
      <c r="D165" s="2">
        <f t="shared" si="15"/>
        <v>21.04956</v>
      </c>
      <c r="E165" s="2">
        <f t="shared" si="16"/>
        <v>20.387189999999997</v>
      </c>
      <c r="F165" s="2">
        <f t="shared" si="17"/>
        <v>19.693529999999999</v>
      </c>
      <c r="G165" s="2">
        <f t="shared" si="12"/>
        <v>17.591833999999992</v>
      </c>
      <c r="H165" s="2"/>
      <c r="I165" s="2">
        <f t="array" ref="I165">SUMPRODUCT(B149:B168, (ROW(B149:B168)-ROW(B149)+1)) / (20*21/2)</f>
        <v>20.348248095238095</v>
      </c>
      <c r="J165" s="2">
        <f t="shared" si="18"/>
        <v>19.703915575401318</v>
      </c>
      <c r="K165" s="2">
        <f t="shared" si="13"/>
        <v>18.104182582000014</v>
      </c>
    </row>
    <row r="166" spans="1:11" ht="13.5" x14ac:dyDescent="0.25">
      <c r="A166" s="3">
        <f>TITRES_STAT!B169</f>
        <v>44846</v>
      </c>
      <c r="B166" s="5">
        <f>TITRES_STAT!D169</f>
        <v>20.837199999999999</v>
      </c>
      <c r="C166" s="2">
        <f t="shared" si="14"/>
        <v>-0.39620000000000033</v>
      </c>
      <c r="D166" s="2">
        <f t="shared" si="15"/>
        <v>21.098679999999998</v>
      </c>
      <c r="E166" s="2">
        <f t="shared" si="16"/>
        <v>20.570209999999996</v>
      </c>
      <c r="F166" s="2">
        <f t="shared" si="17"/>
        <v>19.785040000000002</v>
      </c>
      <c r="G166" s="2">
        <f t="shared" si="12"/>
        <v>17.701169999999994</v>
      </c>
      <c r="H166" s="2"/>
      <c r="I166" s="2">
        <f t="array" ref="I166">SUMPRODUCT(B150:B169, (ROW(B150:B169)-ROW(B150)+1)) / (20*21/2)</f>
        <v>20.405030476190475</v>
      </c>
      <c r="J166" s="2">
        <f t="shared" si="18"/>
        <v>19.811847425363098</v>
      </c>
      <c r="K166" s="2">
        <f t="shared" si="13"/>
        <v>18.211359735647072</v>
      </c>
    </row>
    <row r="167" spans="1:11" ht="13.5" x14ac:dyDescent="0.25">
      <c r="A167" s="3">
        <f>TITRES_STAT!B170</f>
        <v>44847</v>
      </c>
      <c r="B167" s="5">
        <f>TITRES_STAT!D170</f>
        <v>20.1875</v>
      </c>
      <c r="C167" s="2">
        <f t="shared" si="14"/>
        <v>-0.64969999999999928</v>
      </c>
      <c r="D167" s="2">
        <f t="shared" si="15"/>
        <v>20.89744</v>
      </c>
      <c r="E167" s="2">
        <f t="shared" si="16"/>
        <v>20.687469999999998</v>
      </c>
      <c r="F167" s="2">
        <f t="shared" si="17"/>
        <v>19.844065000000004</v>
      </c>
      <c r="G167" s="2">
        <f t="shared" si="12"/>
        <v>17.793549999999996</v>
      </c>
      <c r="H167" s="2"/>
      <c r="I167" s="2">
        <f t="array" ref="I167">SUMPRODUCT(B151:B170, (ROW(B151:B170)-ROW(B151)+1)) / (20*21/2)</f>
        <v>20.454606666666663</v>
      </c>
      <c r="J167" s="2">
        <f t="shared" si="18"/>
        <v>19.847623861042802</v>
      </c>
      <c r="K167" s="2">
        <f t="shared" si="13"/>
        <v>18.288855432288365</v>
      </c>
    </row>
    <row r="168" spans="1:11" ht="13.5" x14ac:dyDescent="0.25">
      <c r="A168" s="3">
        <f>TITRES_STAT!B171</f>
        <v>44848</v>
      </c>
      <c r="B168" s="5">
        <f>TITRES_STAT!D171</f>
        <v>20.599499999999999</v>
      </c>
      <c r="C168" s="2">
        <f t="shared" si="14"/>
        <v>0.41199999999999903</v>
      </c>
      <c r="D168" s="2">
        <f t="shared" si="15"/>
        <v>20.770659999999999</v>
      </c>
      <c r="E168" s="2">
        <f t="shared" si="16"/>
        <v>20.7667</v>
      </c>
      <c r="F168" s="2">
        <f t="shared" si="17"/>
        <v>19.924085000000002</v>
      </c>
      <c r="G168" s="2">
        <f t="shared" si="12"/>
        <v>17.893535999999994</v>
      </c>
      <c r="H168" s="2"/>
      <c r="I168" s="2">
        <f t="array" ref="I168">SUMPRODUCT(B152:B171, (ROW(B152:B171)-ROW(B152)+1)) / (20*21/2)</f>
        <v>20.504180000000002</v>
      </c>
      <c r="J168" s="2">
        <f t="shared" si="18"/>
        <v>19.919231112372056</v>
      </c>
      <c r="K168" s="2">
        <f t="shared" si="13"/>
        <v>18.379468944747643</v>
      </c>
    </row>
    <row r="169" spans="1:11" ht="13.5" x14ac:dyDescent="0.25">
      <c r="A169" s="3">
        <f>TITRES_STAT!B172</f>
        <v>44851</v>
      </c>
      <c r="B169" s="5">
        <f>TITRES_STAT!D172</f>
        <v>20.520299999999999</v>
      </c>
      <c r="C169" s="2">
        <f t="shared" si="14"/>
        <v>-7.9200000000000159E-2</v>
      </c>
      <c r="D169" s="2">
        <f t="shared" si="15"/>
        <v>20.675579999999997</v>
      </c>
      <c r="E169" s="2">
        <f t="shared" si="16"/>
        <v>20.798390000000001</v>
      </c>
      <c r="F169" s="2">
        <f t="shared" si="17"/>
        <v>19.999749999999999</v>
      </c>
      <c r="G169" s="2">
        <f t="shared" si="12"/>
        <v>17.992729999999995</v>
      </c>
      <c r="H169" s="2"/>
      <c r="I169" s="2">
        <f t="array" ref="I169">SUMPRODUCT(B153:B172, (ROW(B153:B172)-ROW(B153)+1)) / (20*21/2)</f>
        <v>20.54617</v>
      </c>
      <c r="J169" s="2">
        <f t="shared" si="18"/>
        <v>19.976475768336623</v>
      </c>
      <c r="K169" s="2">
        <f t="shared" si="13"/>
        <v>18.463423103777146</v>
      </c>
    </row>
    <row r="170" spans="1:11" ht="13.5" x14ac:dyDescent="0.25">
      <c r="A170" s="3">
        <f>TITRES_STAT!B173</f>
        <v>44852</v>
      </c>
      <c r="B170" s="5">
        <f>TITRES_STAT!D173</f>
        <v>20.520299999999999</v>
      </c>
      <c r="C170" s="2">
        <f t="shared" si="14"/>
        <v>0</v>
      </c>
      <c r="D170" s="2">
        <f t="shared" si="15"/>
        <v>20.532959999999996</v>
      </c>
      <c r="E170" s="2">
        <f t="shared" si="16"/>
        <v>20.791259999999998</v>
      </c>
      <c r="F170" s="2">
        <f t="shared" si="17"/>
        <v>20.078980000000001</v>
      </c>
      <c r="G170" s="2">
        <f t="shared" si="12"/>
        <v>18.091765999999996</v>
      </c>
      <c r="H170" s="2"/>
      <c r="I170" s="2">
        <f t="array" ref="I170">SUMPRODUCT(B154:B173, (ROW(B154:B173)-ROW(B154)+1)) / (20*21/2)</f>
        <v>20.580576666666666</v>
      </c>
      <c r="J170" s="2">
        <f t="shared" si="18"/>
        <v>20.028268552304564</v>
      </c>
      <c r="K170" s="2">
        <f t="shared" si="13"/>
        <v>18.544084942844709</v>
      </c>
    </row>
    <row r="171" spans="1:11" ht="13.5" x14ac:dyDescent="0.25">
      <c r="A171" s="3">
        <f>TITRES_STAT!B174</f>
        <v>44853</v>
      </c>
      <c r="B171" s="5">
        <f>TITRES_STAT!D174</f>
        <v>20.599499999999999</v>
      </c>
      <c r="C171" s="2">
        <f t="shared" si="14"/>
        <v>7.9200000000000159E-2</v>
      </c>
      <c r="D171" s="2">
        <f t="shared" si="15"/>
        <v>20.485419999999998</v>
      </c>
      <c r="E171" s="2">
        <f t="shared" si="16"/>
        <v>20.792049999999996</v>
      </c>
      <c r="F171" s="2">
        <f t="shared" si="17"/>
        <v>20.158605000000001</v>
      </c>
      <c r="G171" s="2">
        <f t="shared" si="12"/>
        <v>18.192385999999996</v>
      </c>
      <c r="H171" s="2"/>
      <c r="I171" s="2">
        <f t="array" ref="I171">SUMPRODUCT(B155:B174, (ROW(B155:B174)-ROW(B155)+1)) / (20*21/2)</f>
        <v>20.592314285714284</v>
      </c>
      <c r="J171" s="2">
        <f t="shared" si="18"/>
        <v>20.082671547323176</v>
      </c>
      <c r="K171" s="2">
        <f t="shared" si="13"/>
        <v>18.624689454890014</v>
      </c>
    </row>
    <row r="172" spans="1:11" ht="13.5" x14ac:dyDescent="0.25">
      <c r="A172" s="3">
        <f>TITRES_STAT!B175</f>
        <v>44854</v>
      </c>
      <c r="B172" s="5">
        <f>TITRES_STAT!D175</f>
        <v>20.599499999999999</v>
      </c>
      <c r="C172" s="2">
        <f t="shared" si="14"/>
        <v>0</v>
      </c>
      <c r="D172" s="2">
        <f t="shared" si="15"/>
        <v>20.567820000000001</v>
      </c>
      <c r="E172" s="2">
        <f t="shared" si="16"/>
        <v>20.73263</v>
      </c>
      <c r="F172" s="2">
        <f t="shared" si="17"/>
        <v>20.238229999999998</v>
      </c>
      <c r="G172" s="2">
        <f t="shared" si="12"/>
        <v>18.290787999999999</v>
      </c>
      <c r="H172" s="2"/>
      <c r="I172" s="2">
        <f t="array" ref="I172">SUMPRODUCT(B156:B175, (ROW(B156:B175)-ROW(B156)+1)) / (20*21/2)</f>
        <v>20.589670476190481</v>
      </c>
      <c r="J172" s="2">
        <f t="shared" si="18"/>
        <v>20.131893304720968</v>
      </c>
      <c r="K172" s="2">
        <f t="shared" si="13"/>
        <v>18.70213300567864</v>
      </c>
    </row>
    <row r="173" spans="1:11" ht="13.5" x14ac:dyDescent="0.25">
      <c r="A173" s="3">
        <f>TITRES_STAT!B176</f>
        <v>44855</v>
      </c>
      <c r="B173" s="5">
        <f>TITRES_STAT!D176</f>
        <v>20.599499999999999</v>
      </c>
      <c r="C173" s="2">
        <f t="shared" si="14"/>
        <v>0</v>
      </c>
      <c r="D173" s="2">
        <f t="shared" si="15"/>
        <v>20.567820000000001</v>
      </c>
      <c r="E173" s="2">
        <f t="shared" si="16"/>
        <v>20.669239999999999</v>
      </c>
      <c r="F173" s="2">
        <f t="shared" si="17"/>
        <v>20.317854999999998</v>
      </c>
      <c r="G173" s="2">
        <f t="shared" si="12"/>
        <v>18.389031999999997</v>
      </c>
      <c r="H173" s="2"/>
      <c r="I173" s="2">
        <f t="array" ref="I173">SUMPRODUCT(B157:B176, (ROW(B157:B176)-ROW(B157)+1)) / (20*21/2)</f>
        <v>20.580612857142853</v>
      </c>
      <c r="J173" s="2">
        <f t="shared" si="18"/>
        <v>20.176427275699922</v>
      </c>
      <c r="K173" s="2">
        <f t="shared" si="13"/>
        <v>18.776539554475555</v>
      </c>
    </row>
    <row r="174" spans="1:11" ht="13.5" x14ac:dyDescent="0.25">
      <c r="A174" s="3">
        <f>TITRES_STAT!B177</f>
        <v>44858</v>
      </c>
      <c r="B174" s="5">
        <f>TITRES_STAT!D177</f>
        <v>20.441099999999999</v>
      </c>
      <c r="C174" s="2">
        <f t="shared" si="14"/>
        <v>-0.15840000000000032</v>
      </c>
      <c r="D174" s="2">
        <f t="shared" si="15"/>
        <v>20.551979999999997</v>
      </c>
      <c r="E174" s="2">
        <f t="shared" si="16"/>
        <v>20.613779999999998</v>
      </c>
      <c r="F174" s="2">
        <f t="shared" si="17"/>
        <v>20.389559999999996</v>
      </c>
      <c r="G174" s="2">
        <f t="shared" si="12"/>
        <v>18.488861999999997</v>
      </c>
      <c r="H174" s="2"/>
      <c r="I174" s="2">
        <f t="array" ref="I174">SUMPRODUCT(B158:B177, (ROW(B158:B177)-ROW(B158)+1)) / (20*21/2)</f>
        <v>20.565103809523809</v>
      </c>
      <c r="J174" s="2">
        <f t="shared" si="18"/>
        <v>20.201634201823737</v>
      </c>
      <c r="K174" s="2">
        <f t="shared" si="13"/>
        <v>18.841816434692198</v>
      </c>
    </row>
    <row r="175" spans="1:11" ht="13.5" x14ac:dyDescent="0.25">
      <c r="A175" s="3">
        <f>TITRES_STAT!B178</f>
        <v>44859</v>
      </c>
      <c r="B175" s="5">
        <f>TITRES_STAT!D178</f>
        <v>20.361799999999999</v>
      </c>
      <c r="C175" s="2">
        <f t="shared" si="14"/>
        <v>-7.9299999999999926E-2</v>
      </c>
      <c r="D175" s="2">
        <f t="shared" si="15"/>
        <v>20.52028</v>
      </c>
      <c r="E175" s="2">
        <f t="shared" si="16"/>
        <v>20.526620000000001</v>
      </c>
      <c r="F175" s="2">
        <f t="shared" si="17"/>
        <v>20.456904999999999</v>
      </c>
      <c r="G175" s="2">
        <f t="shared" si="12"/>
        <v>18.583936000000001</v>
      </c>
      <c r="H175" s="2"/>
      <c r="I175" s="2">
        <f t="array" ref="I175">SUMPRODUCT(B159:B178, (ROW(B159:B178)-ROW(B159)+1)) / (20*21/2)</f>
        <v>20.543180952380954</v>
      </c>
      <c r="J175" s="2">
        <f t="shared" si="18"/>
        <v>20.216888087364335</v>
      </c>
      <c r="K175" s="2">
        <f t="shared" si="13"/>
        <v>18.901423633331721</v>
      </c>
    </row>
    <row r="176" spans="1:11" ht="13.5" x14ac:dyDescent="0.25">
      <c r="A176" s="3">
        <f>TITRES_STAT!B179</f>
        <v>44860</v>
      </c>
      <c r="B176" s="5">
        <f>TITRES_STAT!D179</f>
        <v>20.361799999999999</v>
      </c>
      <c r="C176" s="2">
        <f t="shared" si="14"/>
        <v>0</v>
      </c>
      <c r="D176" s="2">
        <f t="shared" si="15"/>
        <v>20.472739999999998</v>
      </c>
      <c r="E176" s="2">
        <f t="shared" si="16"/>
        <v>20.47908</v>
      </c>
      <c r="F176" s="2">
        <f t="shared" si="17"/>
        <v>20.524645</v>
      </c>
      <c r="G176" s="2">
        <f t="shared" si="12"/>
        <v>18.679010000000002</v>
      </c>
      <c r="H176" s="2"/>
      <c r="I176" s="2">
        <f t="array" ref="I176">SUMPRODUCT(B160:B179, (ROW(B160:B179)-ROW(B160)+1)) / (20*21/2)</f>
        <v>20.503531428571424</v>
      </c>
      <c r="J176" s="2">
        <f t="shared" si="18"/>
        <v>20.230689221901066</v>
      </c>
      <c r="K176" s="2">
        <f t="shared" si="13"/>
        <v>18.958693294769695</v>
      </c>
    </row>
    <row r="177" spans="1:11" ht="13.5" x14ac:dyDescent="0.25">
      <c r="A177" s="3">
        <f>TITRES_STAT!B180</f>
        <v>44861</v>
      </c>
      <c r="B177" s="5">
        <f>TITRES_STAT!D180</f>
        <v>20.361799999999999</v>
      </c>
      <c r="C177" s="2">
        <f t="shared" si="14"/>
        <v>0</v>
      </c>
      <c r="D177" s="2">
        <f t="shared" si="15"/>
        <v>20.4252</v>
      </c>
      <c r="E177" s="2">
        <f t="shared" si="16"/>
        <v>20.496509999999997</v>
      </c>
      <c r="F177" s="2">
        <f t="shared" si="17"/>
        <v>20.591989999999999</v>
      </c>
      <c r="G177" s="2">
        <f t="shared" si="12"/>
        <v>18.774084000000002</v>
      </c>
      <c r="H177" s="2"/>
      <c r="I177" s="2">
        <f t="array" ref="I177">SUMPRODUCT(B161:B180, (ROW(B161:B180)-ROW(B161)+1)) / (20*21/2)</f>
        <v>20.484253333333331</v>
      </c>
      <c r="J177" s="2">
        <f t="shared" si="18"/>
        <v>20.243175962672392</v>
      </c>
      <c r="K177" s="2">
        <f t="shared" si="13"/>
        <v>19.013717087131671</v>
      </c>
    </row>
    <row r="178" spans="1:11" ht="13.5" x14ac:dyDescent="0.25">
      <c r="A178" s="3">
        <f>TITRES_STAT!B181</f>
        <v>44862</v>
      </c>
      <c r="B178" s="5">
        <f>TITRES_STAT!D181</f>
        <v>20.361799999999999</v>
      </c>
      <c r="C178" s="2">
        <f t="shared" si="14"/>
        <v>0</v>
      </c>
      <c r="D178" s="2">
        <f t="shared" si="15"/>
        <v>20.377659999999999</v>
      </c>
      <c r="E178" s="2">
        <f t="shared" si="16"/>
        <v>20.472739999999995</v>
      </c>
      <c r="F178" s="2">
        <f t="shared" si="17"/>
        <v>20.619720000000001</v>
      </c>
      <c r="G178" s="2">
        <f t="shared" ref="G178:G241" si="19">AVERAGE(B129:B178)</f>
        <v>18.868208000000003</v>
      </c>
      <c r="H178" s="2"/>
      <c r="I178" s="2">
        <f t="array" ref="I178">SUMPRODUCT(B162:B181, (ROW(B162:B181)-ROW(B162)+1)) / (20*21/2)</f>
        <v>20.445433809523806</v>
      </c>
      <c r="J178" s="2">
        <f t="shared" si="18"/>
        <v>20.254473490036926</v>
      </c>
      <c r="K178" s="2">
        <f t="shared" si="13"/>
        <v>19.066583083714743</v>
      </c>
    </row>
    <row r="179" spans="1:11" ht="13.5" x14ac:dyDescent="0.25">
      <c r="A179" s="3">
        <f>TITRES_STAT!B182</f>
        <v>44865</v>
      </c>
      <c r="B179" s="5">
        <f>TITRES_STAT!D182</f>
        <v>20.203399999999998</v>
      </c>
      <c r="C179" s="2">
        <f t="shared" si="14"/>
        <v>-0.15840000000000032</v>
      </c>
      <c r="D179" s="2">
        <f t="shared" si="15"/>
        <v>20.330120000000001</v>
      </c>
      <c r="E179" s="2">
        <f t="shared" si="16"/>
        <v>20.441049999999997</v>
      </c>
      <c r="F179" s="2">
        <f t="shared" si="17"/>
        <v>20.619720000000001</v>
      </c>
      <c r="G179" s="2">
        <f t="shared" si="19"/>
        <v>18.955360000000002</v>
      </c>
      <c r="H179" s="2"/>
      <c r="I179" s="2">
        <f t="array" ref="I179">SUMPRODUCT(B163:B182, (ROW(B163:B182)-ROW(B163)+1)) / (20*21/2)</f>
        <v>20.407710476190477</v>
      </c>
      <c r="J179" s="2">
        <f t="shared" si="18"/>
        <v>20.249609348128647</v>
      </c>
      <c r="K179" s="2">
        <f t="shared" ref="K179:K242" si="20">$K$4*B179+(1-$K$4)*K178</f>
        <v>19.111164139255344</v>
      </c>
    </row>
    <row r="180" spans="1:11" ht="13.5" x14ac:dyDescent="0.25">
      <c r="A180" s="3">
        <f>TITRES_STAT!B183</f>
        <v>44866</v>
      </c>
      <c r="B180" s="5">
        <f>TITRES_STAT!D183</f>
        <v>20.417300000000001</v>
      </c>
      <c r="C180" s="2">
        <f t="shared" si="14"/>
        <v>0.21390000000000242</v>
      </c>
      <c r="D180" s="2">
        <f t="shared" si="15"/>
        <v>20.34122</v>
      </c>
      <c r="E180" s="2">
        <f t="shared" si="16"/>
        <v>20.430749999999996</v>
      </c>
      <c r="F180" s="2">
        <f t="shared" si="17"/>
        <v>20.611005000000002</v>
      </c>
      <c r="G180" s="2">
        <f t="shared" si="19"/>
        <v>19.046790000000005</v>
      </c>
      <c r="H180" s="2"/>
      <c r="I180" s="2">
        <f t="array" ref="I180">SUMPRODUCT(B164:B183, (ROW(B164:B183)-ROW(B164)+1)) / (20*21/2)</f>
        <v>20.355121428571433</v>
      </c>
      <c r="J180" s="2">
        <f t="shared" si="18"/>
        <v>20.265579886402111</v>
      </c>
      <c r="K180" s="2">
        <f t="shared" si="20"/>
        <v>19.162385153402195</v>
      </c>
    </row>
    <row r="181" spans="1:11" ht="13.5" x14ac:dyDescent="0.25">
      <c r="A181" s="3">
        <f>TITRES_STAT!B184</f>
        <v>44867</v>
      </c>
      <c r="B181" s="5">
        <f>TITRES_STAT!D184</f>
        <v>20.203399999999998</v>
      </c>
      <c r="C181" s="2">
        <f t="shared" si="14"/>
        <v>-0.21390000000000242</v>
      </c>
      <c r="D181" s="2">
        <f t="shared" si="15"/>
        <v>20.309539999999998</v>
      </c>
      <c r="E181" s="2">
        <f t="shared" si="16"/>
        <v>20.39114</v>
      </c>
      <c r="F181" s="2">
        <f t="shared" si="17"/>
        <v>20.591595000000002</v>
      </c>
      <c r="G181" s="2">
        <f t="shared" si="19"/>
        <v>19.133942000000005</v>
      </c>
      <c r="H181" s="2"/>
      <c r="I181" s="2">
        <f t="array" ref="I181">SUMPRODUCT(B165:B184, (ROW(B165:B184)-ROW(B165)+1)) / (20*21/2)</f>
        <v>20.298646190476191</v>
      </c>
      <c r="J181" s="2">
        <f t="shared" si="18"/>
        <v>20.259657992459054</v>
      </c>
      <c r="K181" s="2">
        <f t="shared" si="20"/>
        <v>19.203209265033482</v>
      </c>
    </row>
    <row r="182" spans="1:11" ht="13.5" x14ac:dyDescent="0.25">
      <c r="A182" s="3">
        <f>TITRES_STAT!B185</f>
        <v>44868</v>
      </c>
      <c r="B182" s="5">
        <f>TITRES_STAT!D185</f>
        <v>20.195499999999999</v>
      </c>
      <c r="C182" s="2">
        <f t="shared" si="14"/>
        <v>-7.899999999999352E-3</v>
      </c>
      <c r="D182" s="2">
        <f t="shared" si="15"/>
        <v>20.27628</v>
      </c>
      <c r="E182" s="2">
        <f t="shared" si="16"/>
        <v>20.350740000000002</v>
      </c>
      <c r="F182" s="2">
        <f t="shared" si="17"/>
        <v>20.541685000000001</v>
      </c>
      <c r="G182" s="2">
        <f t="shared" si="19"/>
        <v>19.221094000000004</v>
      </c>
      <c r="H182" s="2"/>
      <c r="I182" s="2">
        <f t="array" ref="I182">SUMPRODUCT(B166:B185, (ROW(B166:B185)-ROW(B166)+1)) / (20*21/2)</f>
        <v>20.239900476190478</v>
      </c>
      <c r="J182" s="2">
        <f t="shared" si="18"/>
        <v>20.253547707462953</v>
      </c>
      <c r="K182" s="2">
        <f t="shared" si="20"/>
        <v>19.242122627189033</v>
      </c>
    </row>
    <row r="183" spans="1:11" ht="13.5" x14ac:dyDescent="0.25">
      <c r="A183" s="3">
        <f>TITRES_STAT!B186</f>
        <v>44869</v>
      </c>
      <c r="B183" s="5">
        <f>TITRES_STAT!D186</f>
        <v>19.9895</v>
      </c>
      <c r="C183" s="2">
        <f t="shared" si="14"/>
        <v>-0.20599999999999952</v>
      </c>
      <c r="D183" s="2">
        <f t="shared" si="15"/>
        <v>20.201819999999998</v>
      </c>
      <c r="E183" s="2">
        <f t="shared" si="16"/>
        <v>20.289740000000002</v>
      </c>
      <c r="F183" s="2">
        <f t="shared" si="17"/>
        <v>20.479490000000002</v>
      </c>
      <c r="G183" s="2">
        <f t="shared" si="19"/>
        <v>19.303968000000005</v>
      </c>
      <c r="H183" s="2"/>
      <c r="I183" s="2">
        <f t="array" ref="I183">SUMPRODUCT(B167:B186, (ROW(B167:B186)-ROW(B167)+1)) / (20*21/2)</f>
        <v>20.214355714285713</v>
      </c>
      <c r="J183" s="2">
        <f t="shared" si="18"/>
        <v>20.228400306752196</v>
      </c>
      <c r="K183" s="2">
        <f t="shared" si="20"/>
        <v>19.271431543769854</v>
      </c>
    </row>
    <row r="184" spans="1:11" ht="13.5" x14ac:dyDescent="0.25">
      <c r="A184" s="3">
        <f>TITRES_STAT!B187</f>
        <v>44872</v>
      </c>
      <c r="B184" s="5">
        <f>TITRES_STAT!D187</f>
        <v>19.886500000000002</v>
      </c>
      <c r="C184" s="2">
        <f t="shared" si="14"/>
        <v>-0.10299999999999798</v>
      </c>
      <c r="D184" s="2">
        <f t="shared" si="15"/>
        <v>20.138439999999999</v>
      </c>
      <c r="E184" s="2">
        <f t="shared" si="16"/>
        <v>20.234280000000002</v>
      </c>
      <c r="F184" s="2">
        <f t="shared" si="17"/>
        <v>20.424029999999998</v>
      </c>
      <c r="G184" s="2">
        <f t="shared" si="19"/>
        <v>19.386366000000006</v>
      </c>
      <c r="H184" s="2"/>
      <c r="I184" s="2">
        <f t="array" ref="I184">SUMPRODUCT(B168:B187, (ROW(B168:B187)-ROW(B168)+1)) / (20*21/2)</f>
        <v>20.191642857142853</v>
      </c>
      <c r="J184" s="2">
        <f t="shared" si="18"/>
        <v>20.195838372775796</v>
      </c>
      <c r="K184" s="2">
        <f t="shared" si="20"/>
        <v>19.295551875386725</v>
      </c>
    </row>
    <row r="185" spans="1:11" ht="13.5" x14ac:dyDescent="0.25">
      <c r="A185" s="3">
        <f>TITRES_STAT!B188</f>
        <v>44873</v>
      </c>
      <c r="B185" s="5">
        <f>TITRES_STAT!D188</f>
        <v>19.807200000000002</v>
      </c>
      <c r="C185" s="2">
        <f t="shared" si="14"/>
        <v>-7.9299999999999926E-2</v>
      </c>
      <c r="D185" s="2">
        <f t="shared" si="15"/>
        <v>20.01642</v>
      </c>
      <c r="E185" s="2">
        <f t="shared" si="16"/>
        <v>20.178819999999998</v>
      </c>
      <c r="F185" s="2">
        <f t="shared" si="17"/>
        <v>20.352719999999998</v>
      </c>
      <c r="G185" s="2">
        <f t="shared" si="19"/>
        <v>19.465594000000003</v>
      </c>
      <c r="H185" s="2"/>
      <c r="I185" s="2">
        <f t="array" ref="I185">SUMPRODUCT(B169:B188, (ROW(B169:B188)-ROW(B169)+1)) / (20*21/2)</f>
        <v>20.196619999999996</v>
      </c>
      <c r="J185" s="2">
        <f t="shared" si="18"/>
        <v>20.158825194416195</v>
      </c>
      <c r="K185" s="2">
        <f t="shared" si="20"/>
        <v>19.315616507724503</v>
      </c>
    </row>
    <row r="186" spans="1:11" ht="13.5" x14ac:dyDescent="0.25">
      <c r="A186" s="3">
        <f>TITRES_STAT!B189</f>
        <v>44874</v>
      </c>
      <c r="B186" s="5">
        <f>TITRES_STAT!D189</f>
        <v>20.084499999999998</v>
      </c>
      <c r="C186" s="2">
        <f t="shared" si="14"/>
        <v>0.27729999999999677</v>
      </c>
      <c r="D186" s="2">
        <f t="shared" si="15"/>
        <v>19.992640000000002</v>
      </c>
      <c r="E186" s="2">
        <f t="shared" si="16"/>
        <v>20.15109</v>
      </c>
      <c r="F186" s="2">
        <f t="shared" si="17"/>
        <v>20.315085</v>
      </c>
      <c r="G186" s="2">
        <f t="shared" si="19"/>
        <v>19.550368000000002</v>
      </c>
      <c r="H186" s="2"/>
      <c r="I186" s="2">
        <f t="array" ref="I186">SUMPRODUCT(B170:B189, (ROW(B170:B189)-ROW(B170)+1)) / (20*21/2)</f>
        <v>20.205748095238093</v>
      </c>
      <c r="J186" s="2">
        <f t="shared" si="18"/>
        <v>20.151746604471796</v>
      </c>
      <c r="K186" s="2">
        <f t="shared" si="20"/>
        <v>19.345768801539229</v>
      </c>
    </row>
    <row r="187" spans="1:11" ht="13.5" x14ac:dyDescent="0.25">
      <c r="A187" s="3">
        <f>TITRES_STAT!B190</f>
        <v>44875</v>
      </c>
      <c r="B187" s="5">
        <f>TITRES_STAT!D190</f>
        <v>20.076599999999999</v>
      </c>
      <c r="C187" s="2">
        <f t="shared" si="14"/>
        <v>-7.899999999999352E-3</v>
      </c>
      <c r="D187" s="2">
        <f t="shared" si="15"/>
        <v>19.968859999999999</v>
      </c>
      <c r="E187" s="2">
        <f t="shared" si="16"/>
        <v>20.122570000000003</v>
      </c>
      <c r="F187" s="2">
        <f t="shared" si="17"/>
        <v>20.309539999999998</v>
      </c>
      <c r="G187" s="2">
        <f t="shared" si="19"/>
        <v>19.619138000000007</v>
      </c>
      <c r="H187" s="2"/>
      <c r="I187" s="2">
        <f t="array" ref="I187">SUMPRODUCT(B171:B190, (ROW(B171:B190)-ROW(B171)+1)) / (20*21/2)</f>
        <v>20.220013333333334</v>
      </c>
      <c r="J187" s="2">
        <f t="shared" si="18"/>
        <v>20.144589784998292</v>
      </c>
      <c r="K187" s="2">
        <f t="shared" si="20"/>
        <v>19.374428848537693</v>
      </c>
    </row>
    <row r="188" spans="1:11" ht="13.5" x14ac:dyDescent="0.25">
      <c r="A188" s="3">
        <f>TITRES_STAT!B191</f>
        <v>44876</v>
      </c>
      <c r="B188" s="5">
        <f>TITRES_STAT!D191</f>
        <v>20.361799999999999</v>
      </c>
      <c r="C188" s="2">
        <f t="shared" si="14"/>
        <v>0.28519999999999968</v>
      </c>
      <c r="D188" s="2">
        <f t="shared" si="15"/>
        <v>20.043320000000001</v>
      </c>
      <c r="E188" s="2">
        <f t="shared" si="16"/>
        <v>20.12257</v>
      </c>
      <c r="F188" s="2">
        <f t="shared" si="17"/>
        <v>20.297654999999999</v>
      </c>
      <c r="G188" s="2">
        <f t="shared" si="19"/>
        <v>19.678876000000006</v>
      </c>
      <c r="H188" s="2"/>
      <c r="I188" s="2">
        <f t="array" ref="I188">SUMPRODUCT(B172:B191, (ROW(B172:B191)-ROW(B172)+1)) / (20*21/2)</f>
        <v>20.234655714285712</v>
      </c>
      <c r="J188" s="2">
        <f t="shared" si="18"/>
        <v>20.165276472141311</v>
      </c>
      <c r="K188" s="2">
        <f t="shared" si="20"/>
        <v>19.413149285849943</v>
      </c>
    </row>
    <row r="189" spans="1:11" ht="13.5" x14ac:dyDescent="0.25">
      <c r="A189" s="3">
        <f>TITRES_STAT!B192</f>
        <v>44879</v>
      </c>
      <c r="B189" s="5">
        <f>TITRES_STAT!D192</f>
        <v>20.3935</v>
      </c>
      <c r="C189" s="2">
        <f t="shared" si="14"/>
        <v>3.1700000000000728E-2</v>
      </c>
      <c r="D189" s="2">
        <f t="shared" si="15"/>
        <v>20.14472</v>
      </c>
      <c r="E189" s="2">
        <f t="shared" si="16"/>
        <v>20.141579999999998</v>
      </c>
      <c r="F189" s="2">
        <f t="shared" si="17"/>
        <v>20.291315000000001</v>
      </c>
      <c r="G189" s="2">
        <f t="shared" si="19"/>
        <v>19.740040000000008</v>
      </c>
      <c r="H189" s="2"/>
      <c r="I189" s="2">
        <f t="array" ref="I189">SUMPRODUCT(B173:B192, (ROW(B173:B192)-ROW(B173)+1)) / (20*21/2)</f>
        <v>20.2425</v>
      </c>
      <c r="J189" s="2">
        <f t="shared" si="18"/>
        <v>20.187012046223092</v>
      </c>
      <c r="K189" s="2">
        <f t="shared" si="20"/>
        <v>19.451594411895044</v>
      </c>
    </row>
    <row r="190" spans="1:11" ht="13.5" x14ac:dyDescent="0.25">
      <c r="A190" s="3">
        <f>TITRES_STAT!B193</f>
        <v>44880</v>
      </c>
      <c r="B190" s="5">
        <f>TITRES_STAT!D193</f>
        <v>20.441099999999999</v>
      </c>
      <c r="C190" s="2">
        <f t="shared" si="14"/>
        <v>4.7599999999999199E-2</v>
      </c>
      <c r="D190" s="2">
        <f t="shared" si="15"/>
        <v>20.271499999999996</v>
      </c>
      <c r="E190" s="2">
        <f t="shared" si="16"/>
        <v>20.14396</v>
      </c>
      <c r="F190" s="2">
        <f t="shared" si="17"/>
        <v>20.287355000000002</v>
      </c>
      <c r="G190" s="2">
        <f t="shared" si="19"/>
        <v>19.802632000000006</v>
      </c>
      <c r="H190" s="2"/>
      <c r="I190" s="2">
        <f t="array" ref="I190">SUMPRODUCT(B174:B193, (ROW(B174:B193)-ROW(B174)+1)) / (20*21/2)</f>
        <v>20.250723809523809</v>
      </c>
      <c r="J190" s="2">
        <f t="shared" si="18"/>
        <v>20.211210898963749</v>
      </c>
      <c r="K190" s="2">
        <f t="shared" si="20"/>
        <v>19.490398552605043</v>
      </c>
    </row>
    <row r="191" spans="1:11" ht="13.5" x14ac:dyDescent="0.25">
      <c r="A191" s="3">
        <f>TITRES_STAT!B194</f>
        <v>44881</v>
      </c>
      <c r="B191" s="5">
        <f>TITRES_STAT!D194</f>
        <v>20.441099999999999</v>
      </c>
      <c r="C191" s="2">
        <f t="shared" si="14"/>
        <v>0</v>
      </c>
      <c r="D191" s="2">
        <f t="shared" si="15"/>
        <v>20.34282</v>
      </c>
      <c r="E191" s="2">
        <f t="shared" si="16"/>
        <v>20.167729999999999</v>
      </c>
      <c r="F191" s="2">
        <f t="shared" si="17"/>
        <v>20.279434999999999</v>
      </c>
      <c r="G191" s="2">
        <f t="shared" si="19"/>
        <v>19.862846000000005</v>
      </c>
      <c r="H191" s="2"/>
      <c r="I191" s="2">
        <f t="array" ref="I191">SUMPRODUCT(B175:B194, (ROW(B175:B194)-ROW(B175)+1)) / (20*21/2)</f>
        <v>20.252574285714289</v>
      </c>
      <c r="J191" s="2">
        <f t="shared" si="18"/>
        <v>20.233105099062438</v>
      </c>
      <c r="K191" s="2">
        <f t="shared" si="20"/>
        <v>19.527680962306807</v>
      </c>
    </row>
    <row r="192" spans="1:11" ht="13.5" x14ac:dyDescent="0.25">
      <c r="A192" s="3">
        <f>TITRES_STAT!B195</f>
        <v>44882</v>
      </c>
      <c r="B192" s="5">
        <f>TITRES_STAT!D195</f>
        <v>20.361799999999999</v>
      </c>
      <c r="C192" s="2">
        <f t="shared" si="14"/>
        <v>-7.9299999999999926E-2</v>
      </c>
      <c r="D192" s="2">
        <f t="shared" si="15"/>
        <v>20.399859999999997</v>
      </c>
      <c r="E192" s="2">
        <f t="shared" si="16"/>
        <v>20.184360000000002</v>
      </c>
      <c r="F192" s="2">
        <f t="shared" si="17"/>
        <v>20.267550000000004</v>
      </c>
      <c r="G192" s="2">
        <f t="shared" si="19"/>
        <v>19.921474000000003</v>
      </c>
      <c r="H192" s="2"/>
      <c r="I192" s="2">
        <f t="array" ref="I192">SUMPRODUCT(B176:B195, (ROW(B176:B195)-ROW(B176)+1)) / (20*21/2)</f>
        <v>20.255969523809522</v>
      </c>
      <c r="J192" s="2">
        <f t="shared" si="18"/>
        <v>20.245361756294589</v>
      </c>
      <c r="K192" s="2">
        <f t="shared" si="20"/>
        <v>19.560391512804578</v>
      </c>
    </row>
    <row r="193" spans="1:11" ht="13.5" x14ac:dyDescent="0.25">
      <c r="A193" s="3">
        <f>TITRES_STAT!B196</f>
        <v>44883</v>
      </c>
      <c r="B193" s="5">
        <f>TITRES_STAT!D196</f>
        <v>20.353899999999999</v>
      </c>
      <c r="C193" s="2">
        <f t="shared" si="14"/>
        <v>-7.899999999999352E-3</v>
      </c>
      <c r="D193" s="2">
        <f t="shared" si="15"/>
        <v>20.398279999999996</v>
      </c>
      <c r="E193" s="2">
        <f t="shared" si="16"/>
        <v>20.220800000000004</v>
      </c>
      <c r="F193" s="2">
        <f t="shared" si="17"/>
        <v>20.255270000000003</v>
      </c>
      <c r="G193" s="2">
        <f t="shared" si="19"/>
        <v>19.981530000000006</v>
      </c>
      <c r="H193" s="2"/>
      <c r="I193" s="2">
        <f t="array" ref="I193">SUMPRODUCT(B177:B196, (ROW(B177:B196)-ROW(B177)+1)) / (20*21/2)</f>
        <v>20.259741904761899</v>
      </c>
      <c r="J193" s="2">
        <f t="shared" si="18"/>
        <v>20.25569873188558</v>
      </c>
      <c r="K193" s="2">
        <f t="shared" si="20"/>
        <v>19.591509492694595</v>
      </c>
    </row>
    <row r="194" spans="1:11" ht="13.5" x14ac:dyDescent="0.25">
      <c r="A194" s="3">
        <f>TITRES_STAT!B197</f>
        <v>44886</v>
      </c>
      <c r="B194" s="5">
        <f>TITRES_STAT!D197</f>
        <v>20.274699999999999</v>
      </c>
      <c r="C194" s="2">
        <f t="shared" si="14"/>
        <v>-7.9200000000000159E-2</v>
      </c>
      <c r="D194" s="2">
        <f t="shared" si="15"/>
        <v>20.374519999999997</v>
      </c>
      <c r="E194" s="2">
        <f t="shared" si="16"/>
        <v>20.259620000000002</v>
      </c>
      <c r="F194" s="2">
        <f t="shared" si="17"/>
        <v>20.246950000000005</v>
      </c>
      <c r="G194" s="2">
        <f t="shared" si="19"/>
        <v>20.038734000000005</v>
      </c>
      <c r="H194" s="2"/>
      <c r="I194" s="2">
        <f t="array" ref="I194">SUMPRODUCT(B178:B197, (ROW(B178:B197)-ROW(B178)+1)) / (20*21/2)</f>
        <v>20.263139047619049</v>
      </c>
      <c r="J194" s="2">
        <f t="shared" si="18"/>
        <v>20.257508376467904</v>
      </c>
      <c r="K194" s="2">
        <f t="shared" si="20"/>
        <v>19.618301277294805</v>
      </c>
    </row>
    <row r="195" spans="1:11" ht="13.5" x14ac:dyDescent="0.25">
      <c r="A195" s="3">
        <f>TITRES_STAT!B198</f>
        <v>44887</v>
      </c>
      <c r="B195" s="5">
        <f>TITRES_STAT!D198</f>
        <v>20.282599999999999</v>
      </c>
      <c r="C195" s="2">
        <f t="shared" si="14"/>
        <v>7.899999999999352E-3</v>
      </c>
      <c r="D195" s="2">
        <f t="shared" si="15"/>
        <v>20.342819999999996</v>
      </c>
      <c r="E195" s="2">
        <f t="shared" si="16"/>
        <v>20.30716</v>
      </c>
      <c r="F195" s="2">
        <f t="shared" si="17"/>
        <v>20.242990000000002</v>
      </c>
      <c r="G195" s="2">
        <f t="shared" si="19"/>
        <v>20.079932000000003</v>
      </c>
      <c r="H195" s="2"/>
      <c r="I195" s="2">
        <f t="array" ref="I195">SUMPRODUCT(B179:B198, (ROW(B179:B198)-ROW(B179)+1)) / (20*21/2)</f>
        <v>20.259408095238093</v>
      </c>
      <c r="J195" s="2">
        <f t="shared" si="18"/>
        <v>20.25989805489953</v>
      </c>
      <c r="K195" s="2">
        <f t="shared" si="20"/>
        <v>19.64435220759697</v>
      </c>
    </row>
    <row r="196" spans="1:11" ht="13.5" x14ac:dyDescent="0.25">
      <c r="A196" s="3">
        <f>TITRES_STAT!B199</f>
        <v>44888</v>
      </c>
      <c r="B196" s="5">
        <f>TITRES_STAT!D199</f>
        <v>20.282599999999999</v>
      </c>
      <c r="C196" s="2">
        <f t="shared" ref="C196:C259" si="21">B196-B195</f>
        <v>0</v>
      </c>
      <c r="D196" s="2">
        <f t="shared" si="15"/>
        <v>20.311119999999999</v>
      </c>
      <c r="E196" s="2">
        <f t="shared" si="16"/>
        <v>20.326969999999999</v>
      </c>
      <c r="F196" s="2">
        <f t="shared" si="17"/>
        <v>20.23903</v>
      </c>
      <c r="G196" s="2">
        <f t="shared" si="19"/>
        <v>20.105444000000002</v>
      </c>
      <c r="H196" s="2"/>
      <c r="I196" s="2">
        <f t="array" ref="I196">SUMPRODUCT(B180:B199, (ROW(B180:B199)-ROW(B180)+1)) / (20*21/2)</f>
        <v>20.257221428571427</v>
      </c>
      <c r="J196" s="2">
        <f t="shared" si="18"/>
        <v>20.262060144909096</v>
      </c>
      <c r="K196" s="2">
        <f t="shared" si="20"/>
        <v>19.669381532789249</v>
      </c>
    </row>
    <row r="197" spans="1:11" ht="13.5" x14ac:dyDescent="0.25">
      <c r="A197" s="3">
        <f>TITRES_STAT!B200</f>
        <v>44889</v>
      </c>
      <c r="B197" s="5">
        <f>TITRES_STAT!D200</f>
        <v>20.274699999999999</v>
      </c>
      <c r="C197" s="2">
        <f t="shared" si="21"/>
        <v>-7.899999999999352E-3</v>
      </c>
      <c r="D197" s="2">
        <f t="shared" si="15"/>
        <v>20.293699999999998</v>
      </c>
      <c r="E197" s="2">
        <f t="shared" si="16"/>
        <v>20.346779999999999</v>
      </c>
      <c r="F197" s="2">
        <f t="shared" si="17"/>
        <v>20.234675000000003</v>
      </c>
      <c r="G197" s="2">
        <f t="shared" si="19"/>
        <v>20.130798000000006</v>
      </c>
      <c r="H197" s="2"/>
      <c r="I197" s="2">
        <f t="array" ref="I197">SUMPRODUCT(B181:B200, (ROW(B181:B200)-ROW(B181)+1)) / (20*21/2)</f>
        <v>20.239939523809525</v>
      </c>
      <c r="J197" s="2">
        <f t="shared" si="18"/>
        <v>20.263263940632037</v>
      </c>
      <c r="K197" s="2">
        <f t="shared" si="20"/>
        <v>19.693119511895553</v>
      </c>
    </row>
    <row r="198" spans="1:11" ht="13.5" x14ac:dyDescent="0.25">
      <c r="A198" s="3">
        <f>TITRES_STAT!B201</f>
        <v>44890</v>
      </c>
      <c r="B198" s="5">
        <f>TITRES_STAT!D201</f>
        <v>20.195499999999999</v>
      </c>
      <c r="C198" s="2">
        <f t="shared" si="21"/>
        <v>-7.9200000000000159E-2</v>
      </c>
      <c r="D198" s="2">
        <f t="shared" ref="D198:D261" si="22">AVERAGE(B194:B198)</f>
        <v>20.26202</v>
      </c>
      <c r="E198" s="2">
        <f t="shared" si="16"/>
        <v>20.330149999999996</v>
      </c>
      <c r="F198" s="2">
        <f t="shared" si="17"/>
        <v>20.22636</v>
      </c>
      <c r="G198" s="2">
        <f t="shared" si="19"/>
        <v>20.154726000000004</v>
      </c>
      <c r="H198" s="2"/>
      <c r="I198" s="2">
        <f t="array" ref="I198">SUMPRODUCT(B182:B201, (ROW(B182:B201)-ROW(B182)+1)) / (20*21/2)</f>
        <v>20.224430952380953</v>
      </c>
      <c r="J198" s="2">
        <f t="shared" si="18"/>
        <v>20.256810232000415</v>
      </c>
      <c r="K198" s="2">
        <f t="shared" si="20"/>
        <v>19.712820707507493</v>
      </c>
    </row>
    <row r="199" spans="1:11" ht="13.5" x14ac:dyDescent="0.25">
      <c r="A199" s="3">
        <f>TITRES_STAT!B202</f>
        <v>44893</v>
      </c>
      <c r="B199" s="5">
        <f>TITRES_STAT!D202</f>
        <v>20.203399999999998</v>
      </c>
      <c r="C199" s="2">
        <f t="shared" si="21"/>
        <v>7.899999999999352E-3</v>
      </c>
      <c r="D199" s="2">
        <f t="shared" si="22"/>
        <v>20.24776</v>
      </c>
      <c r="E199" s="2">
        <f t="shared" si="16"/>
        <v>20.311139999999998</v>
      </c>
      <c r="F199" s="2">
        <f t="shared" si="17"/>
        <v>20.22636</v>
      </c>
      <c r="G199" s="2">
        <f t="shared" si="19"/>
        <v>20.178654000000002</v>
      </c>
      <c r="H199" s="2"/>
      <c r="I199" s="2">
        <f t="array" ref="I199">SUMPRODUCT(B183:B202, (ROW(B183:B202)-ROW(B183)+1)) / (20*21/2)</f>
        <v>20.187039047619045</v>
      </c>
      <c r="J199" s="2">
        <f t="shared" si="18"/>
        <v>20.251723543238473</v>
      </c>
      <c r="K199" s="2">
        <f t="shared" si="20"/>
        <v>19.732059111134653</v>
      </c>
    </row>
    <row r="200" spans="1:11" ht="13.5" x14ac:dyDescent="0.25">
      <c r="A200" s="3">
        <f>TITRES_STAT!B203</f>
        <v>44894</v>
      </c>
      <c r="B200" s="5">
        <f>TITRES_STAT!D203</f>
        <v>20.044899999999998</v>
      </c>
      <c r="C200" s="2">
        <f t="shared" si="21"/>
        <v>-0.15850000000000009</v>
      </c>
      <c r="D200" s="2">
        <f t="shared" si="22"/>
        <v>20.200219999999998</v>
      </c>
      <c r="E200" s="2">
        <f t="shared" si="16"/>
        <v>20.271519999999999</v>
      </c>
      <c r="F200" s="2">
        <f t="shared" si="17"/>
        <v>20.207739999999994</v>
      </c>
      <c r="G200" s="2">
        <f t="shared" si="19"/>
        <v>20.200838000000001</v>
      </c>
      <c r="H200" s="2"/>
      <c r="I200" s="2">
        <f t="array" ref="I200">SUMPRODUCT(B184:B203, (ROW(B184:B203)-ROW(B184)+1)) / (20*21/2)</f>
        <v>20.1733819047619</v>
      </c>
      <c r="J200" s="2">
        <f t="shared" si="18"/>
        <v>20.232026062930046</v>
      </c>
      <c r="K200" s="2">
        <f t="shared" si="20"/>
        <v>19.744327381286237</v>
      </c>
    </row>
    <row r="201" spans="1:11" ht="13.5" x14ac:dyDescent="0.25">
      <c r="A201" s="3">
        <f>TITRES_STAT!B204</f>
        <v>44895</v>
      </c>
      <c r="B201" s="5">
        <f>TITRES_STAT!D204</f>
        <v>20.044899999999998</v>
      </c>
      <c r="C201" s="2">
        <f t="shared" si="21"/>
        <v>0</v>
      </c>
      <c r="D201" s="2">
        <f t="shared" si="22"/>
        <v>20.152679999999997</v>
      </c>
      <c r="E201" s="2">
        <f t="shared" si="16"/>
        <v>20.231899999999996</v>
      </c>
      <c r="F201" s="2">
        <f t="shared" si="17"/>
        <v>20.199814999999997</v>
      </c>
      <c r="G201" s="2">
        <f t="shared" si="19"/>
        <v>20.221596000000002</v>
      </c>
      <c r="H201" s="2">
        <f>AVERAGE(B2:B201)</f>
        <v>15.831571500000006</v>
      </c>
      <c r="I201" s="2">
        <f t="array" ref="I201">SUMPRODUCT(B185:B204, (ROW(B185:B204)-ROW(B185)+1)) / (20*21/2)</f>
        <v>20.07725095238095</v>
      </c>
      <c r="J201" s="2">
        <f t="shared" si="18"/>
        <v>20.214204533127184</v>
      </c>
      <c r="K201" s="2">
        <f t="shared" si="20"/>
        <v>19.756114542804422</v>
      </c>
    </row>
    <row r="202" spans="1:11" ht="13.5" x14ac:dyDescent="0.25">
      <c r="A202" s="3">
        <f>TITRES_STAT!B205</f>
        <v>44896</v>
      </c>
      <c r="B202" s="5">
        <f>TITRES_STAT!D205</f>
        <v>19.807200000000002</v>
      </c>
      <c r="C202" s="2">
        <f t="shared" si="21"/>
        <v>-0.23769999999999669</v>
      </c>
      <c r="D202" s="2">
        <f t="shared" si="22"/>
        <v>20.059179999999998</v>
      </c>
      <c r="E202" s="2">
        <f t="shared" si="16"/>
        <v>20.176439999999992</v>
      </c>
      <c r="F202" s="2">
        <f t="shared" si="17"/>
        <v>20.180399999999999</v>
      </c>
      <c r="G202" s="2">
        <f t="shared" si="19"/>
        <v>20.2376</v>
      </c>
      <c r="H202" s="2">
        <f t="shared" ref="H202:H265" si="23">AVERAGE(B3:B202)</f>
        <v>15.870139000000009</v>
      </c>
      <c r="I202" s="2">
        <f t="array" ref="I202">SUMPRODUCT(B186:B205, (ROW(B186:B205)-ROW(B186)+1)) / (20*21/2)</f>
        <v>20.067515714285712</v>
      </c>
      <c r="J202" s="2">
        <f t="shared" si="18"/>
        <v>20.175442196638883</v>
      </c>
      <c r="K202" s="2">
        <f t="shared" si="20"/>
        <v>19.758117894066995</v>
      </c>
    </row>
    <row r="203" spans="1:11" ht="13.5" x14ac:dyDescent="0.25">
      <c r="A203" s="3">
        <f>TITRES_STAT!B206</f>
        <v>44897</v>
      </c>
      <c r="B203" s="5">
        <f>TITRES_STAT!D206</f>
        <v>20.036999999999999</v>
      </c>
      <c r="C203" s="2">
        <f t="shared" si="21"/>
        <v>0.22979999999999734</v>
      </c>
      <c r="D203" s="2">
        <f t="shared" si="22"/>
        <v>20.027480000000004</v>
      </c>
      <c r="E203" s="2">
        <f t="shared" si="16"/>
        <v>20.144749999999998</v>
      </c>
      <c r="F203" s="2">
        <f t="shared" si="17"/>
        <v>20.182774999999999</v>
      </c>
      <c r="G203" s="2">
        <f t="shared" si="19"/>
        <v>20.258200000000002</v>
      </c>
      <c r="H203" s="2">
        <f t="shared" si="23"/>
        <v>15.909855500000008</v>
      </c>
      <c r="I203" s="2">
        <f t="array" ref="I203">SUMPRODUCT(B187:B206, (ROW(B187:B206)-ROW(B187)+1)) / (20*21/2)</f>
        <v>20.034010476190474</v>
      </c>
      <c r="J203" s="2">
        <f t="shared" si="18"/>
        <v>20.162257225530418</v>
      </c>
      <c r="K203" s="2">
        <f t="shared" si="20"/>
        <v>19.76905444724084</v>
      </c>
    </row>
    <row r="204" spans="1:11" ht="13.5" x14ac:dyDescent="0.25">
      <c r="A204" s="3">
        <f>TITRES_STAT!B207</f>
        <v>44900</v>
      </c>
      <c r="B204" s="5">
        <f>TITRES_STAT!D207</f>
        <v>19.173400000000001</v>
      </c>
      <c r="C204" s="2">
        <f t="shared" si="21"/>
        <v>-0.86359999999999815</v>
      </c>
      <c r="D204" s="2">
        <f t="shared" si="22"/>
        <v>19.821480000000001</v>
      </c>
      <c r="E204" s="2">
        <f t="shared" ref="E204:E267" si="24">AVERAGE(B195:B204)</f>
        <v>20.03462</v>
      </c>
      <c r="F204" s="2">
        <f t="shared" si="17"/>
        <v>20.147119999999997</v>
      </c>
      <c r="G204" s="2">
        <f t="shared" si="19"/>
        <v>20.261528000000002</v>
      </c>
      <c r="H204" s="2">
        <f t="shared" si="23"/>
        <v>15.945254000000009</v>
      </c>
      <c r="I204" s="2">
        <f t="array" ref="I204">SUMPRODUCT(B188:B207, (ROW(B188:B207)-ROW(B188)+1)) / (20*21/2)</f>
        <v>20.001825714285719</v>
      </c>
      <c r="J204" s="2">
        <f t="shared" si="18"/>
        <v>20.068080346908474</v>
      </c>
      <c r="K204" s="2">
        <f t="shared" si="20"/>
        <v>19.745695449309828</v>
      </c>
    </row>
    <row r="205" spans="1:11" ht="13.5" x14ac:dyDescent="0.25">
      <c r="A205" s="3">
        <f>TITRES_STAT!B208</f>
        <v>44901</v>
      </c>
      <c r="B205" s="5">
        <f>TITRES_STAT!D208</f>
        <v>20.044899999999998</v>
      </c>
      <c r="C205" s="2">
        <f t="shared" si="21"/>
        <v>0.8714999999999975</v>
      </c>
      <c r="D205" s="2">
        <f t="shared" si="22"/>
        <v>19.821480000000001</v>
      </c>
      <c r="E205" s="2">
        <f t="shared" si="24"/>
        <v>20.010849999999998</v>
      </c>
      <c r="F205" s="2">
        <f t="shared" si="17"/>
        <v>20.159004999999997</v>
      </c>
      <c r="G205" s="2">
        <f t="shared" si="19"/>
        <v>20.282128000000004</v>
      </c>
      <c r="H205" s="2">
        <f t="shared" si="23"/>
        <v>15.98501000000001</v>
      </c>
      <c r="I205" s="2">
        <f t="array" ref="I205">SUMPRODUCT(B189:B208, (ROW(B189:B208)-ROW(B189)+1)) / (20*21/2)</f>
        <v>19.970923809523807</v>
      </c>
      <c r="J205" s="2">
        <f t="shared" si="18"/>
        <v>20.065872694821952</v>
      </c>
      <c r="K205" s="2">
        <f t="shared" si="20"/>
        <v>19.757428961101599</v>
      </c>
    </row>
    <row r="206" spans="1:11" ht="13.5" x14ac:dyDescent="0.25">
      <c r="A206" s="3">
        <f>TITRES_STAT!B209</f>
        <v>44902</v>
      </c>
      <c r="B206" s="5">
        <f>TITRES_STAT!D209</f>
        <v>19.807200000000002</v>
      </c>
      <c r="C206" s="2">
        <f t="shared" si="21"/>
        <v>-0.23769999999999669</v>
      </c>
      <c r="D206" s="2">
        <f t="shared" si="22"/>
        <v>19.77394</v>
      </c>
      <c r="E206" s="2">
        <f t="shared" si="24"/>
        <v>19.96331</v>
      </c>
      <c r="F206" s="2">
        <f t="shared" si="17"/>
        <v>20.145140000000001</v>
      </c>
      <c r="G206" s="2">
        <f t="shared" si="19"/>
        <v>20.298132000000003</v>
      </c>
      <c r="H206" s="2">
        <f t="shared" si="23"/>
        <v>16.023577500000009</v>
      </c>
      <c r="I206" s="2">
        <f t="array" ref="I206">SUMPRODUCT(B190:B209, (ROW(B190:B209)-ROW(B190)+1)) / (20*21/2)</f>
        <v>19.942662857142853</v>
      </c>
      <c r="J206" s="2">
        <f t="shared" si="18"/>
        <v>20.041237200077006</v>
      </c>
      <c r="K206" s="2">
        <f t="shared" si="20"/>
        <v>19.759380766548599</v>
      </c>
    </row>
    <row r="207" spans="1:11" ht="13.5" x14ac:dyDescent="0.25">
      <c r="A207" s="3">
        <f>TITRES_STAT!B210</f>
        <v>44903</v>
      </c>
      <c r="B207" s="5">
        <f>TITRES_STAT!D210</f>
        <v>19.807200000000002</v>
      </c>
      <c r="C207" s="2">
        <f t="shared" si="21"/>
        <v>0</v>
      </c>
      <c r="D207" s="2">
        <f t="shared" si="22"/>
        <v>19.77394</v>
      </c>
      <c r="E207" s="2">
        <f t="shared" si="24"/>
        <v>19.916559999999997</v>
      </c>
      <c r="F207" s="2">
        <f t="shared" si="17"/>
        <v>20.13167</v>
      </c>
      <c r="G207" s="2">
        <f t="shared" si="19"/>
        <v>20.313977999999999</v>
      </c>
      <c r="H207" s="2">
        <f t="shared" si="23"/>
        <v>16.062145000000008</v>
      </c>
      <c r="I207" s="2">
        <f t="array" ref="I207">SUMPRODUCT(B191:B210, (ROW(B191:B210)-ROW(B191)+1)) / (20*21/2)</f>
        <v>19.91342238095238</v>
      </c>
      <c r="J207" s="2">
        <f t="shared" si="18"/>
        <v>20.018947942926815</v>
      </c>
      <c r="K207" s="2">
        <f t="shared" si="20"/>
        <v>19.761256030605519</v>
      </c>
    </row>
    <row r="208" spans="1:11" ht="13.5" x14ac:dyDescent="0.25">
      <c r="A208" s="3">
        <f>TITRES_STAT!B211</f>
        <v>44904</v>
      </c>
      <c r="B208" s="5">
        <f>TITRES_STAT!D211</f>
        <v>19.807200000000002</v>
      </c>
      <c r="C208" s="2">
        <f t="shared" si="21"/>
        <v>0</v>
      </c>
      <c r="D208" s="2">
        <f t="shared" si="22"/>
        <v>19.727980000000002</v>
      </c>
      <c r="E208" s="2">
        <f t="shared" si="24"/>
        <v>19.87773</v>
      </c>
      <c r="F208" s="2">
        <f t="shared" si="17"/>
        <v>20.103940000000001</v>
      </c>
      <c r="G208" s="2">
        <f t="shared" si="19"/>
        <v>20.313977999999999</v>
      </c>
      <c r="H208" s="2">
        <f t="shared" si="23"/>
        <v>16.100712500000007</v>
      </c>
      <c r="I208" s="2">
        <f t="array" ref="I208">SUMPRODUCT(B192:B211, (ROW(B192:B211)-ROW(B192)+1)) / (20*21/2)</f>
        <v>19.882865238095238</v>
      </c>
      <c r="J208" s="2">
        <f t="shared" si="18"/>
        <v>19.998781472171878</v>
      </c>
      <c r="K208" s="2">
        <f t="shared" si="20"/>
        <v>19.763057754895502</v>
      </c>
    </row>
    <row r="209" spans="1:11" ht="13.5" x14ac:dyDescent="0.25">
      <c r="A209" s="3">
        <f>TITRES_STAT!B212</f>
        <v>44907</v>
      </c>
      <c r="B209" s="5">
        <f>TITRES_STAT!D212</f>
        <v>19.807200000000002</v>
      </c>
      <c r="C209" s="2">
        <f t="shared" si="21"/>
        <v>0</v>
      </c>
      <c r="D209" s="2">
        <f t="shared" si="22"/>
        <v>19.85474</v>
      </c>
      <c r="E209" s="2">
        <f t="shared" si="24"/>
        <v>19.838109999999997</v>
      </c>
      <c r="F209" s="2">
        <f t="shared" si="17"/>
        <v>20.074625000000005</v>
      </c>
      <c r="G209" s="2">
        <f t="shared" si="19"/>
        <v>20.306054</v>
      </c>
      <c r="H209" s="2">
        <f t="shared" si="23"/>
        <v>16.13928000000001</v>
      </c>
      <c r="I209" s="2">
        <f t="array" ref="I209">SUMPRODUCT(B193:B212, (ROW(B193:B212)-ROW(B193)+1)) / (20*21/2)</f>
        <v>19.855741428571431</v>
      </c>
      <c r="J209" s="2">
        <f t="shared" si="18"/>
        <v>19.980535617679315</v>
      </c>
      <c r="K209" s="2">
        <f t="shared" si="20"/>
        <v>19.764788823330974</v>
      </c>
    </row>
    <row r="210" spans="1:11" ht="13.5" x14ac:dyDescent="0.25">
      <c r="A210" s="3">
        <f>TITRES_STAT!B213</f>
        <v>44908</v>
      </c>
      <c r="B210" s="5">
        <f>TITRES_STAT!D213</f>
        <v>19.767600000000002</v>
      </c>
      <c r="C210" s="2">
        <f t="shared" si="21"/>
        <v>-3.960000000000008E-2</v>
      </c>
      <c r="D210" s="2">
        <f t="shared" si="22"/>
        <v>19.799280000000003</v>
      </c>
      <c r="E210" s="2">
        <f t="shared" si="24"/>
        <v>19.810379999999999</v>
      </c>
      <c r="F210" s="2">
        <f t="shared" si="17"/>
        <v>20.040950000000002</v>
      </c>
      <c r="G210" s="2">
        <f t="shared" si="19"/>
        <v>20.289574000000002</v>
      </c>
      <c r="H210" s="2">
        <f t="shared" si="23"/>
        <v>16.177649500000012</v>
      </c>
      <c r="I210" s="2">
        <f t="array" ref="I210">SUMPRODUCT(B194:B213, (ROW(B194:B213)-ROW(B194)+1)) / (20*21/2)</f>
        <v>19.831673333333331</v>
      </c>
      <c r="J210" s="2">
        <f t="shared" si="18"/>
        <v>19.960256035043191</v>
      </c>
      <c r="K210" s="2">
        <f t="shared" si="20"/>
        <v>19.764899065553291</v>
      </c>
    </row>
    <row r="211" spans="1:11" ht="13.5" x14ac:dyDescent="0.25">
      <c r="A211" s="3">
        <f>TITRES_STAT!B214</f>
        <v>44909</v>
      </c>
      <c r="B211" s="5">
        <f>TITRES_STAT!D214</f>
        <v>19.720099999999999</v>
      </c>
      <c r="C211" s="2">
        <f t="shared" si="21"/>
        <v>-4.7500000000002984E-2</v>
      </c>
      <c r="D211" s="2">
        <f t="shared" si="22"/>
        <v>19.781860000000002</v>
      </c>
      <c r="E211" s="2">
        <f t="shared" si="24"/>
        <v>19.777899999999999</v>
      </c>
      <c r="F211" s="2">
        <f t="shared" si="17"/>
        <v>20.004900000000003</v>
      </c>
      <c r="G211" s="2">
        <f t="shared" si="19"/>
        <v>20.272144000000001</v>
      </c>
      <c r="H211" s="2">
        <f t="shared" si="23"/>
        <v>16.215781500000013</v>
      </c>
      <c r="I211" s="2">
        <f t="array" ref="I211">SUMPRODUCT(B195:B214, (ROW(B195:B214)-ROW(B195)+1)) / (20*21/2)</f>
        <v>19.810623333333336</v>
      </c>
      <c r="J211" s="2">
        <f t="shared" si="18"/>
        <v>19.937384031705744</v>
      </c>
      <c r="K211" s="2">
        <f t="shared" si="20"/>
        <v>19.763142239453163</v>
      </c>
    </row>
    <row r="212" spans="1:11" ht="13.5" x14ac:dyDescent="0.25">
      <c r="A212" s="3">
        <f>TITRES_STAT!B215</f>
        <v>44910</v>
      </c>
      <c r="B212" s="5">
        <f>TITRES_STAT!D215</f>
        <v>19.720099999999999</v>
      </c>
      <c r="C212" s="2">
        <f t="shared" si="21"/>
        <v>0</v>
      </c>
      <c r="D212" s="2">
        <f t="shared" si="22"/>
        <v>19.76444</v>
      </c>
      <c r="E212" s="2">
        <f t="shared" si="24"/>
        <v>19.769189999999998</v>
      </c>
      <c r="F212" s="2">
        <f t="shared" ref="F212:F275" si="25">AVERAGE(B193:B212)</f>
        <v>19.972815000000004</v>
      </c>
      <c r="G212" s="2">
        <f t="shared" si="19"/>
        <v>20.242671999999999</v>
      </c>
      <c r="H212" s="2">
        <f t="shared" si="23"/>
        <v>16.25391350000001</v>
      </c>
      <c r="I212" s="2">
        <f t="array" ref="I212">SUMPRODUCT(B196:B215, (ROW(B196:B215)-ROW(B196)+1)) / (20*21/2)</f>
        <v>19.792214285714287</v>
      </c>
      <c r="J212" s="2">
        <f t="shared" si="18"/>
        <v>19.916690314400434</v>
      </c>
      <c r="K212" s="2">
        <f t="shared" si="20"/>
        <v>19.761454308494216</v>
      </c>
    </row>
    <row r="213" spans="1:11" ht="13.5" x14ac:dyDescent="0.25">
      <c r="A213" s="3">
        <f>TITRES_STAT!B216</f>
        <v>44911</v>
      </c>
      <c r="B213" s="5">
        <f>TITRES_STAT!D216</f>
        <v>19.720099999999999</v>
      </c>
      <c r="C213" s="2">
        <f t="shared" si="21"/>
        <v>0</v>
      </c>
      <c r="D213" s="2">
        <f t="shared" si="22"/>
        <v>19.747019999999999</v>
      </c>
      <c r="E213" s="2">
        <f t="shared" si="24"/>
        <v>19.737500000000001</v>
      </c>
      <c r="F213" s="2">
        <f t="shared" si="25"/>
        <v>19.941125000000007</v>
      </c>
      <c r="G213" s="2">
        <f t="shared" si="19"/>
        <v>20.212406000000001</v>
      </c>
      <c r="H213" s="2">
        <f t="shared" si="23"/>
        <v>16.292045500000011</v>
      </c>
      <c r="I213" s="2">
        <f t="array" ref="I213">SUMPRODUCT(B197:B216, (ROW(B197:B216)-ROW(B197)+1)) / (20*21/2)</f>
        <v>19.773464761904766</v>
      </c>
      <c r="J213" s="2">
        <f t="shared" ref="J213:J276" si="26">$J$4*B213+J212*(1-$J$4)</f>
        <v>19.897967427314679</v>
      </c>
      <c r="K213" s="2">
        <f t="shared" si="20"/>
        <v>19.759832570906209</v>
      </c>
    </row>
    <row r="214" spans="1:11" ht="13.5" x14ac:dyDescent="0.25">
      <c r="A214" s="3">
        <f>TITRES_STAT!B217</f>
        <v>44914</v>
      </c>
      <c r="B214" s="5">
        <f>TITRES_STAT!D217</f>
        <v>19.720099999999999</v>
      </c>
      <c r="C214" s="2">
        <f t="shared" si="21"/>
        <v>0</v>
      </c>
      <c r="D214" s="2">
        <f t="shared" si="22"/>
        <v>19.729600000000001</v>
      </c>
      <c r="E214" s="2">
        <f t="shared" si="24"/>
        <v>19.792169999999999</v>
      </c>
      <c r="F214" s="2">
        <f t="shared" si="25"/>
        <v>19.913395000000001</v>
      </c>
      <c r="G214" s="2">
        <f t="shared" si="19"/>
        <v>20.186893999999999</v>
      </c>
      <c r="H214" s="2">
        <f t="shared" si="23"/>
        <v>16.330177500000008</v>
      </c>
      <c r="I214" s="2">
        <f t="array" ref="I214">SUMPRODUCT(B198:B217, (ROW(B198:B217)-ROW(B198)+1)) / (20*21/2)</f>
        <v>19.74471619047619</v>
      </c>
      <c r="J214" s="2">
        <f t="shared" si="26"/>
        <v>19.88102767233233</v>
      </c>
      <c r="K214" s="2">
        <f t="shared" si="20"/>
        <v>19.758274430870671</v>
      </c>
    </row>
    <row r="215" spans="1:11" ht="13.5" x14ac:dyDescent="0.25">
      <c r="A215" s="3">
        <f>TITRES_STAT!B218</f>
        <v>44915</v>
      </c>
      <c r="B215" s="5">
        <f>TITRES_STAT!D218</f>
        <v>19.720099999999999</v>
      </c>
      <c r="C215" s="2">
        <f t="shared" si="21"/>
        <v>0</v>
      </c>
      <c r="D215" s="2">
        <f t="shared" si="22"/>
        <v>19.720099999999999</v>
      </c>
      <c r="E215" s="2">
        <f t="shared" si="24"/>
        <v>19.759689999999999</v>
      </c>
      <c r="F215" s="2">
        <f t="shared" si="25"/>
        <v>19.885270000000002</v>
      </c>
      <c r="G215" s="2">
        <f t="shared" si="19"/>
        <v>20.156627999999998</v>
      </c>
      <c r="H215" s="2">
        <f t="shared" si="23"/>
        <v>16.368309500000009</v>
      </c>
      <c r="I215" s="2">
        <f t="array" ref="I215">SUMPRODUCT(B199:B218, (ROW(B199:B218)-ROW(B199)+1)) / (20*21/2)</f>
        <v>19.719400952380951</v>
      </c>
      <c r="J215" s="2">
        <f t="shared" si="26"/>
        <v>19.8657012273483</v>
      </c>
      <c r="K215" s="2">
        <f t="shared" si="20"/>
        <v>19.75677739436594</v>
      </c>
    </row>
    <row r="216" spans="1:11" ht="13.5" x14ac:dyDescent="0.25">
      <c r="A216" s="3">
        <f>TITRES_STAT!B219</f>
        <v>44916</v>
      </c>
      <c r="B216" s="5">
        <f>TITRES_STAT!D219</f>
        <v>19.688400000000001</v>
      </c>
      <c r="C216" s="2">
        <f t="shared" si="21"/>
        <v>-3.1699999999997175E-2</v>
      </c>
      <c r="D216" s="2">
        <f t="shared" si="22"/>
        <v>19.713760000000001</v>
      </c>
      <c r="E216" s="2">
        <f t="shared" si="24"/>
        <v>19.747810000000001</v>
      </c>
      <c r="F216" s="2">
        <f t="shared" si="25"/>
        <v>19.855560000000001</v>
      </c>
      <c r="G216" s="2">
        <f t="shared" si="19"/>
        <v>20.133651999999998</v>
      </c>
      <c r="H216" s="2">
        <f t="shared" si="23"/>
        <v>16.406283000000009</v>
      </c>
      <c r="I216" s="2">
        <f t="array" ref="I216">SUMPRODUCT(B200:B219, (ROW(B200:B219)-ROW(B200)+1)) / (20*21/2)</f>
        <v>19.683560952380954</v>
      </c>
      <c r="J216" s="2">
        <f t="shared" si="26"/>
        <v>19.84881539617227</v>
      </c>
      <c r="K216" s="2">
        <f t="shared" si="20"/>
        <v>19.754095927920215</v>
      </c>
    </row>
    <row r="217" spans="1:11" ht="13.5" x14ac:dyDescent="0.25">
      <c r="A217" s="3">
        <f>TITRES_STAT!B220</f>
        <v>44917</v>
      </c>
      <c r="B217" s="5">
        <f>TITRES_STAT!D220</f>
        <v>19.553699999999999</v>
      </c>
      <c r="C217" s="2">
        <f t="shared" si="21"/>
        <v>-0.13470000000000226</v>
      </c>
      <c r="D217" s="2">
        <f t="shared" si="22"/>
        <v>19.680479999999999</v>
      </c>
      <c r="E217" s="2">
        <f t="shared" si="24"/>
        <v>19.722460000000002</v>
      </c>
      <c r="F217" s="2">
        <f t="shared" si="25"/>
        <v>19.819510000000001</v>
      </c>
      <c r="G217" s="2">
        <f t="shared" si="19"/>
        <v>20.120975999999999</v>
      </c>
      <c r="H217" s="2">
        <f t="shared" si="23"/>
        <v>16.443583000000007</v>
      </c>
      <c r="I217" s="2">
        <f t="array" ref="I217">SUMPRODUCT(B201:B220, (ROW(B201:B220)-ROW(B201)+1)) / (20*21/2)</f>
        <v>19.671112857142855</v>
      </c>
      <c r="J217" s="2">
        <f t="shared" si="26"/>
        <v>19.820709167965386</v>
      </c>
      <c r="K217" s="2">
        <f t="shared" si="20"/>
        <v>19.746237264080207</v>
      </c>
    </row>
    <row r="218" spans="1:11" ht="13.5" x14ac:dyDescent="0.25">
      <c r="A218" s="3">
        <f>TITRES_STAT!B221</f>
        <v>44918</v>
      </c>
      <c r="B218" s="5">
        <f>TITRES_STAT!D221</f>
        <v>19.553699999999999</v>
      </c>
      <c r="C218" s="2">
        <f t="shared" si="21"/>
        <v>0</v>
      </c>
      <c r="D218" s="2">
        <f t="shared" si="22"/>
        <v>19.647199999999998</v>
      </c>
      <c r="E218" s="2">
        <f t="shared" si="24"/>
        <v>19.697109999999999</v>
      </c>
      <c r="F218" s="2">
        <f t="shared" si="25"/>
        <v>19.787420000000001</v>
      </c>
      <c r="G218" s="2">
        <f t="shared" si="19"/>
        <v>20.100060000000003</v>
      </c>
      <c r="H218" s="2">
        <f t="shared" si="23"/>
        <v>16.480883000000006</v>
      </c>
      <c r="I218" s="2">
        <f t="array" ref="I218">SUMPRODUCT(B202:B221, (ROW(B202:B221)-ROW(B202)+1)) / (20*21/2)</f>
        <v>19.660701904761904</v>
      </c>
      <c r="J218" s="2">
        <f t="shared" si="26"/>
        <v>19.795279723397254</v>
      </c>
      <c r="K218" s="2">
        <f t="shared" si="20"/>
        <v>19.738686783135886</v>
      </c>
    </row>
    <row r="219" spans="1:11" ht="13.5" x14ac:dyDescent="0.25">
      <c r="A219" s="3">
        <f>TITRES_STAT!B222</f>
        <v>44921</v>
      </c>
      <c r="B219" s="5">
        <f>TITRES_STAT!D222</f>
        <v>19.411100000000001</v>
      </c>
      <c r="C219" s="2">
        <f t="shared" si="21"/>
        <v>-0.14259999999999806</v>
      </c>
      <c r="D219" s="2">
        <f t="shared" si="22"/>
        <v>19.5854</v>
      </c>
      <c r="E219" s="2">
        <f t="shared" si="24"/>
        <v>19.657500000000002</v>
      </c>
      <c r="F219" s="2">
        <f t="shared" si="25"/>
        <v>19.747804999999996</v>
      </c>
      <c r="G219" s="2">
        <f t="shared" si="19"/>
        <v>20.077876</v>
      </c>
      <c r="H219" s="2">
        <f t="shared" si="23"/>
        <v>16.517470000000007</v>
      </c>
      <c r="I219" s="2">
        <f t="array" ref="I219">SUMPRODUCT(B203:B222, (ROW(B203:B222)-ROW(B203)+1)) / (20*21/2)</f>
        <v>19.645537619047619</v>
      </c>
      <c r="J219" s="2">
        <f t="shared" si="26"/>
        <v>19.7586911783118</v>
      </c>
      <c r="K219" s="2">
        <f t="shared" si="20"/>
        <v>19.725840242620755</v>
      </c>
    </row>
    <row r="220" spans="1:11" ht="13.5" x14ac:dyDescent="0.25">
      <c r="A220" s="3">
        <f>TITRES_STAT!B223</f>
        <v>44922</v>
      </c>
      <c r="B220" s="5">
        <f>TITRES_STAT!D223</f>
        <v>19.617100000000001</v>
      </c>
      <c r="C220" s="2">
        <f t="shared" si="21"/>
        <v>0.20599999999999952</v>
      </c>
      <c r="D220" s="2">
        <f t="shared" si="22"/>
        <v>19.564800000000002</v>
      </c>
      <c r="E220" s="2">
        <f t="shared" si="24"/>
        <v>19.64245</v>
      </c>
      <c r="F220" s="2">
        <f t="shared" si="25"/>
        <v>19.726414999999996</v>
      </c>
      <c r="G220" s="2">
        <f t="shared" si="19"/>
        <v>20.059812000000004</v>
      </c>
      <c r="H220" s="2">
        <f t="shared" si="23"/>
        <v>16.553308500000007</v>
      </c>
      <c r="I220" s="2">
        <f t="array" ref="I220">SUMPRODUCT(B204:B223, (ROW(B204:B223)-ROW(B204)+1)) / (20*21/2)</f>
        <v>19.631618095238096</v>
      </c>
      <c r="J220" s="2">
        <f t="shared" si="26"/>
        <v>19.745206304186869</v>
      </c>
      <c r="K220" s="2">
        <f t="shared" si="20"/>
        <v>19.721575919380726</v>
      </c>
    </row>
    <row r="221" spans="1:11" ht="13.5" x14ac:dyDescent="0.25">
      <c r="A221" s="3">
        <f>TITRES_STAT!B224</f>
        <v>44923</v>
      </c>
      <c r="B221" s="5">
        <f>TITRES_STAT!D224</f>
        <v>19.617100000000001</v>
      </c>
      <c r="C221" s="2">
        <f t="shared" si="21"/>
        <v>0</v>
      </c>
      <c r="D221" s="2">
        <f t="shared" si="22"/>
        <v>19.550540000000002</v>
      </c>
      <c r="E221" s="2">
        <f t="shared" si="24"/>
        <v>19.632149999999999</v>
      </c>
      <c r="F221" s="2">
        <f t="shared" si="25"/>
        <v>19.705024999999999</v>
      </c>
      <c r="G221" s="2">
        <f t="shared" si="19"/>
        <v>20.040164000000004</v>
      </c>
      <c r="H221" s="2">
        <f t="shared" si="23"/>
        <v>16.589147000000008</v>
      </c>
      <c r="I221" s="2">
        <f t="array" ref="I221">SUMPRODUCT(B205:B224, (ROW(B205:B224)-ROW(B205)+1)) / (20*21/2)</f>
        <v>19.644932857142855</v>
      </c>
      <c r="J221" s="2">
        <f t="shared" si="26"/>
        <v>19.73300570378812</v>
      </c>
      <c r="K221" s="2">
        <f t="shared" si="20"/>
        <v>19.717478824503051</v>
      </c>
    </row>
    <row r="222" spans="1:11" ht="13.5" x14ac:dyDescent="0.25">
      <c r="A222" s="3">
        <f>TITRES_STAT!B225</f>
        <v>44924</v>
      </c>
      <c r="B222" s="5">
        <f>TITRES_STAT!D225</f>
        <v>19.5458</v>
      </c>
      <c r="C222" s="2">
        <f t="shared" si="21"/>
        <v>-7.1300000000000807E-2</v>
      </c>
      <c r="D222" s="2">
        <f t="shared" si="22"/>
        <v>19.548960000000001</v>
      </c>
      <c r="E222" s="2">
        <f t="shared" si="24"/>
        <v>19.614719999999998</v>
      </c>
      <c r="F222" s="2">
        <f t="shared" si="25"/>
        <v>19.691954999999997</v>
      </c>
      <c r="G222" s="2">
        <f t="shared" si="19"/>
        <v>20.019090000000002</v>
      </c>
      <c r="H222" s="2">
        <f t="shared" si="23"/>
        <v>16.625020000000006</v>
      </c>
      <c r="I222" s="2">
        <f t="array" ref="I222">SUMPRODUCT(B206:B225, (ROW(B206:B225)-ROW(B206)+1)) / (20*21/2)</f>
        <v>19.692962857142856</v>
      </c>
      <c r="J222" s="2">
        <f t="shared" si="26"/>
        <v>19.715176589141631</v>
      </c>
      <c r="K222" s="2">
        <f t="shared" si="20"/>
        <v>19.710746321581365</v>
      </c>
    </row>
    <row r="223" spans="1:11" ht="13.5" x14ac:dyDescent="0.25">
      <c r="A223" s="3">
        <f>TITRES_STAT!B226</f>
        <v>44925</v>
      </c>
      <c r="B223" s="5">
        <f>TITRES_STAT!D226</f>
        <v>19.5458</v>
      </c>
      <c r="C223" s="2">
        <f t="shared" si="21"/>
        <v>0</v>
      </c>
      <c r="D223" s="2">
        <f t="shared" si="22"/>
        <v>19.54738</v>
      </c>
      <c r="E223" s="2">
        <f t="shared" si="24"/>
        <v>19.597289999999997</v>
      </c>
      <c r="F223" s="2">
        <f t="shared" si="25"/>
        <v>19.667394999999996</v>
      </c>
      <c r="G223" s="2">
        <f t="shared" si="19"/>
        <v>19.998016000000003</v>
      </c>
      <c r="H223" s="2">
        <f t="shared" si="23"/>
        <v>16.661924500000005</v>
      </c>
      <c r="I223" s="2">
        <f t="array" ref="I223">SUMPRODUCT(B207:B226, (ROW(B207:B226)-ROW(B207)+1)) / (20*21/2)</f>
        <v>19.740238095238094</v>
      </c>
      <c r="J223" s="2">
        <f t="shared" si="26"/>
        <v>19.699045485413855</v>
      </c>
      <c r="K223" s="2">
        <f t="shared" si="20"/>
        <v>19.704277838382097</v>
      </c>
    </row>
    <row r="224" spans="1:11" ht="13.5" x14ac:dyDescent="0.25">
      <c r="A224" s="3">
        <f>TITRES_STAT!B227</f>
        <v>44928</v>
      </c>
      <c r="B224" s="5">
        <f>TITRES_STAT!D227</f>
        <v>19.807200000000002</v>
      </c>
      <c r="C224" s="2">
        <f t="shared" si="21"/>
        <v>0.26140000000000185</v>
      </c>
      <c r="D224" s="2">
        <f t="shared" si="22"/>
        <v>19.626600000000003</v>
      </c>
      <c r="E224" s="2">
        <f t="shared" si="24"/>
        <v>19.605999999999998</v>
      </c>
      <c r="F224" s="2">
        <f t="shared" si="25"/>
        <v>19.699084999999997</v>
      </c>
      <c r="G224" s="2">
        <f t="shared" si="19"/>
        <v>19.985338000000002</v>
      </c>
      <c r="H224" s="2">
        <f t="shared" si="23"/>
        <v>16.699958000000006</v>
      </c>
      <c r="I224" s="2">
        <f t="array" ref="I224">SUMPRODUCT(B208:B227, (ROW(B208:B227)-ROW(B208)+1)) / (20*21/2)</f>
        <v>19.80449333333333</v>
      </c>
      <c r="J224" s="2">
        <f t="shared" si="26"/>
        <v>19.709345915374442</v>
      </c>
      <c r="K224" s="2">
        <f t="shared" si="20"/>
        <v>19.708314001582803</v>
      </c>
    </row>
    <row r="225" spans="1:11" ht="13.5" x14ac:dyDescent="0.25">
      <c r="A225" s="3">
        <f>TITRES_STAT!B228</f>
        <v>44929</v>
      </c>
      <c r="B225" s="5">
        <f>TITRES_STAT!D228</f>
        <v>20.203399999999998</v>
      </c>
      <c r="C225" s="2">
        <f t="shared" si="21"/>
        <v>0.39619999999999678</v>
      </c>
      <c r="D225" s="2">
        <f t="shared" si="22"/>
        <v>19.743860000000002</v>
      </c>
      <c r="E225" s="2">
        <f t="shared" si="24"/>
        <v>19.654329999999995</v>
      </c>
      <c r="F225" s="2">
        <f t="shared" si="25"/>
        <v>19.707009999999997</v>
      </c>
      <c r="G225" s="2">
        <f t="shared" si="19"/>
        <v>19.98217</v>
      </c>
      <c r="H225" s="2">
        <f t="shared" si="23"/>
        <v>16.739083500000003</v>
      </c>
      <c r="I225" s="2">
        <f t="array" ref="I225">SUMPRODUCT(B209:B228, (ROW(B209:B228)-ROW(B209)+1)) / (20*21/2)</f>
        <v>19.865156666666664</v>
      </c>
      <c r="J225" s="2">
        <f t="shared" si="26"/>
        <v>19.75639868533878</v>
      </c>
      <c r="K225" s="2">
        <f t="shared" si="20"/>
        <v>19.727729138775636</v>
      </c>
    </row>
    <row r="226" spans="1:11" ht="13.5" x14ac:dyDescent="0.25">
      <c r="A226" s="3">
        <f>TITRES_STAT!B229</f>
        <v>44930</v>
      </c>
      <c r="B226" s="5">
        <f>TITRES_STAT!D229</f>
        <v>20.203399999999998</v>
      </c>
      <c r="C226" s="2">
        <f t="shared" si="21"/>
        <v>0</v>
      </c>
      <c r="D226" s="2">
        <f t="shared" si="22"/>
        <v>19.86112</v>
      </c>
      <c r="E226" s="2">
        <f t="shared" si="24"/>
        <v>19.705829999999999</v>
      </c>
      <c r="F226" s="2">
        <f t="shared" si="25"/>
        <v>19.726819999999996</v>
      </c>
      <c r="G226" s="2">
        <f t="shared" si="19"/>
        <v>19.979002000000001</v>
      </c>
      <c r="H226" s="2">
        <f t="shared" si="23"/>
        <v>16.775043500000002</v>
      </c>
      <c r="I226" s="2">
        <f t="array" ref="I226">SUMPRODUCT(B210:B229, (ROW(B210:B229)-ROW(B210)+1)) / (20*21/2)</f>
        <v>19.923789999999997</v>
      </c>
      <c r="J226" s="2">
        <f t="shared" si="26"/>
        <v>19.798970239116041</v>
      </c>
      <c r="K226" s="2">
        <f t="shared" si="20"/>
        <v>19.746382898039339</v>
      </c>
    </row>
    <row r="227" spans="1:11" ht="13.5" x14ac:dyDescent="0.25">
      <c r="A227" s="3">
        <f>TITRES_STAT!B230</f>
        <v>44931</v>
      </c>
      <c r="B227" s="5">
        <f>TITRES_STAT!D230</f>
        <v>20.401499999999999</v>
      </c>
      <c r="C227" s="2">
        <f t="shared" si="21"/>
        <v>0.19810000000000016</v>
      </c>
      <c r="D227" s="2">
        <f t="shared" si="22"/>
        <v>20.032260000000001</v>
      </c>
      <c r="E227" s="2">
        <f t="shared" si="24"/>
        <v>19.790609999999997</v>
      </c>
      <c r="F227" s="2">
        <f t="shared" si="25"/>
        <v>19.756535</v>
      </c>
      <c r="G227" s="2">
        <f t="shared" si="19"/>
        <v>19.979796</v>
      </c>
      <c r="H227" s="2">
        <f t="shared" si="23"/>
        <v>16.812669500000002</v>
      </c>
      <c r="I227" s="2">
        <f t="array" ref="I227">SUMPRODUCT(B211:B230, (ROW(B211:B230)-ROW(B211)+1)) / (20*21/2)</f>
        <v>19.975812380952377</v>
      </c>
      <c r="J227" s="2">
        <f t="shared" si="26"/>
        <v>19.856354025866896</v>
      </c>
      <c r="K227" s="2">
        <f t="shared" si="20"/>
        <v>19.772073764782895</v>
      </c>
    </row>
    <row r="228" spans="1:11" ht="13.5" x14ac:dyDescent="0.25">
      <c r="A228" s="3">
        <f>TITRES_STAT!B231</f>
        <v>44932</v>
      </c>
      <c r="B228" s="5">
        <f>TITRES_STAT!D231</f>
        <v>20.3935</v>
      </c>
      <c r="C228" s="2">
        <f t="shared" si="21"/>
        <v>-7.9999999999991189E-3</v>
      </c>
      <c r="D228" s="2">
        <f t="shared" si="22"/>
        <v>20.201799999999999</v>
      </c>
      <c r="E228" s="2">
        <f t="shared" si="24"/>
        <v>19.874589999999998</v>
      </c>
      <c r="F228" s="2">
        <f t="shared" si="25"/>
        <v>19.78585</v>
      </c>
      <c r="G228" s="2">
        <f t="shared" si="19"/>
        <v>19.980429999999998</v>
      </c>
      <c r="H228" s="2">
        <f t="shared" si="23"/>
        <v>16.849188500000004</v>
      </c>
      <c r="I228" s="2">
        <f t="array" ref="I228">SUMPRODUCT(B212:B231, (ROW(B212:B231)-ROW(B212)+1)) / (20*21/2)</f>
        <v>20.025005238095236</v>
      </c>
      <c r="J228" s="2">
        <f t="shared" si="26"/>
        <v>19.907510785308144</v>
      </c>
      <c r="K228" s="2">
        <f t="shared" si="20"/>
        <v>19.79644342106592</v>
      </c>
    </row>
    <row r="229" spans="1:11" ht="13.5" x14ac:dyDescent="0.25">
      <c r="A229" s="3">
        <f>TITRES_STAT!B232</f>
        <v>44935</v>
      </c>
      <c r="B229" s="5">
        <f>TITRES_STAT!D232</f>
        <v>20.401499999999999</v>
      </c>
      <c r="C229" s="2">
        <f t="shared" si="21"/>
        <v>7.9999999999991189E-3</v>
      </c>
      <c r="D229" s="2">
        <f t="shared" si="22"/>
        <v>20.320659999999997</v>
      </c>
      <c r="E229" s="2">
        <f t="shared" si="24"/>
        <v>19.97363</v>
      </c>
      <c r="F229" s="2">
        <f t="shared" si="25"/>
        <v>19.815564999999999</v>
      </c>
      <c r="G229" s="2">
        <f t="shared" si="19"/>
        <v>19.984392000000003</v>
      </c>
      <c r="H229" s="2">
        <f t="shared" si="23"/>
        <v>16.885783000000004</v>
      </c>
      <c r="I229" s="2">
        <f t="array" ref="I229">SUMPRODUCT(B213:B232, (ROW(B213:B232)-ROW(B213)+1)) / (20*21/2)</f>
        <v>20.018323333333331</v>
      </c>
      <c r="J229" s="2">
        <f t="shared" si="26"/>
        <v>19.954557377183562</v>
      </c>
      <c r="K229" s="2">
        <f t="shared" si="20"/>
        <v>19.820171130043729</v>
      </c>
    </row>
    <row r="230" spans="1:11" ht="13.5" x14ac:dyDescent="0.25">
      <c r="A230" s="3">
        <f>TITRES_STAT!B233</f>
        <v>44936</v>
      </c>
      <c r="B230" s="5">
        <f>TITRES_STAT!D233</f>
        <v>20.361799999999999</v>
      </c>
      <c r="C230" s="2">
        <f t="shared" si="21"/>
        <v>-3.9699999999999847E-2</v>
      </c>
      <c r="D230" s="2">
        <f t="shared" si="22"/>
        <v>20.352340000000002</v>
      </c>
      <c r="E230" s="2">
        <f t="shared" si="24"/>
        <v>20.048099999999998</v>
      </c>
      <c r="F230" s="2">
        <f t="shared" si="25"/>
        <v>19.845275000000001</v>
      </c>
      <c r="G230" s="2">
        <f t="shared" si="19"/>
        <v>19.983282000000003</v>
      </c>
      <c r="H230" s="2">
        <f t="shared" si="23"/>
        <v>16.922499000000006</v>
      </c>
      <c r="I230" s="2">
        <f t="array" ref="I230">SUMPRODUCT(B214:B233, (ROW(B214:B233)-ROW(B214)+1)) / (20*21/2)</f>
        <v>20.018779047619049</v>
      </c>
      <c r="J230" s="2">
        <f t="shared" si="26"/>
        <v>19.993342388880365</v>
      </c>
      <c r="K230" s="2">
        <f t="shared" si="20"/>
        <v>19.841411477885153</v>
      </c>
    </row>
    <row r="231" spans="1:11" ht="13.5" x14ac:dyDescent="0.25">
      <c r="A231" s="3">
        <f>TITRES_STAT!B234</f>
        <v>44937</v>
      </c>
      <c r="B231" s="5">
        <f>TITRES_STAT!D234</f>
        <v>20.361799999999999</v>
      </c>
      <c r="C231" s="2">
        <f t="shared" si="21"/>
        <v>0</v>
      </c>
      <c r="D231" s="2">
        <f t="shared" si="22"/>
        <v>20.38402</v>
      </c>
      <c r="E231" s="2">
        <f t="shared" si="24"/>
        <v>20.122569999999996</v>
      </c>
      <c r="F231" s="2">
        <f t="shared" si="25"/>
        <v>19.877360000000003</v>
      </c>
      <c r="G231" s="2">
        <f t="shared" si="19"/>
        <v>19.986450000000005</v>
      </c>
      <c r="H231" s="2">
        <f t="shared" si="23"/>
        <v>16.959571000000004</v>
      </c>
      <c r="I231" s="2">
        <f t="array" ref="I231">SUMPRODUCT(B215:B234, (ROW(B215:B234)-ROW(B215)+1)) / (20*21/2)</f>
        <v>20.047870952380951</v>
      </c>
      <c r="J231" s="2">
        <f t="shared" si="26"/>
        <v>20.028433589939379</v>
      </c>
      <c r="K231" s="2">
        <f t="shared" si="20"/>
        <v>19.861818870909264</v>
      </c>
    </row>
    <row r="232" spans="1:11" ht="13.5" x14ac:dyDescent="0.25">
      <c r="A232" s="3">
        <f>TITRES_STAT!B235</f>
        <v>44938</v>
      </c>
      <c r="B232" s="5">
        <f>TITRES_STAT!D235</f>
        <v>19.807200000000002</v>
      </c>
      <c r="C232" s="2">
        <f t="shared" si="21"/>
        <v>-0.5545999999999971</v>
      </c>
      <c r="D232" s="2">
        <f t="shared" si="22"/>
        <v>20.265160000000002</v>
      </c>
      <c r="E232" s="2">
        <f t="shared" si="24"/>
        <v>20.148709999999998</v>
      </c>
      <c r="F232" s="2">
        <f t="shared" si="25"/>
        <v>19.881715000000003</v>
      </c>
      <c r="G232" s="2">
        <f t="shared" si="19"/>
        <v>19.978684000000001</v>
      </c>
      <c r="H232" s="2">
        <f t="shared" si="23"/>
        <v>16.993870000000005</v>
      </c>
      <c r="I232" s="2">
        <f t="array" ref="I232">SUMPRODUCT(B216:B235, (ROW(B216:B235)-ROW(B216)+1)) / (20*21/2)</f>
        <v>20.036965714285717</v>
      </c>
      <c r="J232" s="2">
        <f t="shared" si="26"/>
        <v>20.007363724230864</v>
      </c>
      <c r="K232" s="2">
        <f t="shared" si="20"/>
        <v>19.859676954403021</v>
      </c>
    </row>
    <row r="233" spans="1:11" ht="13.5" x14ac:dyDescent="0.25">
      <c r="A233" s="3">
        <f>TITRES_STAT!B236</f>
        <v>44939</v>
      </c>
      <c r="B233" s="5">
        <f>TITRES_STAT!D236</f>
        <v>19.886500000000002</v>
      </c>
      <c r="C233" s="2">
        <f t="shared" si="21"/>
        <v>7.9299999999999926E-2</v>
      </c>
      <c r="D233" s="2">
        <f t="shared" si="22"/>
        <v>20.16376</v>
      </c>
      <c r="E233" s="2">
        <f t="shared" si="24"/>
        <v>20.182780000000001</v>
      </c>
      <c r="F233" s="2">
        <f t="shared" si="25"/>
        <v>19.890035000000005</v>
      </c>
      <c r="G233" s="2">
        <f t="shared" si="19"/>
        <v>19.976624000000005</v>
      </c>
      <c r="H233" s="2">
        <f t="shared" si="23"/>
        <v>17.028565500000006</v>
      </c>
      <c r="I233" s="2">
        <f t="array" ref="I233">SUMPRODUCT(B217:B236, (ROW(B217:B236)-ROW(B217)+1)) / (20*21/2)</f>
        <v>20.052845238095237</v>
      </c>
      <c r="J233" s="2">
        <f t="shared" si="26"/>
        <v>19.995852893351735</v>
      </c>
      <c r="K233" s="2">
        <f t="shared" si="20"/>
        <v>19.86072883854408</v>
      </c>
    </row>
    <row r="234" spans="1:11" ht="13.5" x14ac:dyDescent="0.25">
      <c r="A234" s="3">
        <f>TITRES_STAT!B237</f>
        <v>44942</v>
      </c>
      <c r="B234" s="5">
        <f>TITRES_STAT!D237</f>
        <v>20.195499999999999</v>
      </c>
      <c r="C234" s="2">
        <f t="shared" si="21"/>
        <v>0.3089999999999975</v>
      </c>
      <c r="D234" s="2">
        <f t="shared" si="22"/>
        <v>20.12256</v>
      </c>
      <c r="E234" s="2">
        <f t="shared" si="24"/>
        <v>20.221610000000002</v>
      </c>
      <c r="F234" s="2">
        <f t="shared" si="25"/>
        <v>19.913805000000004</v>
      </c>
      <c r="G234" s="2">
        <f t="shared" si="19"/>
        <v>19.982804000000002</v>
      </c>
      <c r="H234" s="2">
        <f t="shared" si="23"/>
        <v>17.065161500000006</v>
      </c>
      <c r="I234" s="2">
        <f t="array" ref="I234">SUMPRODUCT(B218:B237, (ROW(B218:B237)-ROW(B218)+1)) / (20*21/2)</f>
        <v>20.040429047619053</v>
      </c>
      <c r="J234" s="2">
        <f t="shared" si="26"/>
        <v>20.014866903508715</v>
      </c>
      <c r="K234" s="2">
        <f t="shared" si="20"/>
        <v>19.873857119385487</v>
      </c>
    </row>
    <row r="235" spans="1:11" ht="13.5" x14ac:dyDescent="0.25">
      <c r="A235" s="3">
        <f>TITRES_STAT!B238</f>
        <v>44943</v>
      </c>
      <c r="B235" s="5">
        <f>TITRES_STAT!D238</f>
        <v>19.799299999999999</v>
      </c>
      <c r="C235" s="2">
        <f t="shared" si="21"/>
        <v>-0.39620000000000033</v>
      </c>
      <c r="D235" s="2">
        <f t="shared" si="22"/>
        <v>20.010059999999999</v>
      </c>
      <c r="E235" s="2">
        <f t="shared" si="24"/>
        <v>20.1812</v>
      </c>
      <c r="F235" s="2">
        <f t="shared" si="25"/>
        <v>19.917764999999999</v>
      </c>
      <c r="G235" s="2">
        <f t="shared" si="19"/>
        <v>19.982646000000003</v>
      </c>
      <c r="H235" s="2">
        <f t="shared" si="23"/>
        <v>17.100132500000004</v>
      </c>
      <c r="I235" s="2">
        <f t="array" ref="I235">SUMPRODUCT(B219:B238, (ROW(B219:B238)-ROW(B219)+1)) / (20*21/2)</f>
        <v>20.026053333333333</v>
      </c>
      <c r="J235" s="2">
        <f t="shared" si="26"/>
        <v>19.994336722222169</v>
      </c>
      <c r="K235" s="2">
        <f t="shared" si="20"/>
        <v>19.870933310782135</v>
      </c>
    </row>
    <row r="236" spans="1:11" ht="13.5" x14ac:dyDescent="0.25">
      <c r="A236" s="3">
        <f>TITRES_STAT!B239</f>
        <v>44944</v>
      </c>
      <c r="B236" s="5">
        <f>TITRES_STAT!D239</f>
        <v>20.084499999999998</v>
      </c>
      <c r="C236" s="2">
        <f t="shared" si="21"/>
        <v>0.28519999999999968</v>
      </c>
      <c r="D236" s="2">
        <f t="shared" si="22"/>
        <v>19.954599999999999</v>
      </c>
      <c r="E236" s="2">
        <f t="shared" si="24"/>
        <v>20.169310000000003</v>
      </c>
      <c r="F236" s="2">
        <f t="shared" si="25"/>
        <v>19.937570000000001</v>
      </c>
      <c r="G236" s="2">
        <f t="shared" si="19"/>
        <v>19.982646000000006</v>
      </c>
      <c r="H236" s="2">
        <f t="shared" si="23"/>
        <v>17.136173500000005</v>
      </c>
      <c r="I236" s="2">
        <f t="array" ref="I236">SUMPRODUCT(B220:B239, (ROW(B220:B239)-ROW(B220)+1)) / (20*21/2)</f>
        <v>19.935803333333329</v>
      </c>
      <c r="J236" s="2">
        <f t="shared" si="26"/>
        <v>20.002923701058155</v>
      </c>
      <c r="K236" s="2">
        <f t="shared" si="20"/>
        <v>19.879308475065187</v>
      </c>
    </row>
    <row r="237" spans="1:11" ht="13.5" x14ac:dyDescent="0.25">
      <c r="A237" s="3">
        <f>TITRES_STAT!B240</f>
        <v>44945</v>
      </c>
      <c r="B237" s="5">
        <f>TITRES_STAT!D240</f>
        <v>19.807200000000002</v>
      </c>
      <c r="C237" s="2">
        <f t="shared" si="21"/>
        <v>-0.27729999999999677</v>
      </c>
      <c r="D237" s="2">
        <f t="shared" si="22"/>
        <v>19.954599999999999</v>
      </c>
      <c r="E237" s="2">
        <f t="shared" si="24"/>
        <v>20.109879999999997</v>
      </c>
      <c r="F237" s="2">
        <f t="shared" si="25"/>
        <v>19.950245000000002</v>
      </c>
      <c r="G237" s="2">
        <f t="shared" si="19"/>
        <v>19.977258000000003</v>
      </c>
      <c r="H237" s="2">
        <f t="shared" si="23"/>
        <v>17.171184000000007</v>
      </c>
      <c r="I237" s="2">
        <f t="array" ref="I237">SUMPRODUCT(B221:B240, (ROW(B221:B240)-ROW(B221)+1)) / (20*21/2)</f>
        <v>19.922897142857142</v>
      </c>
      <c r="J237" s="2">
        <f t="shared" si="26"/>
        <v>19.984283348576426</v>
      </c>
      <c r="K237" s="2">
        <f t="shared" si="20"/>
        <v>19.876480691729299</v>
      </c>
    </row>
    <row r="238" spans="1:11" ht="13.5" x14ac:dyDescent="0.25">
      <c r="A238" s="3">
        <f>TITRES_STAT!B241</f>
        <v>44946</v>
      </c>
      <c r="B238" s="5">
        <f>TITRES_STAT!D241</f>
        <v>19.799299999999999</v>
      </c>
      <c r="C238" s="2">
        <f t="shared" si="21"/>
        <v>-7.9000000000029047E-3</v>
      </c>
      <c r="D238" s="2">
        <f t="shared" si="22"/>
        <v>19.937159999999999</v>
      </c>
      <c r="E238" s="2">
        <f t="shared" si="24"/>
        <v>20.050459999999994</v>
      </c>
      <c r="F238" s="2">
        <f t="shared" si="25"/>
        <v>19.962525000000003</v>
      </c>
      <c r="G238" s="2">
        <f t="shared" si="19"/>
        <v>19.966008000000006</v>
      </c>
      <c r="H238" s="2">
        <f t="shared" si="23"/>
        <v>17.20615500000001</v>
      </c>
      <c r="I238" s="2">
        <f t="array" ref="I238">SUMPRODUCT(B222:B241, (ROW(B222:B241)-ROW(B222)+1)) / (20*21/2)</f>
        <v>19.909085714285716</v>
      </c>
      <c r="J238" s="2">
        <f t="shared" si="26"/>
        <v>19.966665886807242</v>
      </c>
      <c r="K238" s="2">
        <f t="shared" si="20"/>
        <v>19.873453997935993</v>
      </c>
    </row>
    <row r="239" spans="1:11" ht="13.5" x14ac:dyDescent="0.25">
      <c r="A239" s="3">
        <f>TITRES_STAT!B242</f>
        <v>44949</v>
      </c>
      <c r="B239" s="5">
        <f>TITRES_STAT!D242</f>
        <v>19.014900000000001</v>
      </c>
      <c r="C239" s="2">
        <f t="shared" si="21"/>
        <v>-0.78439999999999799</v>
      </c>
      <c r="D239" s="2">
        <f t="shared" si="22"/>
        <v>19.701039999999999</v>
      </c>
      <c r="E239" s="2">
        <f t="shared" si="24"/>
        <v>19.911799999999999</v>
      </c>
      <c r="F239" s="2">
        <f t="shared" si="25"/>
        <v>19.942715</v>
      </c>
      <c r="G239" s="2">
        <f t="shared" si="19"/>
        <v>19.93843600000001</v>
      </c>
      <c r="H239" s="2">
        <f t="shared" si="23"/>
        <v>17.237204000000006</v>
      </c>
      <c r="I239" s="2">
        <f t="array" ref="I239">SUMPRODUCT(B223:B242, (ROW(B223:B242)-ROW(B223)+1)) / (20*21/2)</f>
        <v>19.87928333333333</v>
      </c>
      <c r="J239" s="2">
        <f t="shared" si="26"/>
        <v>19.876021516635124</v>
      </c>
      <c r="K239" s="2">
        <f t="shared" si="20"/>
        <v>19.839785213703209</v>
      </c>
    </row>
    <row r="240" spans="1:11" ht="13.5" x14ac:dyDescent="0.25">
      <c r="A240" s="3">
        <f>TITRES_STAT!B243</f>
        <v>44950</v>
      </c>
      <c r="B240" s="5">
        <f>TITRES_STAT!D243</f>
        <v>19.807200000000002</v>
      </c>
      <c r="C240" s="2">
        <f t="shared" si="21"/>
        <v>0.79230000000000089</v>
      </c>
      <c r="D240" s="2">
        <f t="shared" si="22"/>
        <v>19.702620000000003</v>
      </c>
      <c r="E240" s="2">
        <f t="shared" si="24"/>
        <v>19.856339999999996</v>
      </c>
      <c r="F240" s="2">
        <f t="shared" si="25"/>
        <v>19.952220000000004</v>
      </c>
      <c r="G240" s="2">
        <f t="shared" si="19"/>
        <v>19.925758000000009</v>
      </c>
      <c r="H240" s="2">
        <f t="shared" si="23"/>
        <v>17.271787500000006</v>
      </c>
      <c r="I240" s="2">
        <f t="array" ref="I240">SUMPRODUCT(B224:B243, (ROW(B224:B243)-ROW(B224)+1)) / (20*21/2)</f>
        <v>19.86407619047619</v>
      </c>
      <c r="J240" s="2">
        <f t="shared" si="26"/>
        <v>19.869467086479396</v>
      </c>
      <c r="K240" s="2">
        <f t="shared" si="20"/>
        <v>19.838507362185439</v>
      </c>
    </row>
    <row r="241" spans="1:11" ht="13.5" x14ac:dyDescent="0.25">
      <c r="A241" s="3">
        <f>TITRES_STAT!B244</f>
        <v>44951</v>
      </c>
      <c r="B241" s="5">
        <f>TITRES_STAT!D244</f>
        <v>19.807200000000002</v>
      </c>
      <c r="C241" s="2">
        <f t="shared" si="21"/>
        <v>0</v>
      </c>
      <c r="D241" s="2">
        <f t="shared" si="22"/>
        <v>19.647159999999996</v>
      </c>
      <c r="E241" s="2">
        <f t="shared" si="24"/>
        <v>19.800879999999999</v>
      </c>
      <c r="F241" s="2">
        <f t="shared" si="25"/>
        <v>19.961725000000005</v>
      </c>
      <c r="G241" s="2">
        <f t="shared" si="19"/>
        <v>19.913080000000008</v>
      </c>
      <c r="H241" s="2">
        <f t="shared" si="23"/>
        <v>17.30651300000001</v>
      </c>
      <c r="I241" s="2">
        <f t="array" ref="I241">SUMPRODUCT(B225:B244, (ROW(B225:B244)-ROW(B225)+1)) / (20*21/2)</f>
        <v>19.847624285714289</v>
      </c>
      <c r="J241" s="2">
        <f t="shared" si="26"/>
        <v>19.863536887767076</v>
      </c>
      <c r="K241" s="2">
        <f t="shared" si="20"/>
        <v>19.837279622491895</v>
      </c>
    </row>
    <row r="242" spans="1:11" ht="13.5" x14ac:dyDescent="0.25">
      <c r="A242" s="3">
        <f>TITRES_STAT!B245</f>
        <v>44952</v>
      </c>
      <c r="B242" s="5">
        <f>TITRES_STAT!D245</f>
        <v>19.648800000000001</v>
      </c>
      <c r="C242" s="2">
        <f t="shared" si="21"/>
        <v>-0.15840000000000032</v>
      </c>
      <c r="D242" s="2">
        <f t="shared" si="22"/>
        <v>19.615480000000002</v>
      </c>
      <c r="E242" s="2">
        <f t="shared" si="24"/>
        <v>19.785039999999999</v>
      </c>
      <c r="F242" s="2">
        <f t="shared" si="25"/>
        <v>19.966875000000005</v>
      </c>
      <c r="G242" s="2">
        <f t="shared" ref="G242:G305" si="27">AVERAGE(B193:B242)</f>
        <v>19.898820000000004</v>
      </c>
      <c r="H242" s="2">
        <f t="shared" si="23"/>
        <v>17.33923750000001</v>
      </c>
      <c r="I242" s="2">
        <f t="array" ref="I242">SUMPRODUCT(B226:B245, (ROW(B226:B245)-ROW(B226)+1)) / (20*21/2)</f>
        <v>19.831172380952381</v>
      </c>
      <c r="J242" s="2">
        <f t="shared" si="26"/>
        <v>19.843085755598782</v>
      </c>
      <c r="K242" s="2">
        <f t="shared" si="20"/>
        <v>19.829888264747115</v>
      </c>
    </row>
    <row r="243" spans="1:11" ht="13.5" x14ac:dyDescent="0.25">
      <c r="A243" s="3">
        <f>TITRES_STAT!B246</f>
        <v>44953</v>
      </c>
      <c r="B243" s="5">
        <f>TITRES_STAT!D246</f>
        <v>19.807200000000002</v>
      </c>
      <c r="C243" s="2">
        <f t="shared" si="21"/>
        <v>0.15840000000000032</v>
      </c>
      <c r="D243" s="2">
        <f t="shared" si="22"/>
        <v>19.617060000000002</v>
      </c>
      <c r="E243" s="2">
        <f t="shared" si="24"/>
        <v>19.77711</v>
      </c>
      <c r="F243" s="2">
        <f t="shared" si="25"/>
        <v>19.979945000000008</v>
      </c>
      <c r="G243" s="2">
        <f t="shared" si="27"/>
        <v>19.887886000000002</v>
      </c>
      <c r="H243" s="2">
        <f t="shared" si="23"/>
        <v>17.37382100000001</v>
      </c>
      <c r="I243" s="2">
        <f t="array" ref="I243">SUMPRODUCT(B227:B246, (ROW(B227:B246)-ROW(B227)+1)) / (20*21/2)</f>
        <v>19.814350000000001</v>
      </c>
      <c r="J243" s="2">
        <f t="shared" si="26"/>
        <v>19.839668064589375</v>
      </c>
      <c r="K243" s="2">
        <f t="shared" ref="K243:K306" si="28">$K$4*B243+(1-$K$4)*K242</f>
        <v>19.828998528874681</v>
      </c>
    </row>
    <row r="244" spans="1:11" ht="13.5" x14ac:dyDescent="0.25">
      <c r="A244" s="3">
        <f>TITRES_STAT!B247</f>
        <v>44956</v>
      </c>
      <c r="B244" s="5">
        <f>TITRES_STAT!D247</f>
        <v>19.807200000000002</v>
      </c>
      <c r="C244" s="2">
        <f t="shared" si="21"/>
        <v>0</v>
      </c>
      <c r="D244" s="2">
        <f t="shared" si="22"/>
        <v>19.77552</v>
      </c>
      <c r="E244" s="2">
        <f t="shared" si="24"/>
        <v>19.738279999999996</v>
      </c>
      <c r="F244" s="2">
        <f t="shared" si="25"/>
        <v>19.979945000000008</v>
      </c>
      <c r="G244" s="2">
        <f t="shared" si="27"/>
        <v>19.878536</v>
      </c>
      <c r="H244" s="2">
        <f t="shared" si="23"/>
        <v>17.408120000000011</v>
      </c>
      <c r="I244" s="2">
        <f t="array" ref="I244">SUMPRODUCT(B228:B247, (ROW(B228:B247)-ROW(B228)+1)) / (20*21/2)</f>
        <v>19.798765238095239</v>
      </c>
      <c r="J244" s="2">
        <f t="shared" si="26"/>
        <v>19.836575867961812</v>
      </c>
      <c r="K244" s="2">
        <f t="shared" si="28"/>
        <v>19.828143684605088</v>
      </c>
    </row>
    <row r="245" spans="1:11" ht="13.5" x14ac:dyDescent="0.25">
      <c r="A245" s="3">
        <f>TITRES_STAT!B248</f>
        <v>44957</v>
      </c>
      <c r="B245" s="5">
        <f>TITRES_STAT!D248</f>
        <v>19.807200000000002</v>
      </c>
      <c r="C245" s="2">
        <f t="shared" si="21"/>
        <v>0</v>
      </c>
      <c r="D245" s="2">
        <f t="shared" si="22"/>
        <v>19.77552</v>
      </c>
      <c r="E245" s="2">
        <f t="shared" si="24"/>
        <v>19.739069999999998</v>
      </c>
      <c r="F245" s="2">
        <f t="shared" si="25"/>
        <v>19.960135000000005</v>
      </c>
      <c r="G245" s="2">
        <f t="shared" si="27"/>
        <v>19.869028</v>
      </c>
      <c r="H245" s="2">
        <f t="shared" si="23"/>
        <v>17.443130500000013</v>
      </c>
      <c r="I245" s="2">
        <f t="array" ref="I245">SUMPRODUCT(B229:B248, (ROW(B229:B248)-ROW(B229)+1)) / (20*21/2)</f>
        <v>19.786161428571432</v>
      </c>
      <c r="J245" s="2">
        <f t="shared" si="26"/>
        <v>19.833778166251165</v>
      </c>
      <c r="K245" s="2">
        <f t="shared" si="28"/>
        <v>19.827322363640185</v>
      </c>
    </row>
    <row r="246" spans="1:11" ht="13.5" x14ac:dyDescent="0.25">
      <c r="A246" s="3">
        <f>TITRES_STAT!B249</f>
        <v>44958</v>
      </c>
      <c r="B246" s="5">
        <f>TITRES_STAT!D249</f>
        <v>19.7835</v>
      </c>
      <c r="C246" s="2">
        <f t="shared" si="21"/>
        <v>-2.3700000000001609E-2</v>
      </c>
      <c r="D246" s="2">
        <f t="shared" si="22"/>
        <v>19.770780000000002</v>
      </c>
      <c r="E246" s="2">
        <f t="shared" si="24"/>
        <v>19.708969999999997</v>
      </c>
      <c r="F246" s="2">
        <f t="shared" si="25"/>
        <v>19.939140000000005</v>
      </c>
      <c r="G246" s="2">
        <f t="shared" si="27"/>
        <v>19.859045999999999</v>
      </c>
      <c r="H246" s="2">
        <f t="shared" si="23"/>
        <v>17.477666500000012</v>
      </c>
      <c r="I246" s="2">
        <f t="array" ref="I246">SUMPRODUCT(B230:B249, (ROW(B230:B249)-ROW(B230)+1)) / (20*21/2)</f>
        <v>19.812719523809527</v>
      </c>
      <c r="J246" s="2">
        <f t="shared" si="26"/>
        <v>19.828989769465341</v>
      </c>
      <c r="K246" s="2">
        <f t="shared" si="28"/>
        <v>19.825603839575862</v>
      </c>
    </row>
    <row r="247" spans="1:11" ht="13.5" x14ac:dyDescent="0.25">
      <c r="A247" s="3">
        <f>TITRES_STAT!B250</f>
        <v>44959</v>
      </c>
      <c r="B247" s="5">
        <f>TITRES_STAT!D250</f>
        <v>19.775500000000001</v>
      </c>
      <c r="C247" s="2">
        <f t="shared" si="21"/>
        <v>-7.9999999999991189E-3</v>
      </c>
      <c r="D247" s="2">
        <f t="shared" si="22"/>
        <v>19.796120000000002</v>
      </c>
      <c r="E247" s="2">
        <f t="shared" si="24"/>
        <v>19.7058</v>
      </c>
      <c r="F247" s="2">
        <f t="shared" si="25"/>
        <v>19.907840000000004</v>
      </c>
      <c r="G247" s="2">
        <f t="shared" si="27"/>
        <v>19.849062</v>
      </c>
      <c r="H247" s="2">
        <f t="shared" si="23"/>
        <v>17.512162500000013</v>
      </c>
      <c r="I247" s="2">
        <f t="array" ref="I247">SUMPRODUCT(B231:B250, (ROW(B231:B250)-ROW(B231)+1)) / (20*21/2)</f>
        <v>19.798200000000001</v>
      </c>
      <c r="J247" s="2">
        <f t="shared" si="26"/>
        <v>19.823895505706737</v>
      </c>
      <c r="K247" s="2">
        <f t="shared" si="28"/>
        <v>19.823638983121906</v>
      </c>
    </row>
    <row r="248" spans="1:11" ht="13.5" x14ac:dyDescent="0.25">
      <c r="A248" s="3">
        <f>TITRES_STAT!B251</f>
        <v>44960</v>
      </c>
      <c r="B248" s="5">
        <f>TITRES_STAT!D251</f>
        <v>19.775500000000001</v>
      </c>
      <c r="C248" s="2">
        <f t="shared" si="21"/>
        <v>0</v>
      </c>
      <c r="D248" s="2">
        <f t="shared" si="22"/>
        <v>19.78978</v>
      </c>
      <c r="E248" s="2">
        <f t="shared" si="24"/>
        <v>19.703420000000001</v>
      </c>
      <c r="F248" s="2">
        <f t="shared" si="25"/>
        <v>19.876940000000005</v>
      </c>
      <c r="G248" s="2">
        <f t="shared" si="27"/>
        <v>19.840661999999998</v>
      </c>
      <c r="H248" s="2">
        <f t="shared" si="23"/>
        <v>17.546658500000014</v>
      </c>
      <c r="I248" s="2">
        <f t="array" ref="I248">SUMPRODUCT(B232:B251, (ROW(B232:B251)-ROW(B232)+1)) / (20*21/2)</f>
        <v>19.786773809523808</v>
      </c>
      <c r="J248" s="2">
        <f t="shared" si="26"/>
        <v>19.819286409925144</v>
      </c>
      <c r="K248" s="2">
        <f t="shared" si="28"/>
        <v>19.821751179862225</v>
      </c>
    </row>
    <row r="249" spans="1:11" ht="13.5" x14ac:dyDescent="0.25">
      <c r="A249" s="3">
        <f>TITRES_STAT!B252</f>
        <v>44963</v>
      </c>
      <c r="B249" s="5">
        <f>TITRES_STAT!D252</f>
        <v>20.155799999999999</v>
      </c>
      <c r="C249" s="2">
        <f t="shared" si="21"/>
        <v>0.38029999999999831</v>
      </c>
      <c r="D249" s="2">
        <f t="shared" si="22"/>
        <v>19.859500000000001</v>
      </c>
      <c r="E249" s="2">
        <f t="shared" si="24"/>
        <v>19.817509999999999</v>
      </c>
      <c r="F249" s="2">
        <f t="shared" si="25"/>
        <v>19.864655000000006</v>
      </c>
      <c r="G249" s="2">
        <f t="shared" si="27"/>
        <v>19.839709999999997</v>
      </c>
      <c r="H249" s="2">
        <f t="shared" si="23"/>
        <v>17.58305600000001</v>
      </c>
      <c r="I249" s="2">
        <f t="array" ref="I249">SUMPRODUCT(B233:B252, (ROW(B233:B252)-ROW(B233)+1)) / (20*21/2)</f>
        <v>19.779193333333332</v>
      </c>
      <c r="J249" s="2">
        <f t="shared" si="26"/>
        <v>19.851335323265605</v>
      </c>
      <c r="K249" s="2">
        <f t="shared" si="28"/>
        <v>19.834851133593119</v>
      </c>
    </row>
    <row r="250" spans="1:11" ht="13.5" x14ac:dyDescent="0.25">
      <c r="A250" s="3">
        <f>TITRES_STAT!B253</f>
        <v>44964</v>
      </c>
      <c r="B250" s="5">
        <f>TITRES_STAT!D253</f>
        <v>19.712199999999999</v>
      </c>
      <c r="C250" s="2">
        <f t="shared" si="21"/>
        <v>-0.44359999999999999</v>
      </c>
      <c r="D250" s="2">
        <f t="shared" si="22"/>
        <v>19.840499999999999</v>
      </c>
      <c r="E250" s="2">
        <f t="shared" si="24"/>
        <v>19.808009999999999</v>
      </c>
      <c r="F250" s="2">
        <f t="shared" si="25"/>
        <v>19.832175000000003</v>
      </c>
      <c r="G250" s="2">
        <f t="shared" si="27"/>
        <v>19.833055999999999</v>
      </c>
      <c r="H250" s="2">
        <f t="shared" si="23"/>
        <v>17.61723550000001</v>
      </c>
      <c r="I250" s="2">
        <f t="array" ref="I250">SUMPRODUCT(B234:B253, (ROW(B234:B253)-ROW(B234)+1)) / (20*21/2)</f>
        <v>19.764484761904761</v>
      </c>
      <c r="J250" s="2">
        <f t="shared" si="26"/>
        <v>19.838084340097453</v>
      </c>
      <c r="K250" s="2">
        <f t="shared" si="28"/>
        <v>19.830041285216922</v>
      </c>
    </row>
    <row r="251" spans="1:11" ht="13.5" x14ac:dyDescent="0.25">
      <c r="A251" s="3">
        <f>TITRES_STAT!B254</f>
        <v>44965</v>
      </c>
      <c r="B251" s="5">
        <f>TITRES_STAT!D254</f>
        <v>19.712199999999999</v>
      </c>
      <c r="C251" s="2">
        <f t="shared" si="21"/>
        <v>0</v>
      </c>
      <c r="D251" s="2">
        <f t="shared" si="22"/>
        <v>19.826239999999999</v>
      </c>
      <c r="E251" s="2">
        <f t="shared" si="24"/>
        <v>19.79851</v>
      </c>
      <c r="F251" s="2">
        <f t="shared" si="25"/>
        <v>19.799695000000003</v>
      </c>
      <c r="G251" s="2">
        <f t="shared" si="27"/>
        <v>19.826401999999998</v>
      </c>
      <c r="H251" s="2">
        <f t="shared" si="23"/>
        <v>17.651415000000007</v>
      </c>
      <c r="I251" s="2">
        <f t="array" ref="I251">SUMPRODUCT(B235:B254, (ROW(B235:B254)-ROW(B235)+1)) / (20*21/2)</f>
        <v>19.756974285714286</v>
      </c>
      <c r="J251" s="2">
        <f t="shared" si="26"/>
        <v>19.826095355326267</v>
      </c>
      <c r="K251" s="2">
        <f t="shared" si="28"/>
        <v>19.825420058345671</v>
      </c>
    </row>
    <row r="252" spans="1:11" ht="13.5" x14ac:dyDescent="0.25">
      <c r="A252" s="3">
        <f>TITRES_STAT!B255</f>
        <v>44966</v>
      </c>
      <c r="B252" s="5">
        <f>TITRES_STAT!D255</f>
        <v>19.720099999999999</v>
      </c>
      <c r="C252" s="2">
        <f t="shared" si="21"/>
        <v>7.899999999999352E-3</v>
      </c>
      <c r="D252" s="2">
        <f t="shared" si="22"/>
        <v>19.815159999999999</v>
      </c>
      <c r="E252" s="2">
        <f t="shared" si="24"/>
        <v>19.80564</v>
      </c>
      <c r="F252" s="2">
        <f t="shared" si="25"/>
        <v>19.795340000000003</v>
      </c>
      <c r="G252" s="2">
        <f t="shared" si="27"/>
        <v>19.824659999999998</v>
      </c>
      <c r="H252" s="2">
        <f t="shared" si="23"/>
        <v>17.685634000000007</v>
      </c>
      <c r="I252" s="2">
        <f t="array" ref="I252">SUMPRODUCT(B236:B255, (ROW(B236:B255)-ROW(B236)+1)) / (20*21/2)</f>
        <v>19.745012857142861</v>
      </c>
      <c r="J252" s="2">
        <f t="shared" si="26"/>
        <v>19.816000559580907</v>
      </c>
      <c r="K252" s="2">
        <f t="shared" si="28"/>
        <v>19.821289859979174</v>
      </c>
    </row>
    <row r="253" spans="1:11" ht="13.5" x14ac:dyDescent="0.25">
      <c r="A253" s="3">
        <f>TITRES_STAT!B256</f>
        <v>44967</v>
      </c>
      <c r="B253" s="5">
        <f>TITRES_STAT!D256</f>
        <v>19.640899999999998</v>
      </c>
      <c r="C253" s="2">
        <f t="shared" si="21"/>
        <v>-7.9200000000000159E-2</v>
      </c>
      <c r="D253" s="2">
        <f t="shared" si="22"/>
        <v>19.788239999999998</v>
      </c>
      <c r="E253" s="2">
        <f t="shared" si="24"/>
        <v>19.789009999999998</v>
      </c>
      <c r="F253" s="2">
        <f t="shared" si="25"/>
        <v>19.783059999999999</v>
      </c>
      <c r="G253" s="2">
        <f t="shared" si="27"/>
        <v>19.816737999999997</v>
      </c>
      <c r="H253" s="2">
        <f t="shared" si="23"/>
        <v>17.718034500000009</v>
      </c>
      <c r="I253" s="2">
        <f t="array" ref="I253">SUMPRODUCT(B237:B256, (ROW(B237:B256)-ROW(B237)+1)) / (20*21/2)</f>
        <v>19.733091428571427</v>
      </c>
      <c r="J253" s="2">
        <f t="shared" si="26"/>
        <v>19.799324315811294</v>
      </c>
      <c r="K253" s="2">
        <f t="shared" si="28"/>
        <v>19.81421574782313</v>
      </c>
    </row>
    <row r="254" spans="1:11" ht="13.5" x14ac:dyDescent="0.25">
      <c r="A254" s="3">
        <f>TITRES_STAT!B257</f>
        <v>44970</v>
      </c>
      <c r="B254" s="5">
        <f>TITRES_STAT!D257</f>
        <v>19.7042</v>
      </c>
      <c r="C254" s="2">
        <f t="shared" si="21"/>
        <v>6.3300000000001688E-2</v>
      </c>
      <c r="D254" s="2">
        <f t="shared" si="22"/>
        <v>19.69792</v>
      </c>
      <c r="E254" s="2">
        <f t="shared" si="24"/>
        <v>19.77871</v>
      </c>
      <c r="F254" s="2">
        <f t="shared" si="25"/>
        <v>19.758495</v>
      </c>
      <c r="G254" s="2">
        <f t="shared" si="27"/>
        <v>19.827354</v>
      </c>
      <c r="H254" s="2">
        <f t="shared" si="23"/>
        <v>17.749542000000009</v>
      </c>
      <c r="I254" s="2">
        <f t="array" ref="I254">SUMPRODUCT(B238:B257, (ROW(B238:B257)-ROW(B238)+1)) / (20*21/2)</f>
        <v>19.724110476190479</v>
      </c>
      <c r="J254" s="2">
        <f t="shared" si="26"/>
        <v>19.790264857162597</v>
      </c>
      <c r="K254" s="2">
        <f t="shared" si="28"/>
        <v>19.809901404771242</v>
      </c>
    </row>
    <row r="255" spans="1:11" ht="13.5" x14ac:dyDescent="0.25">
      <c r="A255" s="3">
        <f>TITRES_STAT!B258</f>
        <v>44971</v>
      </c>
      <c r="B255" s="5">
        <f>TITRES_STAT!D258</f>
        <v>19.632899999999999</v>
      </c>
      <c r="C255" s="2">
        <f t="shared" si="21"/>
        <v>-7.1300000000000807E-2</v>
      </c>
      <c r="D255" s="2">
        <f t="shared" si="22"/>
        <v>19.68206</v>
      </c>
      <c r="E255" s="2">
        <f t="shared" si="24"/>
        <v>19.761279999999999</v>
      </c>
      <c r="F255" s="2">
        <f t="shared" si="25"/>
        <v>19.750174999999999</v>
      </c>
      <c r="G255" s="2">
        <f t="shared" si="27"/>
        <v>19.819113999999999</v>
      </c>
      <c r="H255" s="2">
        <f t="shared" si="23"/>
        <v>17.78083500000001</v>
      </c>
      <c r="I255" s="2">
        <f t="array" ref="I255">SUMPRODUCT(B239:B258, (ROW(B239:B258)-ROW(B239)+1)) / (20*21/2)</f>
        <v>19.715959523809524</v>
      </c>
      <c r="J255" s="2">
        <f t="shared" si="26"/>
        <v>19.775277727909017</v>
      </c>
      <c r="K255" s="2">
        <f t="shared" si="28"/>
        <v>19.802960173211584</v>
      </c>
    </row>
    <row r="256" spans="1:11" ht="13.5" x14ac:dyDescent="0.25">
      <c r="A256" s="3">
        <f>TITRES_STAT!B259</f>
        <v>44972</v>
      </c>
      <c r="B256" s="5">
        <f>TITRES_STAT!D259</f>
        <v>19.625</v>
      </c>
      <c r="C256" s="2">
        <f t="shared" si="21"/>
        <v>-7.899999999999352E-3</v>
      </c>
      <c r="D256" s="2">
        <f t="shared" si="22"/>
        <v>19.664619999999999</v>
      </c>
      <c r="E256" s="2">
        <f t="shared" si="24"/>
        <v>19.745429999999999</v>
      </c>
      <c r="F256" s="2">
        <f t="shared" si="25"/>
        <v>19.727199999999996</v>
      </c>
      <c r="G256" s="2">
        <f t="shared" si="27"/>
        <v>19.815469999999998</v>
      </c>
      <c r="H256" s="2">
        <f t="shared" si="23"/>
        <v>17.811733000000011</v>
      </c>
      <c r="I256" s="2">
        <f t="array" ref="I256">SUMPRODUCT(B240:B259, (ROW(B240:B259)-ROW(B240)+1)) / (20*21/2)</f>
        <v>19.707848571428574</v>
      </c>
      <c r="J256" s="2">
        <f t="shared" si="26"/>
        <v>19.760965563346254</v>
      </c>
      <c r="K256" s="2">
        <f t="shared" si="28"/>
        <v>19.795981342889561</v>
      </c>
    </row>
    <row r="257" spans="1:11" ht="13.5" x14ac:dyDescent="0.25">
      <c r="A257" s="3">
        <f>TITRES_STAT!B260</f>
        <v>44973</v>
      </c>
      <c r="B257" s="5">
        <f>TITRES_STAT!D260</f>
        <v>19.632899999999999</v>
      </c>
      <c r="C257" s="2">
        <f t="shared" si="21"/>
        <v>7.899999999999352E-3</v>
      </c>
      <c r="D257" s="2">
        <f t="shared" si="22"/>
        <v>19.647180000000002</v>
      </c>
      <c r="E257" s="2">
        <f t="shared" si="24"/>
        <v>19.731170000000002</v>
      </c>
      <c r="F257" s="2">
        <f t="shared" si="25"/>
        <v>19.718485000000001</v>
      </c>
      <c r="G257" s="2">
        <f t="shared" si="27"/>
        <v>19.811983999999999</v>
      </c>
      <c r="H257" s="2">
        <f t="shared" si="23"/>
        <v>17.842315000000013</v>
      </c>
      <c r="I257" s="2">
        <f t="array" ref="I257">SUMPRODUCT(B241:B260, (ROW(B241:B260)-ROW(B241)+1)) / (20*21/2)</f>
        <v>19.697584761904768</v>
      </c>
      <c r="J257" s="2">
        <f t="shared" si="26"/>
        <v>19.748768843027566</v>
      </c>
      <c r="K257" s="2">
        <f t="shared" si="28"/>
        <v>19.789585996109579</v>
      </c>
    </row>
    <row r="258" spans="1:11" ht="13.5" x14ac:dyDescent="0.25">
      <c r="A258" s="3">
        <f>TITRES_STAT!B261</f>
        <v>44974</v>
      </c>
      <c r="B258" s="5">
        <f>TITRES_STAT!D261</f>
        <v>19.632899999999999</v>
      </c>
      <c r="C258" s="2">
        <f t="shared" si="21"/>
        <v>0</v>
      </c>
      <c r="D258" s="2">
        <f t="shared" si="22"/>
        <v>19.645580000000002</v>
      </c>
      <c r="E258" s="2">
        <f t="shared" si="24"/>
        <v>19.716910000000002</v>
      </c>
      <c r="F258" s="2">
        <f t="shared" si="25"/>
        <v>19.710165</v>
      </c>
      <c r="G258" s="2">
        <f t="shared" si="27"/>
        <v>19.808497999999997</v>
      </c>
      <c r="H258" s="2">
        <f t="shared" si="23"/>
        <v>17.872897000000012</v>
      </c>
      <c r="I258" s="2">
        <f t="array" ref="I258">SUMPRODUCT(B242:B261, (ROW(B242:B261)-ROW(B242)+1)) / (20*21/2)</f>
        <v>19.683627142857144</v>
      </c>
      <c r="J258" s="2">
        <f t="shared" si="26"/>
        <v>19.737733715120182</v>
      </c>
      <c r="K258" s="2">
        <f t="shared" si="28"/>
        <v>19.783441447242538</v>
      </c>
    </row>
    <row r="259" spans="1:11" ht="13.5" x14ac:dyDescent="0.25">
      <c r="A259" s="3">
        <f>TITRES_STAT!B262</f>
        <v>44977</v>
      </c>
      <c r="B259" s="5">
        <f>TITRES_STAT!D262</f>
        <v>19.625</v>
      </c>
      <c r="C259" s="2">
        <f t="shared" si="21"/>
        <v>-7.899999999999352E-3</v>
      </c>
      <c r="D259" s="2">
        <f t="shared" si="22"/>
        <v>19.629739999999998</v>
      </c>
      <c r="E259" s="2">
        <f t="shared" si="24"/>
        <v>19.663830000000001</v>
      </c>
      <c r="F259" s="2">
        <f t="shared" si="25"/>
        <v>19.740670000000001</v>
      </c>
      <c r="G259" s="2">
        <f t="shared" si="27"/>
        <v>19.804853999999999</v>
      </c>
      <c r="H259" s="2">
        <f t="shared" si="23"/>
        <v>17.901696500000014</v>
      </c>
      <c r="I259" s="2">
        <f t="array" ref="I259">SUMPRODUCT(B243:B262, (ROW(B243:B262)-ROW(B243)+1)) / (20*21/2)</f>
        <v>19.675249523809523</v>
      </c>
      <c r="J259" s="2">
        <f t="shared" si="26"/>
        <v>19.726997170823022</v>
      </c>
      <c r="K259" s="2">
        <f t="shared" si="28"/>
        <v>19.777228057154595</v>
      </c>
    </row>
    <row r="260" spans="1:11" ht="13.5" x14ac:dyDescent="0.25">
      <c r="A260" s="3">
        <f>TITRES_STAT!B263</f>
        <v>44978</v>
      </c>
      <c r="B260" s="5">
        <f>TITRES_STAT!D263</f>
        <v>19.632899999999999</v>
      </c>
      <c r="C260" s="2">
        <f t="shared" ref="C260:C323" si="29">B260-B259</f>
        <v>7.899999999999352E-3</v>
      </c>
      <c r="D260" s="2">
        <f t="shared" si="22"/>
        <v>19.629739999999998</v>
      </c>
      <c r="E260" s="2">
        <f t="shared" si="24"/>
        <v>19.655900000000003</v>
      </c>
      <c r="F260" s="2">
        <f t="shared" si="25"/>
        <v>19.731955000000003</v>
      </c>
      <c r="G260" s="2">
        <f t="shared" si="27"/>
        <v>19.802159999999997</v>
      </c>
      <c r="H260" s="2">
        <f t="shared" si="23"/>
        <v>17.930179500000015</v>
      </c>
      <c r="I260" s="2">
        <f t="array" ref="I260">SUMPRODUCT(B244:B263, (ROW(B244:B263)-ROW(B244)+1)) / (20*21/2)</f>
        <v>19.666947619047619</v>
      </c>
      <c r="J260" s="2">
        <f t="shared" si="26"/>
        <v>19.718035535506544</v>
      </c>
      <c r="K260" s="2">
        <f t="shared" si="28"/>
        <v>19.771568133344608</v>
      </c>
    </row>
    <row r="261" spans="1:11" ht="13.5" x14ac:dyDescent="0.25">
      <c r="A261" s="3">
        <f>TITRES_STAT!B264</f>
        <v>44979</v>
      </c>
      <c r="B261" s="5">
        <f>TITRES_STAT!D264</f>
        <v>19.5854</v>
      </c>
      <c r="C261" s="2">
        <f t="shared" si="29"/>
        <v>-4.7499999999999432E-2</v>
      </c>
      <c r="D261" s="2">
        <f t="shared" si="22"/>
        <v>19.621819999999996</v>
      </c>
      <c r="E261" s="2">
        <f t="shared" si="24"/>
        <v>19.643219999999999</v>
      </c>
      <c r="F261" s="2">
        <f t="shared" si="25"/>
        <v>19.720865</v>
      </c>
      <c r="G261" s="2">
        <f t="shared" si="27"/>
        <v>19.799465999999999</v>
      </c>
      <c r="H261" s="2">
        <f t="shared" si="23"/>
        <v>17.957073500000014</v>
      </c>
      <c r="I261" s="2">
        <f t="array" ref="I261">SUMPRODUCT(B245:B264, (ROW(B245:B264)-ROW(B245)+1)) / (20*21/2)</f>
        <v>19.657218571428572</v>
      </c>
      <c r="J261" s="2">
        <f t="shared" si="26"/>
        <v>19.705403579744019</v>
      </c>
      <c r="K261" s="2">
        <f t="shared" si="28"/>
        <v>19.764267422233058</v>
      </c>
    </row>
    <row r="262" spans="1:11" ht="13.5" x14ac:dyDescent="0.25">
      <c r="A262" s="3">
        <f>TITRES_STAT!B265</f>
        <v>44980</v>
      </c>
      <c r="B262" s="5">
        <f>TITRES_STAT!D265</f>
        <v>19.632899999999999</v>
      </c>
      <c r="C262" s="2">
        <f t="shared" si="29"/>
        <v>4.7499999999999432E-2</v>
      </c>
      <c r="D262" s="2">
        <f t="shared" ref="D262:D325" si="30">AVERAGE(B258:B262)</f>
        <v>19.621820000000003</v>
      </c>
      <c r="E262" s="2">
        <f t="shared" si="24"/>
        <v>19.634500000000003</v>
      </c>
      <c r="F262" s="2">
        <f t="shared" si="25"/>
        <v>19.72007</v>
      </c>
      <c r="G262" s="2">
        <f t="shared" si="27"/>
        <v>19.797721999999997</v>
      </c>
      <c r="H262" s="2">
        <f t="shared" si="23"/>
        <v>17.982675500000013</v>
      </c>
      <c r="I262" s="2">
        <f t="array" ref="I262">SUMPRODUCT(B246:B265, (ROW(B246:B265)-ROW(B246)+1)) / (20*21/2)</f>
        <v>19.648432380952379</v>
      </c>
      <c r="J262" s="2">
        <f t="shared" si="26"/>
        <v>19.698498476911258</v>
      </c>
      <c r="K262" s="2">
        <f t="shared" si="28"/>
        <v>19.759115758616073</v>
      </c>
    </row>
    <row r="263" spans="1:11" ht="13.5" x14ac:dyDescent="0.25">
      <c r="A263" s="3">
        <f>TITRES_STAT!B266</f>
        <v>44981</v>
      </c>
      <c r="B263" s="5">
        <f>TITRES_STAT!D266</f>
        <v>19.632899999999999</v>
      </c>
      <c r="C263" s="2">
        <f t="shared" si="29"/>
        <v>0</v>
      </c>
      <c r="D263" s="2">
        <f t="shared" si="30"/>
        <v>19.621820000000003</v>
      </c>
      <c r="E263" s="2">
        <f t="shared" si="24"/>
        <v>19.633700000000001</v>
      </c>
      <c r="F263" s="2">
        <f t="shared" si="25"/>
        <v>19.711355000000001</v>
      </c>
      <c r="G263" s="2">
        <f t="shared" si="27"/>
        <v>19.795977999999995</v>
      </c>
      <c r="H263" s="2">
        <f t="shared" si="23"/>
        <v>18.008633000000017</v>
      </c>
      <c r="I263" s="2">
        <f t="array" ref="I263">SUMPRODUCT(B247:B266, (ROW(B247:B266)-ROW(B247)+1)) / (20*21/2)</f>
        <v>19.642093809523811</v>
      </c>
      <c r="J263" s="2">
        <f t="shared" si="26"/>
        <v>19.692251002919711</v>
      </c>
      <c r="K263" s="2">
        <f t="shared" si="28"/>
        <v>19.754166121023285</v>
      </c>
    </row>
    <row r="264" spans="1:11" ht="13.5" x14ac:dyDescent="0.25">
      <c r="A264" s="3">
        <f>TITRES_STAT!B267</f>
        <v>44984</v>
      </c>
      <c r="B264" s="5">
        <f>TITRES_STAT!D267</f>
        <v>19.609200000000001</v>
      </c>
      <c r="C264" s="2">
        <f t="shared" si="29"/>
        <v>-2.3699999999998056E-2</v>
      </c>
      <c r="D264" s="2">
        <f t="shared" si="30"/>
        <v>19.618659999999998</v>
      </c>
      <c r="E264" s="2">
        <f t="shared" si="24"/>
        <v>19.624200000000002</v>
      </c>
      <c r="F264" s="2">
        <f t="shared" si="25"/>
        <v>19.701455000000003</v>
      </c>
      <c r="G264" s="2">
        <f t="shared" si="27"/>
        <v>19.793759999999995</v>
      </c>
      <c r="H264" s="2">
        <f t="shared" si="23"/>
        <v>18.035575000000016</v>
      </c>
      <c r="I264" s="2">
        <f t="array" ref="I264">SUMPRODUCT(B248:B267, (ROW(B248:B267)-ROW(B248)+1)) / (20*21/2)</f>
        <v>19.631224285714286</v>
      </c>
      <c r="J264" s="2">
        <f t="shared" si="26"/>
        <v>19.684341383594028</v>
      </c>
      <c r="K264" s="2">
        <f t="shared" si="28"/>
        <v>19.748481175100803</v>
      </c>
    </row>
    <row r="265" spans="1:11" ht="13.5" x14ac:dyDescent="0.25">
      <c r="A265" s="3">
        <f>TITRES_STAT!B268</f>
        <v>44985</v>
      </c>
      <c r="B265" s="5">
        <f>TITRES_STAT!D268</f>
        <v>19.609200000000001</v>
      </c>
      <c r="C265" s="2">
        <f t="shared" si="29"/>
        <v>0</v>
      </c>
      <c r="D265" s="2">
        <f t="shared" si="30"/>
        <v>19.61392</v>
      </c>
      <c r="E265" s="2">
        <f t="shared" si="24"/>
        <v>19.621829999999999</v>
      </c>
      <c r="F265" s="2">
        <f t="shared" si="25"/>
        <v>19.691555000000001</v>
      </c>
      <c r="G265" s="2">
        <f t="shared" si="27"/>
        <v>19.791541999999996</v>
      </c>
      <c r="H265" s="2">
        <f t="shared" si="23"/>
        <v>18.062552500000013</v>
      </c>
      <c r="I265" s="2">
        <f t="array" ref="I265">SUMPRODUCT(B249:B268, (ROW(B249:B268)-ROW(B249)+1)) / (20*21/2)</f>
        <v>19.591154761904761</v>
      </c>
      <c r="J265" s="2">
        <f t="shared" si="26"/>
        <v>19.677185061346979</v>
      </c>
      <c r="K265" s="2">
        <f t="shared" si="28"/>
        <v>19.743019168234106</v>
      </c>
    </row>
    <row r="266" spans="1:11" ht="13.5" x14ac:dyDescent="0.25">
      <c r="A266" s="3">
        <f>TITRES_STAT!B269</f>
        <v>44986</v>
      </c>
      <c r="B266" s="5">
        <f>TITRES_STAT!D269</f>
        <v>19.625</v>
      </c>
      <c r="C266" s="2">
        <f t="shared" si="29"/>
        <v>1.5799999999998704E-2</v>
      </c>
      <c r="D266" s="2">
        <f t="shared" si="30"/>
        <v>19.621839999999999</v>
      </c>
      <c r="E266" s="2">
        <f t="shared" si="24"/>
        <v>19.621829999999999</v>
      </c>
      <c r="F266" s="2">
        <f t="shared" si="25"/>
        <v>19.683630000000001</v>
      </c>
      <c r="G266" s="2">
        <f t="shared" si="27"/>
        <v>19.790273999999997</v>
      </c>
      <c r="H266" s="2">
        <f t="shared" ref="H266:H329" si="31">AVERAGE(B67:B266)</f>
        <v>18.089929000000012</v>
      </c>
      <c r="I266" s="2">
        <f t="array" ref="I266">SUMPRODUCT(B250:B269, (ROW(B250:B269)-ROW(B250)+1)) / (20*21/2)</f>
        <v>19.444165714285717</v>
      </c>
      <c r="J266" s="2">
        <f t="shared" si="26"/>
        <v>19.67221505550441</v>
      </c>
      <c r="K266" s="2">
        <f t="shared" si="28"/>
        <v>19.73839096555826</v>
      </c>
    </row>
    <row r="267" spans="1:11" ht="13.5" x14ac:dyDescent="0.25">
      <c r="A267" s="3">
        <f>TITRES_STAT!B270</f>
        <v>44987</v>
      </c>
      <c r="B267" s="5">
        <f>TITRES_STAT!D270</f>
        <v>19.569500000000001</v>
      </c>
      <c r="C267" s="2">
        <f t="shared" si="29"/>
        <v>-5.549999999999855E-2</v>
      </c>
      <c r="D267" s="2">
        <f t="shared" si="30"/>
        <v>19.609160000000003</v>
      </c>
      <c r="E267" s="2">
        <f t="shared" si="24"/>
        <v>19.615490000000001</v>
      </c>
      <c r="F267" s="2">
        <f t="shared" si="25"/>
        <v>19.67333</v>
      </c>
      <c r="G267" s="2">
        <f t="shared" si="27"/>
        <v>19.790589999999995</v>
      </c>
      <c r="H267" s="2">
        <f t="shared" si="31"/>
        <v>18.116814500000014</v>
      </c>
      <c r="I267" s="2">
        <f t="array" ref="I267">SUMPRODUCT(B251:B270, (ROW(B251:B270)-ROW(B251)+1)) / (20*21/2)</f>
        <v>19.410319523809527</v>
      </c>
      <c r="J267" s="2">
        <f t="shared" si="26"/>
        <v>19.662432669265893</v>
      </c>
      <c r="K267" s="2">
        <f t="shared" si="28"/>
        <v>19.73176779043833</v>
      </c>
    </row>
    <row r="268" spans="1:11" ht="13.5" x14ac:dyDescent="0.25">
      <c r="A268" s="3">
        <f>TITRES_STAT!B271</f>
        <v>44988</v>
      </c>
      <c r="B268" s="5">
        <f>TITRES_STAT!D271</f>
        <v>19.252600000000001</v>
      </c>
      <c r="C268" s="2">
        <f t="shared" si="29"/>
        <v>-0.3169000000000004</v>
      </c>
      <c r="D268" s="2">
        <f t="shared" si="30"/>
        <v>19.533100000000001</v>
      </c>
      <c r="E268" s="2">
        <f t="shared" ref="E268:E331" si="32">AVERAGE(B259:B268)</f>
        <v>19.577460000000002</v>
      </c>
      <c r="F268" s="2">
        <f t="shared" si="25"/>
        <v>19.647185</v>
      </c>
      <c r="G268" s="2">
        <f t="shared" si="27"/>
        <v>19.784567999999997</v>
      </c>
      <c r="H268" s="2">
        <f t="shared" si="31"/>
        <v>18.14193800000001</v>
      </c>
      <c r="I268" s="2">
        <f t="array" ref="I268">SUMPRODUCT(B252:B271, (ROW(B252:B271)-ROW(B252)+1)) / (20*21/2)</f>
        <v>19.385001904761907</v>
      </c>
      <c r="J268" s="2">
        <f t="shared" si="26"/>
        <v>19.623400986478664</v>
      </c>
      <c r="K268" s="2">
        <f t="shared" si="28"/>
        <v>19.71297689669565</v>
      </c>
    </row>
    <row r="269" spans="1:11" ht="13.5" x14ac:dyDescent="0.25">
      <c r="A269" s="3">
        <f>TITRES_STAT!B272</f>
        <v>44991</v>
      </c>
      <c r="B269" s="5">
        <f>TITRES_STAT!D272</f>
        <v>18.1038</v>
      </c>
      <c r="C269" s="2">
        <f t="shared" si="29"/>
        <v>-1.1488000000000014</v>
      </c>
      <c r="D269" s="2">
        <f t="shared" si="30"/>
        <v>19.232019999999999</v>
      </c>
      <c r="E269" s="2">
        <f t="shared" si="32"/>
        <v>19.425339999999998</v>
      </c>
      <c r="F269" s="2">
        <f t="shared" si="25"/>
        <v>19.544585000000001</v>
      </c>
      <c r="G269" s="2">
        <f t="shared" si="27"/>
        <v>19.758421999999996</v>
      </c>
      <c r="H269" s="2">
        <f t="shared" si="31"/>
        <v>18.160641500000011</v>
      </c>
      <c r="I269" s="2">
        <f t="array" ref="I269">SUMPRODUCT(B253:B272, (ROW(B253:B272)-ROW(B253)+1)) / (20*21/2)</f>
        <v>19.361872857142856</v>
      </c>
      <c r="J269" s="2">
        <f t="shared" si="26"/>
        <v>19.478677083004506</v>
      </c>
      <c r="K269" s="2">
        <f t="shared" si="28"/>
        <v>19.649871920354645</v>
      </c>
    </row>
    <row r="270" spans="1:11" ht="13.5" x14ac:dyDescent="0.25">
      <c r="A270" s="3">
        <f>TITRES_STAT!B273</f>
        <v>44992</v>
      </c>
      <c r="B270" s="5">
        <f>TITRES_STAT!D273</f>
        <v>19.1892</v>
      </c>
      <c r="C270" s="2">
        <f t="shared" si="29"/>
        <v>1.0853999999999999</v>
      </c>
      <c r="D270" s="2">
        <f t="shared" si="30"/>
        <v>19.148020000000002</v>
      </c>
      <c r="E270" s="2">
        <f t="shared" si="32"/>
        <v>19.380969999999998</v>
      </c>
      <c r="F270" s="2">
        <f t="shared" si="25"/>
        <v>19.518435</v>
      </c>
      <c r="G270" s="2">
        <f t="shared" si="27"/>
        <v>19.749863999999999</v>
      </c>
      <c r="H270" s="2">
        <f t="shared" si="31"/>
        <v>18.185448000000012</v>
      </c>
      <c r="I270" s="2">
        <f t="array" ref="I270">SUMPRODUCT(B254:B273, (ROW(B254:B273)-ROW(B254)+1)) / (20*21/2)</f>
        <v>19.340970000000002</v>
      </c>
      <c r="J270" s="2">
        <f t="shared" si="26"/>
        <v>19.451107837004074</v>
      </c>
      <c r="K270" s="2">
        <f t="shared" si="28"/>
        <v>19.631806354850543</v>
      </c>
    </row>
    <row r="271" spans="1:11" ht="13.5" x14ac:dyDescent="0.25">
      <c r="A271" s="3">
        <f>TITRES_STAT!B274</f>
        <v>44993</v>
      </c>
      <c r="B271" s="5">
        <f>TITRES_STAT!D274</f>
        <v>19.252600000000001</v>
      </c>
      <c r="C271" s="2">
        <f t="shared" si="29"/>
        <v>6.3400000000001455E-2</v>
      </c>
      <c r="D271" s="2">
        <f t="shared" si="30"/>
        <v>19.073540000000001</v>
      </c>
      <c r="E271" s="2">
        <f t="shared" si="32"/>
        <v>19.347690000000004</v>
      </c>
      <c r="F271" s="2">
        <f t="shared" si="25"/>
        <v>19.495455000000003</v>
      </c>
      <c r="G271" s="2">
        <f t="shared" si="27"/>
        <v>19.742574000000001</v>
      </c>
      <c r="H271" s="2">
        <f t="shared" si="31"/>
        <v>18.210927000000012</v>
      </c>
      <c r="I271" s="2">
        <f t="array" ref="I271">SUMPRODUCT(B255:B274, (ROW(B255:B274)-ROW(B255)+1)) / (20*21/2)</f>
        <v>19.321916190476191</v>
      </c>
      <c r="J271" s="2">
        <f t="shared" si="26"/>
        <v>19.43220232871797</v>
      </c>
      <c r="K271" s="2">
        <f t="shared" si="28"/>
        <v>19.616935517405423</v>
      </c>
    </row>
    <row r="272" spans="1:11" ht="13.5" x14ac:dyDescent="0.25">
      <c r="A272" s="3">
        <f>TITRES_STAT!B275</f>
        <v>44994</v>
      </c>
      <c r="B272" s="5">
        <f>TITRES_STAT!D275</f>
        <v>19.252600000000001</v>
      </c>
      <c r="C272" s="2">
        <f t="shared" si="29"/>
        <v>0</v>
      </c>
      <c r="D272" s="2">
        <f t="shared" si="30"/>
        <v>19.010160000000003</v>
      </c>
      <c r="E272" s="2">
        <f t="shared" si="32"/>
        <v>19.309660000000001</v>
      </c>
      <c r="F272" s="2">
        <f t="shared" si="25"/>
        <v>19.472080000000005</v>
      </c>
      <c r="G272" s="2">
        <f t="shared" si="27"/>
        <v>19.736710000000002</v>
      </c>
      <c r="H272" s="2">
        <f t="shared" si="31"/>
        <v>18.236157000000006</v>
      </c>
      <c r="I272" s="2">
        <f t="array" ref="I272">SUMPRODUCT(B256:B275, (ROW(B256:B275)-ROW(B256)+1)) / (20*21/2)</f>
        <v>19.305012857142856</v>
      </c>
      <c r="J272" s="2">
        <f t="shared" si="26"/>
        <v>19.415097345030546</v>
      </c>
      <c r="K272" s="2">
        <f t="shared" si="28"/>
        <v>19.60264785005619</v>
      </c>
    </row>
    <row r="273" spans="1:11" ht="13.5" x14ac:dyDescent="0.25">
      <c r="A273" s="3">
        <f>TITRES_STAT!B276</f>
        <v>44995</v>
      </c>
      <c r="B273" s="5">
        <f>TITRES_STAT!D276</f>
        <v>19.252600000000001</v>
      </c>
      <c r="C273" s="2">
        <f t="shared" si="29"/>
        <v>0</v>
      </c>
      <c r="D273" s="2">
        <f t="shared" si="30"/>
        <v>19.010160000000003</v>
      </c>
      <c r="E273" s="2">
        <f t="shared" si="32"/>
        <v>19.271630000000002</v>
      </c>
      <c r="F273" s="2">
        <f t="shared" si="25"/>
        <v>19.452665000000007</v>
      </c>
      <c r="G273" s="2">
        <f t="shared" si="27"/>
        <v>19.730846000000003</v>
      </c>
      <c r="H273" s="2">
        <f t="shared" si="31"/>
        <v>18.261387000000006</v>
      </c>
      <c r="I273" s="2">
        <f t="array" ref="I273">SUMPRODUCT(B257:B276, (ROW(B257:B276)-ROW(B257)+1)) / (20*21/2)</f>
        <v>19.267282380952381</v>
      </c>
      <c r="J273" s="2">
        <f t="shared" si="26"/>
        <v>19.399621407408588</v>
      </c>
      <c r="K273" s="2">
        <f t="shared" si="28"/>
        <v>19.588920483387319</v>
      </c>
    </row>
    <row r="274" spans="1:11" ht="13.5" x14ac:dyDescent="0.25">
      <c r="A274" s="3">
        <f>TITRES_STAT!B277</f>
        <v>44998</v>
      </c>
      <c r="B274" s="5">
        <f>TITRES_STAT!D277</f>
        <v>19.252600000000001</v>
      </c>
      <c r="C274" s="2">
        <f t="shared" si="29"/>
        <v>0</v>
      </c>
      <c r="D274" s="2">
        <f t="shared" si="30"/>
        <v>19.239920000000001</v>
      </c>
      <c r="E274" s="2">
        <f t="shared" si="32"/>
        <v>19.235970000000002</v>
      </c>
      <c r="F274" s="2">
        <f t="shared" si="25"/>
        <v>19.430085000000009</v>
      </c>
      <c r="G274" s="2">
        <f t="shared" si="27"/>
        <v>19.719754000000002</v>
      </c>
      <c r="H274" s="2">
        <f t="shared" si="31"/>
        <v>18.286866000000003</v>
      </c>
      <c r="I274" s="2">
        <f t="array" ref="I274">SUMPRODUCT(B258:B277, (ROW(B258:B277)-ROW(B258)+1)) / (20*21/2)</f>
        <v>19.247552380952381</v>
      </c>
      <c r="J274" s="2">
        <f t="shared" si="26"/>
        <v>19.38561936860777</v>
      </c>
      <c r="K274" s="2">
        <f t="shared" si="28"/>
        <v>19.575731444823109</v>
      </c>
    </row>
    <row r="275" spans="1:11" ht="13.5" x14ac:dyDescent="0.25">
      <c r="A275" s="3">
        <f>TITRES_STAT!B278</f>
        <v>44999</v>
      </c>
      <c r="B275" s="5">
        <f>TITRES_STAT!D278</f>
        <v>19.252600000000001</v>
      </c>
      <c r="C275" s="2">
        <f t="shared" si="29"/>
        <v>0</v>
      </c>
      <c r="D275" s="2">
        <f t="shared" si="30"/>
        <v>19.252600000000001</v>
      </c>
      <c r="E275" s="2">
        <f t="shared" si="32"/>
        <v>19.200310000000002</v>
      </c>
      <c r="F275" s="2">
        <f t="shared" si="25"/>
        <v>19.411070000000006</v>
      </c>
      <c r="G275" s="2">
        <f t="shared" si="27"/>
        <v>19.700738000000001</v>
      </c>
      <c r="H275" s="2">
        <f t="shared" si="31"/>
        <v>18.312345000000004</v>
      </c>
      <c r="I275" s="2">
        <f t="array" ref="I275">SUMPRODUCT(B259:B278, (ROW(B259:B278)-ROW(B259)+1)) / (20*21/2)</f>
        <v>19.237553333333334</v>
      </c>
      <c r="J275" s="2">
        <f t="shared" si="26"/>
        <v>19.372950857311793</v>
      </c>
      <c r="K275" s="2">
        <f t="shared" si="28"/>
        <v>19.563059623457498</v>
      </c>
    </row>
    <row r="276" spans="1:11" ht="13.5" x14ac:dyDescent="0.25">
      <c r="A276" s="3">
        <f>TITRES_STAT!B279</f>
        <v>45000</v>
      </c>
      <c r="B276" s="5">
        <f>TITRES_STAT!D279</f>
        <v>19.014900000000001</v>
      </c>
      <c r="C276" s="2">
        <f t="shared" si="29"/>
        <v>-0.23770000000000024</v>
      </c>
      <c r="D276" s="2">
        <f t="shared" si="30"/>
        <v>19.20506</v>
      </c>
      <c r="E276" s="2">
        <f t="shared" si="32"/>
        <v>19.139300000000002</v>
      </c>
      <c r="F276" s="2">
        <f t="shared" ref="F276:F339" si="33">AVERAGE(B257:B276)</f>
        <v>19.380565000000008</v>
      </c>
      <c r="G276" s="2">
        <f t="shared" si="27"/>
        <v>19.676967999999999</v>
      </c>
      <c r="H276" s="2">
        <f t="shared" si="31"/>
        <v>18.337702500000006</v>
      </c>
      <c r="I276" s="2">
        <f t="array" ref="I276">SUMPRODUCT(B260:B279, (ROW(B260:B279)-ROW(B260)+1)) / (20*21/2)</f>
        <v>19.229365238095237</v>
      </c>
      <c r="J276" s="2">
        <f t="shared" si="26"/>
        <v>19.338850775663051</v>
      </c>
      <c r="K276" s="2">
        <f t="shared" si="28"/>
        <v>19.541563167635637</v>
      </c>
    </row>
    <row r="277" spans="1:11" ht="13.5" x14ac:dyDescent="0.25">
      <c r="A277" s="3">
        <f>TITRES_STAT!B280</f>
        <v>45001</v>
      </c>
      <c r="B277" s="5">
        <f>TITRES_STAT!D280</f>
        <v>19.173400000000001</v>
      </c>
      <c r="C277" s="2">
        <f t="shared" si="29"/>
        <v>0.15850000000000009</v>
      </c>
      <c r="D277" s="2">
        <f t="shared" si="30"/>
        <v>19.189219999999999</v>
      </c>
      <c r="E277" s="2">
        <f t="shared" si="32"/>
        <v>19.099690000000002</v>
      </c>
      <c r="F277" s="2">
        <f t="shared" si="33"/>
        <v>19.357590000000005</v>
      </c>
      <c r="G277" s="2">
        <f t="shared" si="27"/>
        <v>19.652405999999999</v>
      </c>
      <c r="H277" s="2">
        <f t="shared" si="31"/>
        <v>18.362607500000003</v>
      </c>
      <c r="I277" s="2">
        <f t="array" ref="I277">SUMPRODUCT(B261:B280, (ROW(B261:B280)-ROW(B261)+1)) / (20*21/2)</f>
        <v>19.222950476190476</v>
      </c>
      <c r="J277" s="2">
        <f t="shared" ref="J277:J340" si="34">$J$4*B277+J276*(1-$J$4)</f>
        <v>19.323093558933238</v>
      </c>
      <c r="K277" s="2">
        <f t="shared" si="28"/>
        <v>19.527125396355807</v>
      </c>
    </row>
    <row r="278" spans="1:11" ht="13.5" x14ac:dyDescent="0.25">
      <c r="A278" s="3">
        <f>TITRES_STAT!B281</f>
        <v>45002</v>
      </c>
      <c r="B278" s="5">
        <f>TITRES_STAT!D281</f>
        <v>19.252600000000001</v>
      </c>
      <c r="C278" s="2">
        <f t="shared" si="29"/>
        <v>7.9200000000000159E-2</v>
      </c>
      <c r="D278" s="2">
        <f t="shared" si="30"/>
        <v>19.189219999999999</v>
      </c>
      <c r="E278" s="2">
        <f t="shared" si="32"/>
        <v>19.099690000000002</v>
      </c>
      <c r="F278" s="2">
        <f t="shared" si="33"/>
        <v>19.338575000000009</v>
      </c>
      <c r="G278" s="2">
        <f t="shared" si="27"/>
        <v>19.629587999999998</v>
      </c>
      <c r="H278" s="2">
        <f t="shared" si="31"/>
        <v>18.387208000000001</v>
      </c>
      <c r="I278" s="2">
        <f t="array" ref="I278">SUMPRODUCT(B262:B281, (ROW(B262:B281)-ROW(B262)+1)) / (20*21/2)</f>
        <v>19.218346666666669</v>
      </c>
      <c r="J278" s="2">
        <f t="shared" si="34"/>
        <v>19.316379886653881</v>
      </c>
      <c r="K278" s="2">
        <f t="shared" si="28"/>
        <v>19.516359694537933</v>
      </c>
    </row>
    <row r="279" spans="1:11" ht="13.5" x14ac:dyDescent="0.25">
      <c r="A279" s="3">
        <f>TITRES_STAT!B282</f>
        <v>45006</v>
      </c>
      <c r="B279" s="5">
        <f>TITRES_STAT!D282</f>
        <v>19.252600000000001</v>
      </c>
      <c r="C279" s="2">
        <f t="shared" si="29"/>
        <v>0</v>
      </c>
      <c r="D279" s="2">
        <f t="shared" si="30"/>
        <v>19.189219999999999</v>
      </c>
      <c r="E279" s="2">
        <f t="shared" si="32"/>
        <v>19.214570000000002</v>
      </c>
      <c r="F279" s="2">
        <f t="shared" si="33"/>
        <v>19.319955000000004</v>
      </c>
      <c r="G279" s="2">
        <f t="shared" si="27"/>
        <v>19.60661</v>
      </c>
      <c r="H279" s="2">
        <f t="shared" si="31"/>
        <v>18.411769000000003</v>
      </c>
      <c r="I279" s="2">
        <f t="array" ref="I279">SUMPRODUCT(B263:B282, (ROW(B263:B282)-ROW(B263)+1)) / (20*21/2)</f>
        <v>19.211556190476191</v>
      </c>
      <c r="J279" s="2">
        <f t="shared" si="34"/>
        <v>19.310305611734464</v>
      </c>
      <c r="K279" s="2">
        <f t="shared" si="28"/>
        <v>19.506016177105071</v>
      </c>
    </row>
    <row r="280" spans="1:11" ht="13.5" x14ac:dyDescent="0.25">
      <c r="A280" s="3">
        <f>TITRES_STAT!B283</f>
        <v>45007</v>
      </c>
      <c r="B280" s="5">
        <f>TITRES_STAT!D283</f>
        <v>19.252600000000001</v>
      </c>
      <c r="C280" s="2">
        <f t="shared" si="29"/>
        <v>0</v>
      </c>
      <c r="D280" s="2">
        <f t="shared" si="30"/>
        <v>19.189219999999999</v>
      </c>
      <c r="E280" s="2">
        <f t="shared" si="32"/>
        <v>19.22091</v>
      </c>
      <c r="F280" s="2">
        <f t="shared" si="33"/>
        <v>19.300940000000008</v>
      </c>
      <c r="G280" s="2">
        <f t="shared" si="27"/>
        <v>19.584426000000004</v>
      </c>
      <c r="H280" s="2">
        <f t="shared" si="31"/>
        <v>18.436726</v>
      </c>
      <c r="I280" s="2">
        <f t="array" ref="I280">SUMPRODUCT(B264:B283, (ROW(B264:B283)-ROW(B264)+1)) / (20*21/2)</f>
        <v>19.202993809523807</v>
      </c>
      <c r="J280" s="2">
        <f t="shared" si="34"/>
        <v>19.304809839188323</v>
      </c>
      <c r="K280" s="2">
        <f t="shared" si="28"/>
        <v>19.496078287806831</v>
      </c>
    </row>
    <row r="281" spans="1:11" ht="13.5" x14ac:dyDescent="0.25">
      <c r="A281" s="3">
        <f>TITRES_STAT!B284</f>
        <v>45008</v>
      </c>
      <c r="B281" s="5">
        <f>TITRES_STAT!D284</f>
        <v>19.252600000000001</v>
      </c>
      <c r="C281" s="2">
        <f t="shared" si="29"/>
        <v>0</v>
      </c>
      <c r="D281" s="2">
        <f t="shared" si="30"/>
        <v>19.23676</v>
      </c>
      <c r="E281" s="2">
        <f t="shared" si="32"/>
        <v>19.22091</v>
      </c>
      <c r="F281" s="2">
        <f t="shared" si="33"/>
        <v>19.284300000000009</v>
      </c>
      <c r="G281" s="2">
        <f t="shared" si="27"/>
        <v>19.562242000000005</v>
      </c>
      <c r="H281" s="2">
        <f t="shared" si="31"/>
        <v>18.461682999999997</v>
      </c>
      <c r="I281" s="2">
        <f t="array" ref="I281">SUMPRODUCT(B265:B284, (ROW(B265:B284)-ROW(B265)+1)) / (20*21/2)</f>
        <v>19.196619523809524</v>
      </c>
      <c r="J281" s="2">
        <f t="shared" si="34"/>
        <v>19.299837473551339</v>
      </c>
      <c r="K281" s="2">
        <f t="shared" si="28"/>
        <v>19.486530119657544</v>
      </c>
    </row>
    <row r="282" spans="1:11" ht="13.5" x14ac:dyDescent="0.25">
      <c r="A282" s="3">
        <f>TITRES_STAT!B285</f>
        <v>45009</v>
      </c>
      <c r="B282" s="5">
        <f>TITRES_STAT!D285</f>
        <v>19.213000000000001</v>
      </c>
      <c r="C282" s="2">
        <f t="shared" si="29"/>
        <v>-3.960000000000008E-2</v>
      </c>
      <c r="D282" s="2">
        <f t="shared" si="30"/>
        <v>19.244679999999999</v>
      </c>
      <c r="E282" s="2">
        <f t="shared" si="32"/>
        <v>19.216950000000001</v>
      </c>
      <c r="F282" s="2">
        <f t="shared" si="33"/>
        <v>19.263305000000006</v>
      </c>
      <c r="G282" s="2">
        <f t="shared" si="27"/>
        <v>19.550358000000003</v>
      </c>
      <c r="H282" s="2">
        <f t="shared" si="31"/>
        <v>18.486442</v>
      </c>
      <c r="I282" s="2">
        <f t="array" ref="I282">SUMPRODUCT(B266:B285, (ROW(B266:B285)-ROW(B266)+1)) / (20*21/2)</f>
        <v>19.177225238095239</v>
      </c>
      <c r="J282" s="2">
        <f t="shared" si="34"/>
        <v>19.29156723797502</v>
      </c>
      <c r="K282" s="2">
        <f t="shared" si="28"/>
        <v>19.475803448298425</v>
      </c>
    </row>
    <row r="283" spans="1:11" ht="13.5" x14ac:dyDescent="0.25">
      <c r="A283" s="3">
        <f>TITRES_STAT!B286</f>
        <v>45012</v>
      </c>
      <c r="B283" s="5">
        <f>TITRES_STAT!D286</f>
        <v>19.173400000000001</v>
      </c>
      <c r="C283" s="2">
        <f t="shared" si="29"/>
        <v>-3.960000000000008E-2</v>
      </c>
      <c r="D283" s="2">
        <f t="shared" si="30"/>
        <v>19.228839999999998</v>
      </c>
      <c r="E283" s="2">
        <f t="shared" si="32"/>
        <v>19.209030000000002</v>
      </c>
      <c r="F283" s="2">
        <f t="shared" si="33"/>
        <v>19.240330000000007</v>
      </c>
      <c r="G283" s="2">
        <f t="shared" si="27"/>
        <v>19.536096000000004</v>
      </c>
      <c r="H283" s="2">
        <f t="shared" si="31"/>
        <v>18.509616500000003</v>
      </c>
      <c r="I283" s="2">
        <f t="array" ref="I283">SUMPRODUCT(B267:B286, (ROW(B267:B286)-ROW(B267)+1)) / (20*21/2)</f>
        <v>19.160660952380951</v>
      </c>
      <c r="J283" s="2">
        <f t="shared" si="34"/>
        <v>19.280313215310734</v>
      </c>
      <c r="K283" s="2">
        <f t="shared" si="28"/>
        <v>19.463944489541625</v>
      </c>
    </row>
    <row r="284" spans="1:11" ht="13.5" x14ac:dyDescent="0.25">
      <c r="A284" s="3">
        <f>TITRES_STAT!B287</f>
        <v>45013</v>
      </c>
      <c r="B284" s="5">
        <f>TITRES_STAT!D287</f>
        <v>19.173400000000001</v>
      </c>
      <c r="C284" s="2">
        <f t="shared" si="29"/>
        <v>0</v>
      </c>
      <c r="D284" s="2">
        <f t="shared" si="30"/>
        <v>19.213000000000001</v>
      </c>
      <c r="E284" s="2">
        <f t="shared" si="32"/>
        <v>19.20111</v>
      </c>
      <c r="F284" s="2">
        <f t="shared" si="33"/>
        <v>19.218540000000012</v>
      </c>
      <c r="G284" s="2">
        <f t="shared" si="27"/>
        <v>19.515654000000005</v>
      </c>
      <c r="H284" s="2">
        <f t="shared" si="31"/>
        <v>18.531404500000004</v>
      </c>
      <c r="I284" s="2">
        <f t="array" ref="I284">SUMPRODUCT(B268:B287, (ROW(B268:B287)-ROW(B268)+1)) / (20*21/2)</f>
        <v>19.184735238095239</v>
      </c>
      <c r="J284" s="2">
        <f t="shared" si="34"/>
        <v>19.270131004328761</v>
      </c>
      <c r="K284" s="2">
        <f t="shared" si="28"/>
        <v>19.452550587990974</v>
      </c>
    </row>
    <row r="285" spans="1:11" ht="13.5" x14ac:dyDescent="0.25">
      <c r="A285" s="3">
        <f>TITRES_STAT!B288</f>
        <v>45014</v>
      </c>
      <c r="B285" s="5">
        <f>TITRES_STAT!D288</f>
        <v>19.014900000000001</v>
      </c>
      <c r="C285" s="2">
        <f t="shared" si="29"/>
        <v>-0.15850000000000009</v>
      </c>
      <c r="D285" s="2">
        <f t="shared" si="30"/>
        <v>19.165459999999999</v>
      </c>
      <c r="E285" s="2">
        <f t="shared" si="32"/>
        <v>19.177340000000004</v>
      </c>
      <c r="F285" s="2">
        <f t="shared" si="33"/>
        <v>19.188825000000005</v>
      </c>
      <c r="G285" s="2">
        <f t="shared" si="27"/>
        <v>19.499966000000004</v>
      </c>
      <c r="H285" s="2">
        <f t="shared" si="31"/>
        <v>18.553192000000006</v>
      </c>
      <c r="I285" s="2">
        <f t="array" ref="I285">SUMPRODUCT(B269:B288, (ROW(B269:B288)-ROW(B269)+1)) / (20*21/2)</f>
        <v>19.238992380952379</v>
      </c>
      <c r="J285" s="2">
        <f t="shared" si="34"/>
        <v>19.245823289630785</v>
      </c>
      <c r="K285" s="2">
        <f t="shared" si="28"/>
        <v>19.435387819834467</v>
      </c>
    </row>
    <row r="286" spans="1:11" ht="13.5" x14ac:dyDescent="0.25">
      <c r="A286" s="3">
        <f>TITRES_STAT!B289</f>
        <v>45015</v>
      </c>
      <c r="B286" s="5">
        <f>TITRES_STAT!D289</f>
        <v>19.014900000000001</v>
      </c>
      <c r="C286" s="2">
        <f t="shared" si="29"/>
        <v>0</v>
      </c>
      <c r="D286" s="2">
        <f t="shared" si="30"/>
        <v>19.117920000000002</v>
      </c>
      <c r="E286" s="2">
        <f t="shared" si="32"/>
        <v>19.177340000000004</v>
      </c>
      <c r="F286" s="2">
        <f t="shared" si="33"/>
        <v>19.158320000000007</v>
      </c>
      <c r="G286" s="2">
        <f t="shared" si="27"/>
        <v>19.478574000000002</v>
      </c>
      <c r="H286" s="2">
        <f t="shared" si="31"/>
        <v>18.575178000000005</v>
      </c>
      <c r="I286" s="2">
        <f t="array" ref="I286">SUMPRODUCT(B270:B289, (ROW(B270:B289)-ROW(B270)+1)) / (20*21/2)</f>
        <v>19.284232857142861</v>
      </c>
      <c r="J286" s="2">
        <f t="shared" si="34"/>
        <v>19.223830595380235</v>
      </c>
      <c r="K286" s="2">
        <f t="shared" si="28"/>
        <v>19.418898101409589</v>
      </c>
    </row>
    <row r="287" spans="1:11" ht="13.5" x14ac:dyDescent="0.25">
      <c r="A287" s="3">
        <f>TITRES_STAT!B290</f>
        <v>45016</v>
      </c>
      <c r="B287" s="5">
        <f>TITRES_STAT!D290</f>
        <v>19.411100000000001</v>
      </c>
      <c r="C287" s="2">
        <f t="shared" si="29"/>
        <v>0.39620000000000033</v>
      </c>
      <c r="D287" s="2">
        <f t="shared" si="30"/>
        <v>19.157540000000001</v>
      </c>
      <c r="E287" s="2">
        <f t="shared" si="32"/>
        <v>19.201110000000003</v>
      </c>
      <c r="F287" s="2">
        <f t="shared" si="33"/>
        <v>19.150400000000005</v>
      </c>
      <c r="G287" s="2">
        <f t="shared" si="27"/>
        <v>19.470652000000008</v>
      </c>
      <c r="H287" s="2">
        <f t="shared" si="31"/>
        <v>18.597402000000002</v>
      </c>
      <c r="I287" s="2">
        <f t="array" ref="I287">SUMPRODUCT(B271:B290, (ROW(B271:B290)-ROW(B271)+1)) / (20*21/2)</f>
        <v>19.322116190476194</v>
      </c>
      <c r="J287" s="2">
        <f t="shared" si="34"/>
        <v>19.241665776772596</v>
      </c>
      <c r="K287" s="2">
        <f t="shared" si="28"/>
        <v>19.418592293511175</v>
      </c>
    </row>
    <row r="288" spans="1:11" ht="13.5" x14ac:dyDescent="0.25">
      <c r="A288" s="3">
        <f>TITRES_STAT!B291</f>
        <v>45019</v>
      </c>
      <c r="B288" s="5">
        <f>TITRES_STAT!D291</f>
        <v>19.720099999999999</v>
      </c>
      <c r="C288" s="2">
        <f t="shared" si="29"/>
        <v>0.3089999999999975</v>
      </c>
      <c r="D288" s="2">
        <f t="shared" si="30"/>
        <v>19.26688</v>
      </c>
      <c r="E288" s="2">
        <f t="shared" si="32"/>
        <v>19.247860000000003</v>
      </c>
      <c r="F288" s="2">
        <f t="shared" si="33"/>
        <v>19.173775000000003</v>
      </c>
      <c r="G288" s="2">
        <f t="shared" si="27"/>
        <v>19.469068000000007</v>
      </c>
      <c r="H288" s="2">
        <f t="shared" si="31"/>
        <v>18.621131000000002</v>
      </c>
      <c r="I288" s="2">
        <f t="array" ref="I288">SUMPRODUCT(B272:B291, (ROW(B272:B291)-ROW(B272)+1)) / (20*21/2)</f>
        <v>19.356296666666665</v>
      </c>
      <c r="J288" s="2">
        <f t="shared" si="34"/>
        <v>19.28723094088949</v>
      </c>
      <c r="K288" s="2">
        <f t="shared" si="28"/>
        <v>19.430416125138187</v>
      </c>
    </row>
    <row r="289" spans="1:11" ht="13.5" x14ac:dyDescent="0.25">
      <c r="A289" s="3">
        <f>TITRES_STAT!B292</f>
        <v>45020</v>
      </c>
      <c r="B289" s="5">
        <f>TITRES_STAT!D292</f>
        <v>19.648800000000001</v>
      </c>
      <c r="C289" s="2">
        <f t="shared" si="29"/>
        <v>-7.1299999999997254E-2</v>
      </c>
      <c r="D289" s="2">
        <f t="shared" si="30"/>
        <v>19.36196</v>
      </c>
      <c r="E289" s="2">
        <f t="shared" si="32"/>
        <v>19.287480000000002</v>
      </c>
      <c r="F289" s="2">
        <f t="shared" si="33"/>
        <v>19.251025000000002</v>
      </c>
      <c r="G289" s="2">
        <f t="shared" si="27"/>
        <v>19.481746000000008</v>
      </c>
      <c r="H289" s="2">
        <f t="shared" si="31"/>
        <v>18.644543500000001</v>
      </c>
      <c r="I289" s="2">
        <f t="array" ref="I289">SUMPRODUCT(B273:B292, (ROW(B273:B292)-ROW(B273)+1)) / (20*21/2)</f>
        <v>19.390180476190473</v>
      </c>
      <c r="J289" s="2">
        <f t="shared" si="34"/>
        <v>19.321666089376205</v>
      </c>
      <c r="K289" s="2">
        <f t="shared" si="28"/>
        <v>19.438980198662179</v>
      </c>
    </row>
    <row r="290" spans="1:11" ht="13.5" x14ac:dyDescent="0.25">
      <c r="A290" s="3">
        <f>TITRES_STAT!B293</f>
        <v>45021</v>
      </c>
      <c r="B290" s="5">
        <f>TITRES_STAT!D293</f>
        <v>19.648800000000001</v>
      </c>
      <c r="C290" s="2">
        <f t="shared" si="29"/>
        <v>0</v>
      </c>
      <c r="D290" s="2">
        <f t="shared" si="30"/>
        <v>19.48874</v>
      </c>
      <c r="E290" s="2">
        <f t="shared" si="32"/>
        <v>19.327099999999998</v>
      </c>
      <c r="F290" s="2">
        <f t="shared" si="33"/>
        <v>19.274004999999999</v>
      </c>
      <c r="G290" s="2">
        <f t="shared" si="27"/>
        <v>19.478578000000009</v>
      </c>
      <c r="H290" s="2">
        <f t="shared" si="31"/>
        <v>18.667916000000002</v>
      </c>
      <c r="I290" s="2">
        <f t="array" ref="I290">SUMPRODUCT(B274:B293, (ROW(B274:B293)-ROW(B274)+1)) / (20*21/2)</f>
        <v>19.429720476190475</v>
      </c>
      <c r="J290" s="2">
        <f t="shared" si="34"/>
        <v>19.352821699911804</v>
      </c>
      <c r="K290" s="2">
        <f t="shared" si="28"/>
        <v>19.447208426165624</v>
      </c>
    </row>
    <row r="291" spans="1:11" ht="13.5" x14ac:dyDescent="0.25">
      <c r="A291" s="3">
        <f>TITRES_STAT!B294</f>
        <v>45022</v>
      </c>
      <c r="B291" s="5">
        <f>TITRES_STAT!D294</f>
        <v>19.632899999999999</v>
      </c>
      <c r="C291" s="2">
        <f t="shared" si="29"/>
        <v>-1.5900000000002024E-2</v>
      </c>
      <c r="D291" s="2">
        <f t="shared" si="30"/>
        <v>19.61234</v>
      </c>
      <c r="E291" s="2">
        <f t="shared" si="32"/>
        <v>19.365130000000001</v>
      </c>
      <c r="F291" s="2">
        <f t="shared" si="33"/>
        <v>19.293020000000002</v>
      </c>
      <c r="G291" s="2">
        <f t="shared" si="27"/>
        <v>19.475092000000007</v>
      </c>
      <c r="H291" s="2">
        <f t="shared" si="31"/>
        <v>18.691209000000001</v>
      </c>
      <c r="I291" s="2">
        <f t="array" ref="I291">SUMPRODUCT(B275:B294, (ROW(B275:B294)-ROW(B275)+1)) / (20*21/2)</f>
        <v>19.466996666666667</v>
      </c>
      <c r="J291" s="2">
        <f t="shared" si="34"/>
        <v>19.37949582372973</v>
      </c>
      <c r="K291" s="2">
        <f t="shared" si="28"/>
        <v>19.454490448668931</v>
      </c>
    </row>
    <row r="292" spans="1:11" ht="13.5" x14ac:dyDescent="0.25">
      <c r="A292" s="3">
        <f>TITRES_STAT!B295</f>
        <v>45023</v>
      </c>
      <c r="B292" s="5">
        <f>TITRES_STAT!D295</f>
        <v>19.648800000000001</v>
      </c>
      <c r="C292" s="2">
        <f t="shared" si="29"/>
        <v>1.5900000000002024E-2</v>
      </c>
      <c r="D292" s="2">
        <f t="shared" si="30"/>
        <v>19.659879999999998</v>
      </c>
      <c r="E292" s="2">
        <f t="shared" si="32"/>
        <v>19.408709999999999</v>
      </c>
      <c r="F292" s="2">
        <f t="shared" si="33"/>
        <v>19.312829999999998</v>
      </c>
      <c r="G292" s="2">
        <f t="shared" si="27"/>
        <v>19.475092000000007</v>
      </c>
      <c r="H292" s="2">
        <f t="shared" si="31"/>
        <v>18.714661</v>
      </c>
      <c r="I292" s="2">
        <f t="array" ref="I292">SUMPRODUCT(B276:B295, (ROW(B276:B295)-ROW(B276)+1)) / (20*21/2)</f>
        <v>19.502009047619048</v>
      </c>
      <c r="J292" s="2">
        <f t="shared" si="34"/>
        <v>19.405143840517372</v>
      </c>
      <c r="K292" s="2">
        <f t="shared" si="28"/>
        <v>19.46211043107407</v>
      </c>
    </row>
    <row r="293" spans="1:11" ht="13.5" x14ac:dyDescent="0.25">
      <c r="A293" s="3">
        <f>TITRES_STAT!B296</f>
        <v>45026</v>
      </c>
      <c r="B293" s="5">
        <f>TITRES_STAT!D296</f>
        <v>19.728000000000002</v>
      </c>
      <c r="C293" s="2">
        <f t="shared" si="29"/>
        <v>7.9200000000000159E-2</v>
      </c>
      <c r="D293" s="2">
        <f t="shared" si="30"/>
        <v>19.661459999999998</v>
      </c>
      <c r="E293" s="2">
        <f t="shared" si="32"/>
        <v>19.464170000000003</v>
      </c>
      <c r="F293" s="2">
        <f t="shared" si="33"/>
        <v>19.336600000000001</v>
      </c>
      <c r="G293" s="2">
        <f t="shared" si="27"/>
        <v>19.47350800000001</v>
      </c>
      <c r="H293" s="2">
        <f t="shared" si="31"/>
        <v>18.7429855</v>
      </c>
      <c r="I293" s="2">
        <f t="array" ref="I293">SUMPRODUCT(B277:B296, (ROW(B277:B296)-ROW(B277)+1)) / (20*21/2)</f>
        <v>19.504576666666669</v>
      </c>
      <c r="J293" s="2">
        <f t="shared" si="34"/>
        <v>19.435892046182385</v>
      </c>
      <c r="K293" s="2">
        <f t="shared" si="28"/>
        <v>19.472537472992734</v>
      </c>
    </row>
    <row r="294" spans="1:11" ht="13.5" x14ac:dyDescent="0.25">
      <c r="A294" s="3">
        <f>TITRES_STAT!B297</f>
        <v>45027</v>
      </c>
      <c r="B294" s="5">
        <f>TITRES_STAT!D297</f>
        <v>19.728000000000002</v>
      </c>
      <c r="C294" s="2">
        <f t="shared" si="29"/>
        <v>0</v>
      </c>
      <c r="D294" s="2">
        <f t="shared" si="30"/>
        <v>19.677300000000002</v>
      </c>
      <c r="E294" s="2">
        <f t="shared" si="32"/>
        <v>19.519629999999999</v>
      </c>
      <c r="F294" s="2">
        <f t="shared" si="33"/>
        <v>19.36037</v>
      </c>
      <c r="G294" s="2">
        <f t="shared" si="27"/>
        <v>19.471924000000008</v>
      </c>
      <c r="H294" s="2">
        <f t="shared" si="31"/>
        <v>18.768338499999999</v>
      </c>
      <c r="I294" s="2">
        <f t="array" ref="I294">SUMPRODUCT(B278:B297, (ROW(B278:B297)-ROW(B278)+1)) / (20*21/2)</f>
        <v>19.505257619047622</v>
      </c>
      <c r="J294" s="2">
        <f t="shared" si="34"/>
        <v>19.463711851307874</v>
      </c>
      <c r="K294" s="2">
        <f t="shared" si="28"/>
        <v>19.482555611306744</v>
      </c>
    </row>
    <row r="295" spans="1:11" ht="13.5" x14ac:dyDescent="0.25">
      <c r="A295" s="3">
        <f>TITRES_STAT!B298</f>
        <v>45028</v>
      </c>
      <c r="B295" s="5">
        <f>TITRES_STAT!D298</f>
        <v>19.728000000000002</v>
      </c>
      <c r="C295" s="2">
        <f t="shared" si="29"/>
        <v>0</v>
      </c>
      <c r="D295" s="2">
        <f t="shared" si="30"/>
        <v>19.69314</v>
      </c>
      <c r="E295" s="2">
        <f t="shared" si="32"/>
        <v>19.590940000000003</v>
      </c>
      <c r="F295" s="2">
        <f t="shared" si="33"/>
        <v>19.384140000000006</v>
      </c>
      <c r="G295" s="2">
        <f t="shared" si="27"/>
        <v>19.470340000000007</v>
      </c>
      <c r="H295" s="2">
        <f t="shared" si="31"/>
        <v>18.794087999999999</v>
      </c>
      <c r="I295" s="2">
        <f t="array" ref="I295">SUMPRODUCT(B279:B298, (ROW(B279:B298)-ROW(B279)+1)) / (20*21/2)</f>
        <v>19.497263809523808</v>
      </c>
      <c r="J295" s="2">
        <f t="shared" si="34"/>
        <v>19.488882151183315</v>
      </c>
      <c r="K295" s="2">
        <f t="shared" si="28"/>
        <v>19.492180881451578</v>
      </c>
    </row>
    <row r="296" spans="1:11" ht="13.5" x14ac:dyDescent="0.25">
      <c r="A296" s="3">
        <f>TITRES_STAT!B299</f>
        <v>45029</v>
      </c>
      <c r="B296" s="5">
        <f>TITRES_STAT!D299</f>
        <v>19.411100000000001</v>
      </c>
      <c r="C296" s="2">
        <f t="shared" si="29"/>
        <v>-0.3169000000000004</v>
      </c>
      <c r="D296" s="2">
        <f t="shared" si="30"/>
        <v>19.648780000000002</v>
      </c>
      <c r="E296" s="2">
        <f t="shared" si="32"/>
        <v>19.630560000000003</v>
      </c>
      <c r="F296" s="2">
        <f t="shared" si="33"/>
        <v>19.403950000000002</v>
      </c>
      <c r="G296" s="2">
        <f t="shared" si="27"/>
        <v>19.462892000000007</v>
      </c>
      <c r="H296" s="2">
        <f t="shared" si="31"/>
        <v>18.818252999999999</v>
      </c>
      <c r="I296" s="2">
        <f t="array" ref="I296">SUMPRODUCT(B280:B299, (ROW(B280:B299)-ROW(B280)+1)) / (20*21/2)</f>
        <v>19.488892380952382</v>
      </c>
      <c r="J296" s="2">
        <f t="shared" si="34"/>
        <v>19.481474327261093</v>
      </c>
      <c r="K296" s="2">
        <f t="shared" si="28"/>
        <v>19.489001239041713</v>
      </c>
    </row>
    <row r="297" spans="1:11" ht="13.5" x14ac:dyDescent="0.25">
      <c r="A297" s="3">
        <f>TITRES_STAT!B300</f>
        <v>45030</v>
      </c>
      <c r="B297" s="5">
        <f>TITRES_STAT!D300</f>
        <v>19.411100000000001</v>
      </c>
      <c r="C297" s="2">
        <f t="shared" si="29"/>
        <v>0</v>
      </c>
      <c r="D297" s="2">
        <f t="shared" si="30"/>
        <v>19.601240000000001</v>
      </c>
      <c r="E297" s="2">
        <f t="shared" si="32"/>
        <v>19.630560000000003</v>
      </c>
      <c r="F297" s="2">
        <f t="shared" si="33"/>
        <v>19.415834999999998</v>
      </c>
      <c r="G297" s="2">
        <f t="shared" si="27"/>
        <v>19.455604000000008</v>
      </c>
      <c r="H297" s="2">
        <f t="shared" si="31"/>
        <v>18.842061499999996</v>
      </c>
      <c r="I297" s="2">
        <f t="array" ref="I297">SUMPRODUCT(B281:B300, (ROW(B281:B300)-ROW(B281)+1)) / (20*21/2)</f>
        <v>19.480143333333334</v>
      </c>
      <c r="J297" s="2">
        <f t="shared" si="34"/>
        <v>19.474772010379084</v>
      </c>
      <c r="K297" s="2">
        <f t="shared" si="28"/>
        <v>19.485946288491057</v>
      </c>
    </row>
    <row r="298" spans="1:11" ht="13.5" x14ac:dyDescent="0.25">
      <c r="A298" s="3">
        <f>TITRES_STAT!B301</f>
        <v>45033</v>
      </c>
      <c r="B298" s="5">
        <f>TITRES_STAT!D301</f>
        <v>19.331900000000001</v>
      </c>
      <c r="C298" s="2">
        <f t="shared" si="29"/>
        <v>-7.9200000000000159E-2</v>
      </c>
      <c r="D298" s="2">
        <f t="shared" si="30"/>
        <v>19.522020000000005</v>
      </c>
      <c r="E298" s="2">
        <f t="shared" si="32"/>
        <v>19.591740000000001</v>
      </c>
      <c r="F298" s="2">
        <f t="shared" si="33"/>
        <v>19.419800000000002</v>
      </c>
      <c r="G298" s="2">
        <f t="shared" si="27"/>
        <v>19.446732000000008</v>
      </c>
      <c r="H298" s="2">
        <f t="shared" si="31"/>
        <v>18.866701999999993</v>
      </c>
      <c r="I298" s="2">
        <f t="array" ref="I298">SUMPRODUCT(B282:B301, (ROW(B282:B301)-ROW(B282)+1)) / (20*21/2)</f>
        <v>19.360845238095241</v>
      </c>
      <c r="J298" s="2">
        <f t="shared" si="34"/>
        <v>19.461165152247741</v>
      </c>
      <c r="K298" s="2">
        <f t="shared" si="28"/>
        <v>19.47990525756984</v>
      </c>
    </row>
    <row r="299" spans="1:11" ht="13.5" x14ac:dyDescent="0.25">
      <c r="A299" s="3">
        <f>TITRES_STAT!B302</f>
        <v>45034</v>
      </c>
      <c r="B299" s="5">
        <f>TITRES_STAT!D302</f>
        <v>19.331900000000001</v>
      </c>
      <c r="C299" s="2">
        <f t="shared" si="29"/>
        <v>0</v>
      </c>
      <c r="D299" s="2">
        <f t="shared" si="30"/>
        <v>19.442800000000002</v>
      </c>
      <c r="E299" s="2">
        <f t="shared" si="32"/>
        <v>19.56005</v>
      </c>
      <c r="F299" s="2">
        <f t="shared" si="33"/>
        <v>19.423765</v>
      </c>
      <c r="G299" s="2">
        <f t="shared" si="27"/>
        <v>19.430254000000009</v>
      </c>
      <c r="H299" s="2">
        <f t="shared" si="31"/>
        <v>18.890153999999992</v>
      </c>
      <c r="I299" s="2">
        <f t="array" ref="I299">SUMPRODUCT(B283:B302, (ROW(B283:B302)-ROW(B283)+1)) / (20*21/2)</f>
        <v>19.326659047619053</v>
      </c>
      <c r="J299" s="2">
        <f t="shared" si="34"/>
        <v>19.448854185367001</v>
      </c>
      <c r="K299" s="2">
        <f t="shared" si="28"/>
        <v>19.474101129822007</v>
      </c>
    </row>
    <row r="300" spans="1:11" ht="13.5" x14ac:dyDescent="0.25">
      <c r="A300" s="3">
        <f>TITRES_STAT!B303</f>
        <v>45035</v>
      </c>
      <c r="B300" s="5">
        <f>TITRES_STAT!D303</f>
        <v>19.331900000000001</v>
      </c>
      <c r="C300" s="2">
        <f t="shared" si="29"/>
        <v>0</v>
      </c>
      <c r="D300" s="2">
        <f t="shared" si="30"/>
        <v>19.363580000000002</v>
      </c>
      <c r="E300" s="2">
        <f t="shared" si="32"/>
        <v>19.528359999999999</v>
      </c>
      <c r="F300" s="2">
        <f t="shared" si="33"/>
        <v>19.42773</v>
      </c>
      <c r="G300" s="2">
        <f t="shared" si="27"/>
        <v>19.422648000000009</v>
      </c>
      <c r="H300" s="2">
        <f t="shared" si="31"/>
        <v>18.913962499999997</v>
      </c>
      <c r="I300" s="2">
        <f t="array" ref="I300">SUMPRODUCT(B284:B303, (ROW(B284:B303)-ROW(B284)+1)) / (20*21/2)</f>
        <v>19.292663809523809</v>
      </c>
      <c r="J300" s="2">
        <f t="shared" si="34"/>
        <v>19.437715691522524</v>
      </c>
      <c r="K300" s="2">
        <f t="shared" si="28"/>
        <v>19.468524614927027</v>
      </c>
    </row>
    <row r="301" spans="1:11" ht="13.5" x14ac:dyDescent="0.25">
      <c r="A301" s="3">
        <f>TITRES_STAT!B304</f>
        <v>45036</v>
      </c>
      <c r="B301" s="5">
        <f>TITRES_STAT!D304</f>
        <v>18.1751</v>
      </c>
      <c r="C301" s="2">
        <f t="shared" si="29"/>
        <v>-1.1568000000000005</v>
      </c>
      <c r="D301" s="2">
        <f t="shared" si="30"/>
        <v>19.116379999999999</v>
      </c>
      <c r="E301" s="2">
        <f t="shared" si="32"/>
        <v>19.382580000000001</v>
      </c>
      <c r="F301" s="2">
        <f t="shared" si="33"/>
        <v>19.373854999999999</v>
      </c>
      <c r="G301" s="2">
        <f t="shared" si="27"/>
        <v>19.391906000000009</v>
      </c>
      <c r="H301" s="2">
        <f t="shared" si="31"/>
        <v>18.932343499999995</v>
      </c>
      <c r="I301" s="2">
        <f t="array" ref="I301">SUMPRODUCT(B285:B304, (ROW(B285:B304)-ROW(B285)+1)) / (20*21/2)</f>
        <v>19.151556190476192</v>
      </c>
      <c r="J301" s="2">
        <f t="shared" si="34"/>
        <v>19.31746657804419</v>
      </c>
      <c r="K301" s="2">
        <f t="shared" si="28"/>
        <v>19.417802081008322</v>
      </c>
    </row>
    <row r="302" spans="1:11" ht="13.5" x14ac:dyDescent="0.25">
      <c r="A302" s="3">
        <f>TITRES_STAT!B305</f>
        <v>45040</v>
      </c>
      <c r="B302" s="5">
        <f>TITRES_STAT!D305</f>
        <v>19.014900000000001</v>
      </c>
      <c r="C302" s="2">
        <f t="shared" si="29"/>
        <v>0.83980000000000032</v>
      </c>
      <c r="D302" s="2">
        <f t="shared" si="30"/>
        <v>19.037140000000001</v>
      </c>
      <c r="E302" s="2">
        <f t="shared" si="32"/>
        <v>19.319190000000003</v>
      </c>
      <c r="F302" s="2">
        <f t="shared" si="33"/>
        <v>19.363950000000003</v>
      </c>
      <c r="G302" s="2">
        <f t="shared" si="27"/>
        <v>19.37780200000001</v>
      </c>
      <c r="H302" s="2">
        <f t="shared" si="31"/>
        <v>18.954249999999995</v>
      </c>
      <c r="I302" s="2">
        <f t="array" ref="I302">SUMPRODUCT(B286:B305, (ROW(B286:B305)-ROW(B286)+1)) / (20*21/2)</f>
        <v>19.110207619047621</v>
      </c>
      <c r="J302" s="2">
        <f t="shared" si="34"/>
        <v>19.288650713468556</v>
      </c>
      <c r="K302" s="2">
        <f t="shared" si="28"/>
        <v>19.402001999400152</v>
      </c>
    </row>
    <row r="303" spans="1:11" ht="13.5" x14ac:dyDescent="0.25">
      <c r="A303" s="3">
        <f>TITRES_STAT!B306</f>
        <v>45041</v>
      </c>
      <c r="B303" s="5">
        <f>TITRES_STAT!D306</f>
        <v>19.007000000000001</v>
      </c>
      <c r="C303" s="2">
        <f t="shared" si="29"/>
        <v>-7.899999999999352E-3</v>
      </c>
      <c r="D303" s="2">
        <f t="shared" si="30"/>
        <v>18.972160000000002</v>
      </c>
      <c r="E303" s="2">
        <f t="shared" si="32"/>
        <v>19.247090000000004</v>
      </c>
      <c r="F303" s="2">
        <f t="shared" si="33"/>
        <v>19.355630000000005</v>
      </c>
      <c r="G303" s="2">
        <f t="shared" si="27"/>
        <v>19.365124000000009</v>
      </c>
      <c r="H303" s="2">
        <f t="shared" si="31"/>
        <v>18.976077499999995</v>
      </c>
      <c r="I303" s="2">
        <f t="array" ref="I303">SUMPRODUCT(B287:B306, (ROW(B287:B306)-ROW(B287)+1)) / (20*21/2)</f>
        <v>19.111108571428574</v>
      </c>
      <c r="J303" s="2">
        <f t="shared" si="34"/>
        <v>19.261826835995361</v>
      </c>
      <c r="K303" s="2">
        <f t="shared" si="28"/>
        <v>19.38651172491387</v>
      </c>
    </row>
    <row r="304" spans="1:11" ht="13.5" x14ac:dyDescent="0.25">
      <c r="A304" s="3">
        <f>TITRES_STAT!B307</f>
        <v>45042</v>
      </c>
      <c r="B304" s="5">
        <f>TITRES_STAT!D307</f>
        <v>17.873999999999999</v>
      </c>
      <c r="C304" s="2">
        <f t="shared" si="29"/>
        <v>-1.1330000000000027</v>
      </c>
      <c r="D304" s="2">
        <f t="shared" si="30"/>
        <v>18.680579999999999</v>
      </c>
      <c r="E304" s="2">
        <f t="shared" si="32"/>
        <v>19.061690000000002</v>
      </c>
      <c r="F304" s="2">
        <f t="shared" si="33"/>
        <v>19.290660000000006</v>
      </c>
      <c r="G304" s="2">
        <f t="shared" si="27"/>
        <v>19.328520000000012</v>
      </c>
      <c r="H304" s="2">
        <f t="shared" si="31"/>
        <v>18.992239999999992</v>
      </c>
      <c r="I304" s="2">
        <f t="array" ref="I304">SUMPRODUCT(B288:B307, (ROW(B288:B307)-ROW(B288)+1)) / (20*21/2)</f>
        <v>19.120498571428573</v>
      </c>
      <c r="J304" s="2">
        <f t="shared" si="34"/>
        <v>19.12965285161485</v>
      </c>
      <c r="K304" s="2">
        <f t="shared" si="28"/>
        <v>19.327197539623132</v>
      </c>
    </row>
    <row r="305" spans="1:11" ht="13.5" x14ac:dyDescent="0.25">
      <c r="A305" s="3">
        <f>TITRES_STAT!B308</f>
        <v>45043</v>
      </c>
      <c r="B305" s="5">
        <f>TITRES_STAT!D308</f>
        <v>18.8565</v>
      </c>
      <c r="C305" s="2">
        <f t="shared" si="29"/>
        <v>0.98250000000000171</v>
      </c>
      <c r="D305" s="2">
        <f t="shared" si="30"/>
        <v>18.5855</v>
      </c>
      <c r="E305" s="2">
        <f t="shared" si="32"/>
        <v>18.974540000000001</v>
      </c>
      <c r="F305" s="2">
        <f t="shared" si="33"/>
        <v>19.282740000000004</v>
      </c>
      <c r="G305" s="2">
        <f t="shared" si="27"/>
        <v>19.312992000000008</v>
      </c>
      <c r="H305" s="2">
        <f t="shared" si="31"/>
        <v>19.013631999999994</v>
      </c>
      <c r="I305" s="2">
        <f t="array" ref="I305">SUMPRODUCT(B289:B308, (ROW(B289:B308)-ROW(B289)+1)) / (20*21/2)</f>
        <v>19.127707142857144</v>
      </c>
      <c r="J305" s="2">
        <f t="shared" si="34"/>
        <v>19.103638294318195</v>
      </c>
      <c r="K305" s="2">
        <f t="shared" si="28"/>
        <v>19.308738812579087</v>
      </c>
    </row>
    <row r="306" spans="1:11" ht="13.5" x14ac:dyDescent="0.25">
      <c r="A306" s="3">
        <f>TITRES_STAT!B309</f>
        <v>45044</v>
      </c>
      <c r="B306" s="5">
        <f>TITRES_STAT!D309</f>
        <v>19.292200000000001</v>
      </c>
      <c r="C306" s="2">
        <f t="shared" si="29"/>
        <v>0.43570000000000064</v>
      </c>
      <c r="D306" s="2">
        <f t="shared" si="30"/>
        <v>18.808920000000001</v>
      </c>
      <c r="E306" s="2">
        <f t="shared" si="32"/>
        <v>18.962650000000004</v>
      </c>
      <c r="F306" s="2">
        <f t="shared" si="33"/>
        <v>19.296605</v>
      </c>
      <c r="G306" s="2">
        <f t="shared" ref="G306:G369" si="35">AVERAGE(B257:B306)</f>
        <v>19.306336000000009</v>
      </c>
      <c r="H306" s="2">
        <f t="shared" si="31"/>
        <v>19.035617999999992</v>
      </c>
      <c r="I306" s="2">
        <f t="array" ref="I306">SUMPRODUCT(B290:B309, (ROW(B290:B309)-ROW(B290)+1)) / (20*21/2)</f>
        <v>19.132804285714286</v>
      </c>
      <c r="J306" s="2">
        <f t="shared" si="34"/>
        <v>19.121596552002178</v>
      </c>
      <c r="K306" s="2">
        <f t="shared" si="28"/>
        <v>19.30809023169363</v>
      </c>
    </row>
    <row r="307" spans="1:11" ht="13.5" x14ac:dyDescent="0.25">
      <c r="A307" s="3">
        <f>TITRES_STAT!B310</f>
        <v>45048</v>
      </c>
      <c r="B307" s="5">
        <f>TITRES_STAT!D310</f>
        <v>19.395199999999999</v>
      </c>
      <c r="C307" s="2">
        <f t="shared" si="29"/>
        <v>0.10299999999999798</v>
      </c>
      <c r="D307" s="2">
        <f t="shared" si="30"/>
        <v>18.884979999999999</v>
      </c>
      <c r="E307" s="2">
        <f t="shared" si="32"/>
        <v>18.96106</v>
      </c>
      <c r="F307" s="2">
        <f t="shared" si="33"/>
        <v>19.295809999999999</v>
      </c>
      <c r="G307" s="2">
        <f t="shared" si="35"/>
        <v>19.301582000000007</v>
      </c>
      <c r="H307" s="2">
        <f t="shared" si="31"/>
        <v>19.053681999999991</v>
      </c>
      <c r="I307" s="2">
        <f t="array" ref="I307">SUMPRODUCT(B291:B310, (ROW(B291:B310)-ROW(B291)+1)) / (20*21/2)</f>
        <v>19.034524761904759</v>
      </c>
      <c r="J307" s="2">
        <f t="shared" si="34"/>
        <v>19.147654023240065</v>
      </c>
      <c r="K307" s="2">
        <f t="shared" ref="K307:K370" si="36">$K$4*B307+(1-$K$4)*K306</f>
        <v>19.311506301038978</v>
      </c>
    </row>
    <row r="308" spans="1:11" ht="13.5" x14ac:dyDescent="0.25">
      <c r="A308" s="3">
        <f>TITRES_STAT!B311</f>
        <v>45049</v>
      </c>
      <c r="B308" s="5">
        <f>TITRES_STAT!D311</f>
        <v>19.371500000000001</v>
      </c>
      <c r="C308" s="2">
        <f t="shared" si="29"/>
        <v>-2.3699999999998056E-2</v>
      </c>
      <c r="D308" s="2">
        <f t="shared" si="30"/>
        <v>18.957879999999999</v>
      </c>
      <c r="E308" s="2">
        <f t="shared" si="32"/>
        <v>18.965020000000003</v>
      </c>
      <c r="F308" s="2">
        <f t="shared" si="33"/>
        <v>19.278380000000002</v>
      </c>
      <c r="G308" s="2">
        <f t="shared" si="35"/>
        <v>19.296354000000008</v>
      </c>
      <c r="H308" s="2">
        <f t="shared" si="31"/>
        <v>19.072102999999995</v>
      </c>
      <c r="I308" s="2">
        <f t="array" ref="I308">SUMPRODUCT(B292:B311, (ROW(B292:B311)-ROW(B292)+1)) / (20*21/2)</f>
        <v>19.044103333333332</v>
      </c>
      <c r="J308" s="2">
        <f t="shared" si="34"/>
        <v>19.16897268769339</v>
      </c>
      <c r="K308" s="2">
        <f t="shared" si="36"/>
        <v>19.313858995115883</v>
      </c>
    </row>
    <row r="309" spans="1:11" ht="13.5" x14ac:dyDescent="0.25">
      <c r="A309" s="3">
        <f>TITRES_STAT!B312</f>
        <v>45050</v>
      </c>
      <c r="B309" s="5">
        <f>TITRES_STAT!D312</f>
        <v>19.331900000000001</v>
      </c>
      <c r="C309" s="2">
        <f t="shared" si="29"/>
        <v>-3.960000000000008E-2</v>
      </c>
      <c r="D309" s="2">
        <f t="shared" si="30"/>
        <v>19.249460000000003</v>
      </c>
      <c r="E309" s="2">
        <f t="shared" si="32"/>
        <v>18.965019999999999</v>
      </c>
      <c r="F309" s="2">
        <f t="shared" si="33"/>
        <v>19.262535000000003</v>
      </c>
      <c r="G309" s="2">
        <f t="shared" si="35"/>
        <v>19.290492000000008</v>
      </c>
      <c r="H309" s="2">
        <f t="shared" si="31"/>
        <v>19.089572999999994</v>
      </c>
      <c r="I309" s="2">
        <f t="array" ref="I309">SUMPRODUCT(B293:B312, (ROW(B293:B312)-ROW(B293)+1)) / (20*21/2)</f>
        <v>19.060590000000001</v>
      </c>
      <c r="J309" s="2">
        <f t="shared" si="34"/>
        <v>19.184489574579732</v>
      </c>
      <c r="K309" s="2">
        <f t="shared" si="36"/>
        <v>19.314566485503498</v>
      </c>
    </row>
    <row r="310" spans="1:11" ht="13.5" x14ac:dyDescent="0.25">
      <c r="A310" s="3">
        <f>TITRES_STAT!B313</f>
        <v>45051</v>
      </c>
      <c r="B310" s="5">
        <f>TITRES_STAT!D313</f>
        <v>18.230599999999999</v>
      </c>
      <c r="C310" s="2">
        <f t="shared" si="29"/>
        <v>-1.1013000000000019</v>
      </c>
      <c r="D310" s="2">
        <f t="shared" si="30"/>
        <v>19.124279999999999</v>
      </c>
      <c r="E310" s="2">
        <f t="shared" si="32"/>
        <v>18.854889999999997</v>
      </c>
      <c r="F310" s="2">
        <f t="shared" si="33"/>
        <v>19.191624999999998</v>
      </c>
      <c r="G310" s="2">
        <f t="shared" si="35"/>
        <v>19.262446000000008</v>
      </c>
      <c r="H310" s="2">
        <f t="shared" si="31"/>
        <v>19.101892999999997</v>
      </c>
      <c r="I310" s="2">
        <f t="array" ref="I310">SUMPRODUCT(B294:B313, (ROW(B294:B313)-ROW(B294)+1)) / (20*21/2)</f>
        <v>19.077005714285715</v>
      </c>
      <c r="J310" s="2">
        <f t="shared" si="34"/>
        <v>19.093642948429281</v>
      </c>
      <c r="K310" s="2">
        <f t="shared" si="36"/>
        <v>19.272057995875912</v>
      </c>
    </row>
    <row r="311" spans="1:11" ht="13.5" x14ac:dyDescent="0.25">
      <c r="A311" s="3">
        <f>TITRES_STAT!B314</f>
        <v>45054</v>
      </c>
      <c r="B311" s="5">
        <f>TITRES_STAT!D314</f>
        <v>19.292200000000001</v>
      </c>
      <c r="C311" s="2">
        <f t="shared" si="29"/>
        <v>1.0616000000000021</v>
      </c>
      <c r="D311" s="2">
        <f t="shared" si="30"/>
        <v>19.124279999999999</v>
      </c>
      <c r="E311" s="2">
        <f t="shared" si="32"/>
        <v>18.966600000000003</v>
      </c>
      <c r="F311" s="2">
        <f t="shared" si="33"/>
        <v>19.174590000000002</v>
      </c>
      <c r="G311" s="2">
        <f t="shared" si="35"/>
        <v>19.256582000000005</v>
      </c>
      <c r="H311" s="2">
        <f t="shared" si="31"/>
        <v>19.119956999999996</v>
      </c>
      <c r="I311" s="2">
        <f t="array" ref="I311">SUMPRODUCT(B295:B314, (ROW(B295:B314)-ROW(B295)+1)) / (20*21/2)</f>
        <v>19.080212380952382</v>
      </c>
      <c r="J311" s="2">
        <f t="shared" si="34"/>
        <v>19.112553143816971</v>
      </c>
      <c r="K311" s="2">
        <f t="shared" si="36"/>
        <v>19.272847878390582</v>
      </c>
    </row>
    <row r="312" spans="1:11" ht="13.5" x14ac:dyDescent="0.25">
      <c r="A312" s="3">
        <f>TITRES_STAT!B315</f>
        <v>45055</v>
      </c>
      <c r="B312" s="5">
        <f>TITRES_STAT!D315</f>
        <v>19.3477</v>
      </c>
      <c r="C312" s="2">
        <f t="shared" si="29"/>
        <v>5.549999999999855E-2</v>
      </c>
      <c r="D312" s="2">
        <f t="shared" si="30"/>
        <v>19.114780000000003</v>
      </c>
      <c r="E312" s="2">
        <f t="shared" si="32"/>
        <v>18.999880000000001</v>
      </c>
      <c r="F312" s="2">
        <f t="shared" si="33"/>
        <v>19.159534999999998</v>
      </c>
      <c r="G312" s="2">
        <f t="shared" si="35"/>
        <v>19.250878000000004</v>
      </c>
      <c r="H312" s="2">
        <f t="shared" si="31"/>
        <v>19.138258999999994</v>
      </c>
      <c r="I312" s="2">
        <f t="array" ref="I312">SUMPRODUCT(B296:B315, (ROW(B296:B315)-ROW(B296)+1)) / (20*21/2)</f>
        <v>19.101155238095242</v>
      </c>
      <c r="J312" s="2">
        <f t="shared" si="34"/>
        <v>19.134948082501069</v>
      </c>
      <c r="K312" s="2">
        <f t="shared" si="36"/>
        <v>19.275783255708596</v>
      </c>
    </row>
    <row r="313" spans="1:11" ht="13.5" x14ac:dyDescent="0.25">
      <c r="A313" s="3">
        <f>TITRES_STAT!B316</f>
        <v>45056</v>
      </c>
      <c r="B313" s="5">
        <f>TITRES_STAT!D316</f>
        <v>19.331900000000001</v>
      </c>
      <c r="C313" s="2">
        <f t="shared" si="29"/>
        <v>-1.5799999999998704E-2</v>
      </c>
      <c r="D313" s="2">
        <f t="shared" si="30"/>
        <v>19.106860000000001</v>
      </c>
      <c r="E313" s="2">
        <f t="shared" si="32"/>
        <v>19.03237</v>
      </c>
      <c r="F313" s="2">
        <f t="shared" si="33"/>
        <v>19.139730000000004</v>
      </c>
      <c r="G313" s="2">
        <f t="shared" si="35"/>
        <v>19.244858000000004</v>
      </c>
      <c r="H313" s="2">
        <f t="shared" si="31"/>
        <v>19.156481999999997</v>
      </c>
      <c r="I313" s="2">
        <f t="array" ref="I313">SUMPRODUCT(B297:B316, (ROW(B297:B316)-ROW(B297)+1)) / (20*21/2)</f>
        <v>19.12398428571429</v>
      </c>
      <c r="J313" s="2">
        <f t="shared" si="34"/>
        <v>19.153705407977156</v>
      </c>
      <c r="K313" s="2">
        <f t="shared" si="36"/>
        <v>19.277983912347477</v>
      </c>
    </row>
    <row r="314" spans="1:11" ht="13.5" x14ac:dyDescent="0.25">
      <c r="A314" s="3">
        <f>TITRES_STAT!B317</f>
        <v>45057</v>
      </c>
      <c r="B314" s="5">
        <f>TITRES_STAT!D317</f>
        <v>19.173400000000001</v>
      </c>
      <c r="C314" s="2">
        <f t="shared" si="29"/>
        <v>-0.15850000000000009</v>
      </c>
      <c r="D314" s="2">
        <f t="shared" si="30"/>
        <v>19.075160000000004</v>
      </c>
      <c r="E314" s="2">
        <f t="shared" si="32"/>
        <v>19.162310000000002</v>
      </c>
      <c r="F314" s="2">
        <f t="shared" si="33"/>
        <v>19.112000000000002</v>
      </c>
      <c r="G314" s="2">
        <f t="shared" si="35"/>
        <v>19.236142000000005</v>
      </c>
      <c r="H314" s="2">
        <f t="shared" si="31"/>
        <v>19.174030999999999</v>
      </c>
      <c r="I314" s="2">
        <f t="array" ref="I314">SUMPRODUCT(B298:B317, (ROW(B298:B317)-ROW(B298)+1)) / (20*21/2)</f>
        <v>19.154733333333333</v>
      </c>
      <c r="J314" s="2">
        <f t="shared" si="34"/>
        <v>19.155581083407903</v>
      </c>
      <c r="K314" s="2">
        <f t="shared" si="36"/>
        <v>19.273882582451495</v>
      </c>
    </row>
    <row r="315" spans="1:11" ht="13.5" x14ac:dyDescent="0.25">
      <c r="A315" s="3">
        <f>TITRES_STAT!B318</f>
        <v>45058</v>
      </c>
      <c r="B315" s="5">
        <f>TITRES_STAT!D318</f>
        <v>19.331900000000001</v>
      </c>
      <c r="C315" s="2">
        <f t="shared" si="29"/>
        <v>0.15850000000000009</v>
      </c>
      <c r="D315" s="2">
        <f t="shared" si="30"/>
        <v>19.29542</v>
      </c>
      <c r="E315" s="2">
        <f t="shared" si="32"/>
        <v>19.209849999999996</v>
      </c>
      <c r="F315" s="2">
        <f t="shared" si="33"/>
        <v>19.092195</v>
      </c>
      <c r="G315" s="2">
        <f t="shared" si="35"/>
        <v>19.230596000000002</v>
      </c>
      <c r="H315" s="2">
        <f t="shared" si="31"/>
        <v>19.19265</v>
      </c>
      <c r="I315" s="2">
        <f t="array" ref="I315">SUMPRODUCT(B299:B318, (ROW(B299:B318)-ROW(B299)+1)) / (20*21/2)</f>
        <v>19.185482380952383</v>
      </c>
      <c r="J315" s="2">
        <f t="shared" si="34"/>
        <v>19.172373361178575</v>
      </c>
      <c r="K315" s="2">
        <f t="shared" si="36"/>
        <v>19.276157775296536</v>
      </c>
    </row>
    <row r="316" spans="1:11" ht="13.5" x14ac:dyDescent="0.25">
      <c r="A316" s="3">
        <f>TITRES_STAT!B319</f>
        <v>45061</v>
      </c>
      <c r="B316" s="5">
        <f>TITRES_STAT!D319</f>
        <v>19.331900000000001</v>
      </c>
      <c r="C316" s="2">
        <f t="shared" si="29"/>
        <v>0</v>
      </c>
      <c r="D316" s="2">
        <f t="shared" si="30"/>
        <v>19.303360000000001</v>
      </c>
      <c r="E316" s="2">
        <f t="shared" si="32"/>
        <v>19.213819999999998</v>
      </c>
      <c r="F316" s="2">
        <f t="shared" si="33"/>
        <v>19.088235000000001</v>
      </c>
      <c r="G316" s="2">
        <f t="shared" si="35"/>
        <v>19.224734000000002</v>
      </c>
      <c r="H316" s="2">
        <f t="shared" si="31"/>
        <v>19.212457499999999</v>
      </c>
      <c r="I316" s="2">
        <f t="array" ref="I316">SUMPRODUCT(B300:B319, (ROW(B300:B319)-ROW(B300)+1)) / (20*21/2)</f>
        <v>19.246035238095239</v>
      </c>
      <c r="J316" s="2">
        <f t="shared" si="34"/>
        <v>19.187566374399662</v>
      </c>
      <c r="K316" s="2">
        <f t="shared" si="36"/>
        <v>19.278343744892751</v>
      </c>
    </row>
    <row r="317" spans="1:11" ht="13.5" x14ac:dyDescent="0.25">
      <c r="A317" s="3">
        <f>TITRES_STAT!B320</f>
        <v>45062</v>
      </c>
      <c r="B317" s="5">
        <f>TITRES_STAT!D320</f>
        <v>19.411100000000001</v>
      </c>
      <c r="C317" s="2">
        <f t="shared" si="29"/>
        <v>7.9200000000000159E-2</v>
      </c>
      <c r="D317" s="2">
        <f t="shared" si="30"/>
        <v>19.316040000000005</v>
      </c>
      <c r="E317" s="2">
        <f t="shared" si="32"/>
        <v>19.215409999999999</v>
      </c>
      <c r="F317" s="2">
        <f t="shared" si="33"/>
        <v>19.088235000000001</v>
      </c>
      <c r="G317" s="2">
        <f t="shared" si="35"/>
        <v>19.221566000000006</v>
      </c>
      <c r="H317" s="2">
        <f t="shared" si="31"/>
        <v>19.2316705</v>
      </c>
      <c r="I317" s="2">
        <f t="array" ref="I317">SUMPRODUCT(B301:B320, (ROW(B301:B320)-ROW(B301)+1)) / (20*21/2)</f>
        <v>19.300930476190473</v>
      </c>
      <c r="J317" s="2">
        <f t="shared" si="34"/>
        <v>19.208855291123506</v>
      </c>
      <c r="K317" s="2">
        <f t="shared" si="36"/>
        <v>19.283549872544018</v>
      </c>
    </row>
    <row r="318" spans="1:11" ht="13.5" x14ac:dyDescent="0.25">
      <c r="A318" s="3">
        <f>TITRES_STAT!B321</f>
        <v>45063</v>
      </c>
      <c r="B318" s="5">
        <f>TITRES_STAT!D321</f>
        <v>19.411100000000001</v>
      </c>
      <c r="C318" s="2">
        <f t="shared" si="29"/>
        <v>0</v>
      </c>
      <c r="D318" s="2">
        <f t="shared" si="30"/>
        <v>19.331880000000005</v>
      </c>
      <c r="E318" s="2">
        <f t="shared" si="32"/>
        <v>19.219370000000001</v>
      </c>
      <c r="F318" s="2">
        <f t="shared" si="33"/>
        <v>19.092195</v>
      </c>
      <c r="G318" s="2">
        <f t="shared" si="35"/>
        <v>19.224736000000007</v>
      </c>
      <c r="H318" s="2">
        <f t="shared" si="31"/>
        <v>19.250724999999999</v>
      </c>
      <c r="I318" s="2">
        <f t="array" ref="I318">SUMPRODUCT(B302:B321, (ROW(B302:B321)-ROW(B302)+1)) / (20*21/2)</f>
        <v>19.241699523809526</v>
      </c>
      <c r="J318" s="2">
        <f t="shared" si="34"/>
        <v>19.228116691968886</v>
      </c>
      <c r="K318" s="2">
        <f t="shared" si="36"/>
        <v>19.288551838326608</v>
      </c>
    </row>
    <row r="319" spans="1:11" ht="13.5" x14ac:dyDescent="0.25">
      <c r="A319" s="3">
        <f>TITRES_STAT!B322</f>
        <v>45064</v>
      </c>
      <c r="B319" s="5">
        <f>TITRES_STAT!D322</f>
        <v>19.728000000000002</v>
      </c>
      <c r="C319" s="2">
        <f t="shared" si="29"/>
        <v>0.3169000000000004</v>
      </c>
      <c r="D319" s="2">
        <f t="shared" si="30"/>
        <v>19.442799999999998</v>
      </c>
      <c r="E319" s="2">
        <f t="shared" si="32"/>
        <v>19.258980000000001</v>
      </c>
      <c r="F319" s="2">
        <f t="shared" si="33"/>
        <v>19.112000000000002</v>
      </c>
      <c r="G319" s="2">
        <f t="shared" si="35"/>
        <v>19.257220000000004</v>
      </c>
      <c r="H319" s="2">
        <f t="shared" si="31"/>
        <v>19.271562000000003</v>
      </c>
      <c r="I319" s="2">
        <f t="array" ref="I319">SUMPRODUCT(B303:B322, (ROW(B303:B322)-ROW(B303)+1)) / (20*21/2)</f>
        <v>19.253321904761904</v>
      </c>
      <c r="J319" s="2">
        <f t="shared" si="34"/>
        <v>19.275724626067088</v>
      </c>
      <c r="K319" s="2">
        <f t="shared" si="36"/>
        <v>19.305785099568702</v>
      </c>
    </row>
    <row r="320" spans="1:11" ht="13.5" x14ac:dyDescent="0.25">
      <c r="A320" s="3">
        <f>TITRES_STAT!B323</f>
        <v>45065</v>
      </c>
      <c r="B320" s="5">
        <f>TITRES_STAT!D323</f>
        <v>19.688400000000001</v>
      </c>
      <c r="C320" s="2">
        <f t="shared" si="29"/>
        <v>-3.960000000000008E-2</v>
      </c>
      <c r="D320" s="2">
        <f t="shared" si="30"/>
        <v>19.514100000000003</v>
      </c>
      <c r="E320" s="2">
        <f t="shared" si="32"/>
        <v>19.404760000000003</v>
      </c>
      <c r="F320" s="2">
        <f t="shared" si="33"/>
        <v>19.129825</v>
      </c>
      <c r="G320" s="2">
        <f t="shared" si="35"/>
        <v>19.267204000000003</v>
      </c>
      <c r="H320" s="2">
        <f t="shared" si="31"/>
        <v>19.292161500000002</v>
      </c>
      <c r="I320" s="2">
        <f t="array" ref="I320">SUMPRODUCT(B304:B323, (ROW(B304:B323)-ROW(B304)+1)) / (20*21/2)</f>
        <v>19.299203333333338</v>
      </c>
      <c r="J320" s="2">
        <f t="shared" si="34"/>
        <v>19.315027042632128</v>
      </c>
      <c r="K320" s="2">
        <f t="shared" si="36"/>
        <v>19.320789605467969</v>
      </c>
    </row>
    <row r="321" spans="1:11" ht="13.5" x14ac:dyDescent="0.25">
      <c r="A321" s="3">
        <f>TITRES_STAT!B324</f>
        <v>45068</v>
      </c>
      <c r="B321" s="5">
        <f>TITRES_STAT!D324</f>
        <v>18.507899999999999</v>
      </c>
      <c r="C321" s="2">
        <f t="shared" si="29"/>
        <v>-1.1805000000000021</v>
      </c>
      <c r="D321" s="2">
        <f t="shared" si="30"/>
        <v>19.349299999999999</v>
      </c>
      <c r="E321" s="2">
        <f t="shared" si="32"/>
        <v>19.326330000000002</v>
      </c>
      <c r="F321" s="2">
        <f t="shared" si="33"/>
        <v>19.146464999999999</v>
      </c>
      <c r="G321" s="2">
        <f t="shared" si="35"/>
        <v>19.252310000000001</v>
      </c>
      <c r="H321" s="2">
        <f t="shared" si="31"/>
        <v>19.306858500000001</v>
      </c>
      <c r="I321" s="2">
        <f t="array" ref="I321">SUMPRODUCT(B305:B324, (ROW(B305:B324)-ROW(B305)+1)) / (20*21/2)</f>
        <v>19.403180476190478</v>
      </c>
      <c r="J321" s="2">
        <f t="shared" si="34"/>
        <v>19.238157800476689</v>
      </c>
      <c r="K321" s="2">
        <f t="shared" si="36"/>
        <v>19.288911581724125</v>
      </c>
    </row>
    <row r="322" spans="1:11" ht="13.5" x14ac:dyDescent="0.25">
      <c r="A322" s="3">
        <f>TITRES_STAT!B325</f>
        <v>45069</v>
      </c>
      <c r="B322" s="5">
        <f>TITRES_STAT!D325</f>
        <v>19.2685</v>
      </c>
      <c r="C322" s="2">
        <f t="shared" si="29"/>
        <v>0.76060000000000016</v>
      </c>
      <c r="D322" s="2">
        <f t="shared" si="30"/>
        <v>19.320779999999999</v>
      </c>
      <c r="E322" s="2">
        <f t="shared" si="32"/>
        <v>19.318410000000004</v>
      </c>
      <c r="F322" s="2">
        <f t="shared" si="33"/>
        <v>19.159144999999999</v>
      </c>
      <c r="G322" s="2">
        <f t="shared" si="35"/>
        <v>19.252628000000001</v>
      </c>
      <c r="H322" s="2">
        <f t="shared" si="31"/>
        <v>19.324804000000004</v>
      </c>
      <c r="I322" s="2">
        <f t="array" ref="I322">SUMPRODUCT(B306:B325, (ROW(B306:B325)-ROW(B306)+1)) / (20*21/2)</f>
        <v>19.525116666666669</v>
      </c>
      <c r="J322" s="2">
        <f t="shared" si="34"/>
        <v>19.241047533764625</v>
      </c>
      <c r="K322" s="2">
        <f t="shared" si="36"/>
        <v>19.288111127538865</v>
      </c>
    </row>
    <row r="323" spans="1:11" ht="13.5" x14ac:dyDescent="0.25">
      <c r="A323" s="3">
        <f>TITRES_STAT!B326</f>
        <v>45070</v>
      </c>
      <c r="B323" s="5">
        <f>TITRES_STAT!D326</f>
        <v>19.640899999999998</v>
      </c>
      <c r="C323" s="2">
        <f t="shared" si="29"/>
        <v>0.37239999999999895</v>
      </c>
      <c r="D323" s="2">
        <f t="shared" si="30"/>
        <v>19.36674</v>
      </c>
      <c r="E323" s="2">
        <f t="shared" si="32"/>
        <v>19.349309999999999</v>
      </c>
      <c r="F323" s="2">
        <f t="shared" si="33"/>
        <v>19.190839999999998</v>
      </c>
      <c r="G323" s="2">
        <f t="shared" si="35"/>
        <v>19.260394000000002</v>
      </c>
      <c r="H323" s="2">
        <f t="shared" si="31"/>
        <v>19.344571999999999</v>
      </c>
      <c r="I323" s="2">
        <f t="array" ref="I323">SUMPRODUCT(B307:B326, (ROW(B307:B326)-ROW(B307)+1)) / (20*21/2)</f>
        <v>19.608609523809523</v>
      </c>
      <c r="J323" s="2">
        <f t="shared" si="34"/>
        <v>19.279128721025135</v>
      </c>
      <c r="K323" s="2">
        <f t="shared" si="36"/>
        <v>19.30194598528244</v>
      </c>
    </row>
    <row r="324" spans="1:11" ht="13.5" x14ac:dyDescent="0.25">
      <c r="A324" s="3">
        <f>TITRES_STAT!B327</f>
        <v>45071</v>
      </c>
      <c r="B324" s="5">
        <f>TITRES_STAT!D327</f>
        <v>20.282599999999999</v>
      </c>
      <c r="C324" s="2">
        <f t="shared" ref="C324:C387" si="37">B324-B323</f>
        <v>0.64170000000000016</v>
      </c>
      <c r="D324" s="2">
        <f t="shared" si="30"/>
        <v>19.47766</v>
      </c>
      <c r="E324" s="2">
        <f t="shared" si="32"/>
        <v>19.460229999999999</v>
      </c>
      <c r="F324" s="2">
        <f t="shared" si="33"/>
        <v>19.31127</v>
      </c>
      <c r="G324" s="2">
        <f t="shared" si="35"/>
        <v>19.280994</v>
      </c>
      <c r="H324" s="2">
        <f t="shared" si="31"/>
        <v>19.368736999999999</v>
      </c>
      <c r="I324" s="2">
        <f t="array" ref="I324">SUMPRODUCT(B308:B327, (ROW(B308:B327)-ROW(B308)+1)) / (20*21/2)</f>
        <v>19.679880952380952</v>
      </c>
      <c r="J324" s="2">
        <f t="shared" si="34"/>
        <v>19.374697414260837</v>
      </c>
      <c r="K324" s="2">
        <f t="shared" si="36"/>
        <v>19.340403005467444</v>
      </c>
    </row>
    <row r="325" spans="1:11" ht="13.5" x14ac:dyDescent="0.25">
      <c r="A325" s="3">
        <f>TITRES_STAT!B328</f>
        <v>45072</v>
      </c>
      <c r="B325" s="5">
        <f>TITRES_STAT!D328</f>
        <v>20.5916</v>
      </c>
      <c r="C325" s="2">
        <f t="shared" si="37"/>
        <v>0.30900000000000105</v>
      </c>
      <c r="D325" s="2">
        <f t="shared" si="30"/>
        <v>19.658300000000001</v>
      </c>
      <c r="E325" s="2">
        <f t="shared" si="32"/>
        <v>19.586199999999998</v>
      </c>
      <c r="F325" s="2">
        <f t="shared" si="33"/>
        <v>19.398025000000001</v>
      </c>
      <c r="G325" s="2">
        <f t="shared" si="35"/>
        <v>19.307774000000002</v>
      </c>
      <c r="H325" s="2">
        <f t="shared" si="31"/>
        <v>19.3936545</v>
      </c>
      <c r="I325" s="2">
        <f t="array" ref="I325">SUMPRODUCT(B309:B328, (ROW(B309:B328)-ROW(B309)+1)) / (20*21/2)</f>
        <v>19.753370000000004</v>
      </c>
      <c r="J325" s="2">
        <f t="shared" si="34"/>
        <v>19.490592898616946</v>
      </c>
      <c r="K325" s="2">
        <f t="shared" si="36"/>
        <v>19.389469554272644</v>
      </c>
    </row>
    <row r="326" spans="1:11" ht="13.5" x14ac:dyDescent="0.25">
      <c r="A326" s="3">
        <f>TITRES_STAT!B329</f>
        <v>45075</v>
      </c>
      <c r="B326" s="5">
        <f>TITRES_STAT!D329</f>
        <v>20.274699999999999</v>
      </c>
      <c r="C326" s="2">
        <f t="shared" si="37"/>
        <v>-0.3169000000000004</v>
      </c>
      <c r="D326" s="2">
        <f t="shared" ref="D326:D389" si="38">AVERAGE(B322:B326)</f>
        <v>20.011659999999999</v>
      </c>
      <c r="E326" s="2">
        <f t="shared" si="32"/>
        <v>19.680479999999999</v>
      </c>
      <c r="F326" s="2">
        <f t="shared" si="33"/>
        <v>19.447150000000001</v>
      </c>
      <c r="G326" s="2">
        <f t="shared" si="35"/>
        <v>19.332970000000003</v>
      </c>
      <c r="H326" s="2">
        <f t="shared" si="31"/>
        <v>19.416987500000001</v>
      </c>
      <c r="I326" s="2">
        <f t="array" ref="I326">SUMPRODUCT(B310:B329, (ROW(B310:B329)-ROW(B310)+1)) / (20*21/2)</f>
        <v>19.855081428571431</v>
      </c>
      <c r="J326" s="2">
        <f t="shared" si="34"/>
        <v>19.56526976541533</v>
      </c>
      <c r="K326" s="2">
        <f t="shared" si="36"/>
        <v>19.424184473712931</v>
      </c>
    </row>
    <row r="327" spans="1:11" ht="13.5" x14ac:dyDescent="0.25">
      <c r="A327" s="3">
        <f>TITRES_STAT!B330</f>
        <v>45076</v>
      </c>
      <c r="B327" s="5">
        <f>TITRES_STAT!D330</f>
        <v>20.195499999999999</v>
      </c>
      <c r="C327" s="2">
        <f t="shared" si="37"/>
        <v>-7.9200000000000159E-2</v>
      </c>
      <c r="D327" s="2">
        <f t="shared" si="38"/>
        <v>20.19706</v>
      </c>
      <c r="E327" s="2">
        <f t="shared" si="32"/>
        <v>19.75892</v>
      </c>
      <c r="F327" s="2">
        <f t="shared" si="33"/>
        <v>19.487164999999997</v>
      </c>
      <c r="G327" s="2">
        <f t="shared" si="35"/>
        <v>19.353412000000002</v>
      </c>
      <c r="H327" s="2">
        <f t="shared" si="31"/>
        <v>19.439924499999996</v>
      </c>
      <c r="I327" s="2">
        <f t="array" ref="I327">SUMPRODUCT(B311:B330, (ROW(B311:B330)-ROW(B311)+1)) / (20*21/2)</f>
        <v>19.946985238095237</v>
      </c>
      <c r="J327" s="2">
        <f t="shared" si="34"/>
        <v>19.625291692518633</v>
      </c>
      <c r="K327" s="2">
        <f t="shared" si="36"/>
        <v>19.454432141410464</v>
      </c>
    </row>
    <row r="328" spans="1:11" ht="13.5" x14ac:dyDescent="0.25">
      <c r="A328" s="3">
        <f>TITRES_STAT!B331</f>
        <v>45077</v>
      </c>
      <c r="B328" s="5">
        <f>TITRES_STAT!D331</f>
        <v>20.258800000000001</v>
      </c>
      <c r="C328" s="2">
        <f t="shared" si="37"/>
        <v>6.3300000000001688E-2</v>
      </c>
      <c r="D328" s="2">
        <f t="shared" si="38"/>
        <v>20.320639999999997</v>
      </c>
      <c r="E328" s="2">
        <f t="shared" si="32"/>
        <v>19.843690000000002</v>
      </c>
      <c r="F328" s="2">
        <f t="shared" si="33"/>
        <v>19.53153</v>
      </c>
      <c r="G328" s="2">
        <f t="shared" si="35"/>
        <v>19.373536000000005</v>
      </c>
      <c r="H328" s="2">
        <f t="shared" si="31"/>
        <v>19.462940499999998</v>
      </c>
      <c r="I328" s="2">
        <f t="array" ref="I328">SUMPRODUCT(B312:B331, (ROW(B312:B331)-ROW(B312)+1)) / (20*21/2)</f>
        <v>20.072216190476194</v>
      </c>
      <c r="J328" s="2">
        <f t="shared" si="34"/>
        <v>19.68562581704067</v>
      </c>
      <c r="K328" s="2">
        <f t="shared" si="36"/>
        <v>19.485975979002209</v>
      </c>
    </row>
    <row r="329" spans="1:11" ht="13.5" x14ac:dyDescent="0.25">
      <c r="A329" s="3">
        <f>TITRES_STAT!B332</f>
        <v>45078</v>
      </c>
      <c r="B329" s="5">
        <f>TITRES_STAT!D332</f>
        <v>20.599499999999999</v>
      </c>
      <c r="C329" s="2">
        <f t="shared" si="37"/>
        <v>0.34069999999999823</v>
      </c>
      <c r="D329" s="2">
        <f t="shared" si="38"/>
        <v>20.38402</v>
      </c>
      <c r="E329" s="2">
        <f t="shared" si="32"/>
        <v>19.930840000000003</v>
      </c>
      <c r="F329" s="2">
        <f t="shared" si="33"/>
        <v>19.594909999999999</v>
      </c>
      <c r="G329" s="2">
        <f t="shared" si="35"/>
        <v>19.400474000000003</v>
      </c>
      <c r="H329" s="2">
        <f t="shared" si="31"/>
        <v>19.486708999999998</v>
      </c>
      <c r="I329" s="2">
        <f t="array" ref="I329">SUMPRODUCT(B313:B332, (ROW(B313:B332)-ROW(B313)+1)) / (20*21/2)</f>
        <v>20.111370476190473</v>
      </c>
      <c r="J329" s="2">
        <f t="shared" si="34"/>
        <v>19.772661453512985</v>
      </c>
      <c r="K329" s="2">
        <f t="shared" si="36"/>
        <v>19.529643587668787</v>
      </c>
    </row>
    <row r="330" spans="1:11" ht="13.5" x14ac:dyDescent="0.25">
      <c r="A330" s="3">
        <f>TITRES_STAT!B333</f>
        <v>45079</v>
      </c>
      <c r="B330" s="5">
        <f>TITRES_STAT!D333</f>
        <v>20.559899999999999</v>
      </c>
      <c r="C330" s="2">
        <f t="shared" si="37"/>
        <v>-3.960000000000008E-2</v>
      </c>
      <c r="D330" s="2">
        <f t="shared" si="38"/>
        <v>20.377679999999998</v>
      </c>
      <c r="E330" s="2">
        <f t="shared" si="32"/>
        <v>20.017990000000001</v>
      </c>
      <c r="F330" s="2">
        <f t="shared" si="33"/>
        <v>19.711374999999997</v>
      </c>
      <c r="G330" s="2">
        <f t="shared" si="35"/>
        <v>19.42662</v>
      </c>
      <c r="H330" s="2">
        <f t="shared" ref="H330:H393" si="39">AVERAGE(B131:B330)</f>
        <v>19.510279499999999</v>
      </c>
      <c r="I330" s="2">
        <f t="array" ref="I330">SUMPRODUCT(B314:B333, (ROW(B314:B333)-ROW(B314)+1)) / (20*21/2)</f>
        <v>20.18782238095238</v>
      </c>
      <c r="J330" s="2">
        <f t="shared" si="34"/>
        <v>19.847636553178415</v>
      </c>
      <c r="K330" s="2">
        <f t="shared" si="36"/>
        <v>19.570045799917068</v>
      </c>
    </row>
    <row r="331" spans="1:11" ht="13.5" x14ac:dyDescent="0.25">
      <c r="A331" s="3">
        <f>TITRES_STAT!B334</f>
        <v>45082</v>
      </c>
      <c r="B331" s="5">
        <f>TITRES_STAT!D334</f>
        <v>21.026299999999999</v>
      </c>
      <c r="C331" s="2">
        <f t="shared" si="37"/>
        <v>0.46640000000000015</v>
      </c>
      <c r="D331" s="2">
        <f t="shared" si="38"/>
        <v>20.527999999999999</v>
      </c>
      <c r="E331" s="2">
        <f t="shared" si="32"/>
        <v>20.269829999999999</v>
      </c>
      <c r="F331" s="2">
        <f t="shared" si="33"/>
        <v>19.798079999999999</v>
      </c>
      <c r="G331" s="2">
        <f t="shared" si="35"/>
        <v>19.462094</v>
      </c>
      <c r="H331" s="2">
        <f t="shared" si="39"/>
        <v>19.536182</v>
      </c>
      <c r="I331" s="2">
        <f t="array" ref="I331">SUMPRODUCT(B315:B334, (ROW(B315:B334)-ROW(B315)+1)) / (20*21/2)</f>
        <v>20.258026666666666</v>
      </c>
      <c r="J331" s="2">
        <f t="shared" si="34"/>
        <v>19.959890214780472</v>
      </c>
      <c r="K331" s="2">
        <f t="shared" si="36"/>
        <v>19.627153807763456</v>
      </c>
    </row>
    <row r="332" spans="1:11" ht="13.5" x14ac:dyDescent="0.25">
      <c r="A332" s="3">
        <f>TITRES_STAT!B335</f>
        <v>45083</v>
      </c>
      <c r="B332" s="5">
        <f>TITRES_STAT!D335</f>
        <v>20.209199999999999</v>
      </c>
      <c r="C332" s="2">
        <f t="shared" si="37"/>
        <v>-0.81709999999999994</v>
      </c>
      <c r="D332" s="2">
        <f t="shared" si="38"/>
        <v>20.530740000000002</v>
      </c>
      <c r="E332" s="2">
        <f t="shared" ref="E332:E395" si="40">AVERAGE(B323:B332)</f>
        <v>20.363900000000001</v>
      </c>
      <c r="F332" s="2">
        <f t="shared" si="33"/>
        <v>19.841154999999997</v>
      </c>
      <c r="G332" s="2">
        <f t="shared" si="35"/>
        <v>19.482018000000004</v>
      </c>
      <c r="H332" s="2">
        <f t="shared" si="39"/>
        <v>19.558038499999999</v>
      </c>
      <c r="I332" s="2">
        <f t="array" ref="I332">SUMPRODUCT(B316:B335, (ROW(B316:B335)-ROW(B316)+1)) / (20*21/2)</f>
        <v>20.295561904761907</v>
      </c>
      <c r="J332" s="2">
        <f t="shared" si="34"/>
        <v>19.983634003849001</v>
      </c>
      <c r="K332" s="2">
        <f t="shared" si="36"/>
        <v>19.649979148635477</v>
      </c>
    </row>
    <row r="333" spans="1:11" ht="13.5" x14ac:dyDescent="0.25">
      <c r="A333" s="3">
        <f>TITRES_STAT!B336</f>
        <v>45084</v>
      </c>
      <c r="B333" s="5">
        <f>TITRES_STAT!D336</f>
        <v>20.643899999999999</v>
      </c>
      <c r="C333" s="2">
        <f t="shared" si="37"/>
        <v>0.43469999999999942</v>
      </c>
      <c r="D333" s="2">
        <f t="shared" si="38"/>
        <v>20.607759999999999</v>
      </c>
      <c r="E333" s="2">
        <f t="shared" si="40"/>
        <v>20.464199999999998</v>
      </c>
      <c r="F333" s="2">
        <f t="shared" si="33"/>
        <v>19.906754999999997</v>
      </c>
      <c r="G333" s="2">
        <f t="shared" si="35"/>
        <v>19.511428000000006</v>
      </c>
      <c r="H333" s="2">
        <f t="shared" si="39"/>
        <v>19.582028999999995</v>
      </c>
      <c r="I333" s="2">
        <f t="array" ref="I333">SUMPRODUCT(B317:B336, (ROW(B317:B336)-ROW(B317)+1)) / (20*21/2)</f>
        <v>20.328132857142858</v>
      </c>
      <c r="J333" s="2">
        <f t="shared" si="34"/>
        <v>20.046516479672906</v>
      </c>
      <c r="K333" s="2">
        <f t="shared" si="36"/>
        <v>19.688956436924283</v>
      </c>
    </row>
    <row r="334" spans="1:11" ht="13.5" x14ac:dyDescent="0.25">
      <c r="A334" s="3">
        <f>TITRES_STAT!B337</f>
        <v>45085</v>
      </c>
      <c r="B334" s="5">
        <f>TITRES_STAT!D337</f>
        <v>20.643899999999999</v>
      </c>
      <c r="C334" s="2">
        <f t="shared" si="37"/>
        <v>0</v>
      </c>
      <c r="D334" s="2">
        <f t="shared" si="38"/>
        <v>20.61664</v>
      </c>
      <c r="E334" s="2">
        <f t="shared" si="40"/>
        <v>20.500329999999998</v>
      </c>
      <c r="F334" s="2">
        <f t="shared" si="33"/>
        <v>19.980279999999993</v>
      </c>
      <c r="G334" s="2">
        <f t="shared" si="35"/>
        <v>19.540838000000004</v>
      </c>
      <c r="H334" s="2">
        <f t="shared" si="39"/>
        <v>19.606415499999997</v>
      </c>
      <c r="I334" s="2">
        <f t="array" ref="I334">SUMPRODUCT(B318:B337, (ROW(B318:B337)-ROW(B318)+1)) / (20*21/2)</f>
        <v>20.319310952380953</v>
      </c>
      <c r="J334" s="2">
        <f t="shared" si="34"/>
        <v>20.103410148275486</v>
      </c>
      <c r="K334" s="2">
        <f t="shared" si="36"/>
        <v>19.72640520410372</v>
      </c>
    </row>
    <row r="335" spans="1:11" ht="13.5" x14ac:dyDescent="0.25">
      <c r="A335" s="3">
        <f>TITRES_STAT!B338</f>
        <v>45086</v>
      </c>
      <c r="B335" s="5">
        <f>TITRES_STAT!D338</f>
        <v>20.374400000000001</v>
      </c>
      <c r="C335" s="2">
        <f t="shared" si="37"/>
        <v>-0.26949999999999719</v>
      </c>
      <c r="D335" s="2">
        <f t="shared" si="38"/>
        <v>20.579540000000001</v>
      </c>
      <c r="E335" s="2">
        <f t="shared" si="40"/>
        <v>20.47861</v>
      </c>
      <c r="F335" s="2">
        <f t="shared" si="33"/>
        <v>20.032404999999997</v>
      </c>
      <c r="G335" s="2">
        <f t="shared" si="35"/>
        <v>19.568028000000005</v>
      </c>
      <c r="H335" s="2">
        <f t="shared" si="39"/>
        <v>19.629058499999996</v>
      </c>
      <c r="I335" s="2">
        <f t="array" ref="I335">SUMPRODUCT(B319:B338, (ROW(B319:B338)-ROW(B319)+1)) / (20*21/2)</f>
        <v>20.323456666666669</v>
      </c>
      <c r="J335" s="2">
        <f t="shared" si="34"/>
        <v>20.129218705582584</v>
      </c>
      <c r="K335" s="2">
        <f t="shared" si="36"/>
        <v>19.751816764727103</v>
      </c>
    </row>
    <row r="336" spans="1:11" ht="13.5" x14ac:dyDescent="0.25">
      <c r="A336" s="3">
        <f>TITRES_STAT!B339</f>
        <v>45089</v>
      </c>
      <c r="B336" s="5">
        <f>TITRES_STAT!D339</f>
        <v>20.374400000000001</v>
      </c>
      <c r="C336" s="2">
        <f t="shared" si="37"/>
        <v>0</v>
      </c>
      <c r="D336" s="2">
        <f t="shared" si="38"/>
        <v>20.449159999999999</v>
      </c>
      <c r="E336" s="2">
        <f t="shared" si="40"/>
        <v>20.488579999999999</v>
      </c>
      <c r="F336" s="2">
        <f t="shared" si="33"/>
        <v>20.084529999999994</v>
      </c>
      <c r="G336" s="2">
        <f t="shared" si="35"/>
        <v>19.595218000000003</v>
      </c>
      <c r="H336" s="2">
        <f t="shared" si="39"/>
        <v>19.651701499999994</v>
      </c>
      <c r="I336" s="2">
        <f t="array" ref="I336">SUMPRODUCT(B320:B339, (ROW(B320:B339)-ROW(B320)+1)) / (20*21/2)</f>
        <v>20.329011904761902</v>
      </c>
      <c r="J336" s="2">
        <f t="shared" si="34"/>
        <v>20.15256930505091</v>
      </c>
      <c r="K336" s="2">
        <f t="shared" si="36"/>
        <v>19.776231793561333</v>
      </c>
    </row>
    <row r="337" spans="1:11" ht="13.5" x14ac:dyDescent="0.25">
      <c r="A337" s="3">
        <f>TITRES_STAT!B340</f>
        <v>45090</v>
      </c>
      <c r="B337" s="5">
        <f>TITRES_STAT!D340</f>
        <v>19.991900000000001</v>
      </c>
      <c r="C337" s="2">
        <f t="shared" si="37"/>
        <v>-0.38250000000000028</v>
      </c>
      <c r="D337" s="2">
        <f t="shared" si="38"/>
        <v>20.4057</v>
      </c>
      <c r="E337" s="2">
        <f t="shared" si="40"/>
        <v>20.468220000000002</v>
      </c>
      <c r="F337" s="2">
        <f t="shared" si="33"/>
        <v>20.113569999999996</v>
      </c>
      <c r="G337" s="2">
        <f t="shared" si="35"/>
        <v>19.606834000000003</v>
      </c>
      <c r="H337" s="2">
        <f t="shared" si="39"/>
        <v>19.668470499999994</v>
      </c>
      <c r="I337" s="2">
        <f t="array" ref="I337">SUMPRODUCT(B321:B340, (ROW(B321:B340)-ROW(B321)+1)) / (20*21/2)</f>
        <v>20.344694761904762</v>
      </c>
      <c r="J337" s="2">
        <f t="shared" si="34"/>
        <v>20.137267466474633</v>
      </c>
      <c r="K337" s="2">
        <f t="shared" si="36"/>
        <v>19.784689370284418</v>
      </c>
    </row>
    <row r="338" spans="1:11" ht="13.5" x14ac:dyDescent="0.25">
      <c r="A338" s="3">
        <f>TITRES_STAT!B341</f>
        <v>45091</v>
      </c>
      <c r="B338" s="5">
        <f>TITRES_STAT!D341</f>
        <v>20.1571</v>
      </c>
      <c r="C338" s="2">
        <f t="shared" si="37"/>
        <v>0.16519999999999868</v>
      </c>
      <c r="D338" s="2">
        <f t="shared" si="38"/>
        <v>20.308340000000001</v>
      </c>
      <c r="E338" s="2">
        <f t="shared" si="40"/>
        <v>20.458050000000004</v>
      </c>
      <c r="F338" s="2">
        <f t="shared" si="33"/>
        <v>20.150869999999998</v>
      </c>
      <c r="G338" s="2">
        <f t="shared" si="35"/>
        <v>19.615574000000002</v>
      </c>
      <c r="H338" s="2">
        <f t="shared" si="39"/>
        <v>19.682381499999995</v>
      </c>
      <c r="I338" s="2">
        <f t="array" ref="I338">SUMPRODUCT(B322:B341, (ROW(B322:B341)-ROW(B322)+1)) / (20*21/2)</f>
        <v>20.360590952380953</v>
      </c>
      <c r="J338" s="2">
        <f t="shared" si="34"/>
        <v>20.139156279191333</v>
      </c>
      <c r="K338" s="2">
        <f t="shared" si="36"/>
        <v>19.799293708704639</v>
      </c>
    </row>
    <row r="339" spans="1:11" ht="13.5" x14ac:dyDescent="0.25">
      <c r="A339" s="3">
        <f>TITRES_STAT!B342</f>
        <v>45092</v>
      </c>
      <c r="B339" s="5">
        <f>TITRES_STAT!D342</f>
        <v>20.209199999999999</v>
      </c>
      <c r="C339" s="2">
        <f t="shared" si="37"/>
        <v>5.2099999999999369E-2</v>
      </c>
      <c r="D339" s="2">
        <f t="shared" si="38"/>
        <v>20.221399999999999</v>
      </c>
      <c r="E339" s="2">
        <f t="shared" si="40"/>
        <v>20.419020000000007</v>
      </c>
      <c r="F339" s="2">
        <f t="shared" si="33"/>
        <v>20.174929999999996</v>
      </c>
      <c r="G339" s="2">
        <f t="shared" si="35"/>
        <v>19.626782000000002</v>
      </c>
      <c r="H339" s="2">
        <f t="shared" si="39"/>
        <v>19.696750999999992</v>
      </c>
      <c r="I339" s="2">
        <f t="array" ref="I339">SUMPRODUCT(B323:B342, (ROW(B323:B342)-ROW(B323)+1)) / (20*21/2)</f>
        <v>20.367599047619048</v>
      </c>
      <c r="J339" s="2">
        <f t="shared" si="34"/>
        <v>20.145827109744541</v>
      </c>
      <c r="K339" s="2">
        <f t="shared" si="36"/>
        <v>19.815368465226026</v>
      </c>
    </row>
    <row r="340" spans="1:11" ht="13.5" x14ac:dyDescent="0.25">
      <c r="A340" s="3">
        <f>TITRES_STAT!B343</f>
        <v>45093</v>
      </c>
      <c r="B340" s="5">
        <f>TITRES_STAT!D343</f>
        <v>20.339600000000001</v>
      </c>
      <c r="C340" s="2">
        <f t="shared" si="37"/>
        <v>0.13040000000000163</v>
      </c>
      <c r="D340" s="2">
        <f t="shared" si="38"/>
        <v>20.214440000000003</v>
      </c>
      <c r="E340" s="2">
        <f t="shared" si="40"/>
        <v>20.396990000000002</v>
      </c>
      <c r="F340" s="2">
        <f t="shared" ref="F340:F403" si="41">AVERAGE(B321:B340)</f>
        <v>20.20749</v>
      </c>
      <c r="G340" s="2">
        <f t="shared" si="35"/>
        <v>19.640598000000001</v>
      </c>
      <c r="H340" s="2">
        <f t="shared" si="39"/>
        <v>19.711891499999989</v>
      </c>
      <c r="I340" s="2">
        <f t="array" ref="I340">SUMPRODUCT(B324:B343, (ROW(B324:B343)-ROW(B324)+1)) / (20*21/2)</f>
        <v>20.369340952380956</v>
      </c>
      <c r="J340" s="2">
        <f t="shared" si="34"/>
        <v>20.164281670721252</v>
      </c>
      <c r="K340" s="2">
        <f t="shared" si="36"/>
        <v>19.835926564628927</v>
      </c>
    </row>
    <row r="341" spans="1:11" ht="13.5" x14ac:dyDescent="0.25">
      <c r="A341" s="3">
        <f>TITRES_STAT!B344</f>
        <v>45096</v>
      </c>
      <c r="B341" s="5">
        <f>TITRES_STAT!D344</f>
        <v>20.374400000000001</v>
      </c>
      <c r="C341" s="2">
        <f t="shared" si="37"/>
        <v>3.4800000000000608E-2</v>
      </c>
      <c r="D341" s="2">
        <f t="shared" si="38"/>
        <v>20.214440000000003</v>
      </c>
      <c r="E341" s="2">
        <f t="shared" si="40"/>
        <v>20.331800000000001</v>
      </c>
      <c r="F341" s="2">
        <f t="shared" si="41"/>
        <v>20.300814999999997</v>
      </c>
      <c r="G341" s="2">
        <f t="shared" si="35"/>
        <v>19.655428000000004</v>
      </c>
      <c r="H341" s="2">
        <f t="shared" si="39"/>
        <v>19.72661149999999</v>
      </c>
      <c r="I341" s="2">
        <f t="array" ref="I341">SUMPRODUCT(B325:B344, (ROW(B325:B344)-ROW(B325)+1)) / (20*21/2)</f>
        <v>20.367589999999996</v>
      </c>
      <c r="J341" s="2">
        <f t="shared" ref="J341:J404" si="42">$J$4*B341+J340*(1-$J$4)</f>
        <v>20.184292940176373</v>
      </c>
      <c r="K341" s="2">
        <f t="shared" si="36"/>
        <v>19.857043169937597</v>
      </c>
    </row>
    <row r="342" spans="1:11" ht="13.5" x14ac:dyDescent="0.25">
      <c r="A342" s="3">
        <f>TITRES_STAT!B345</f>
        <v>45097</v>
      </c>
      <c r="B342" s="5">
        <f>TITRES_STAT!D345</f>
        <v>20.374400000000001</v>
      </c>
      <c r="C342" s="2">
        <f t="shared" si="37"/>
        <v>0</v>
      </c>
      <c r="D342" s="2">
        <f t="shared" si="38"/>
        <v>20.290939999999999</v>
      </c>
      <c r="E342" s="2">
        <f t="shared" si="40"/>
        <v>20.348320000000001</v>
      </c>
      <c r="F342" s="2">
        <f t="shared" si="41"/>
        <v>20.356109999999997</v>
      </c>
      <c r="G342" s="2">
        <f t="shared" si="35"/>
        <v>19.669940000000004</v>
      </c>
      <c r="H342" s="2">
        <f t="shared" si="39"/>
        <v>19.74133149999999</v>
      </c>
      <c r="I342" s="2">
        <f t="array" ref="I342">SUMPRODUCT(B326:B345, (ROW(B326:B345)-ROW(B326)+1)) / (20*21/2)</f>
        <v>20.365401904761907</v>
      </c>
      <c r="J342" s="2">
        <f t="shared" si="42"/>
        <v>20.202398374445291</v>
      </c>
      <c r="K342" s="2">
        <f t="shared" si="36"/>
        <v>19.8773316730773</v>
      </c>
    </row>
    <row r="343" spans="1:11" ht="13.5" x14ac:dyDescent="0.25">
      <c r="A343" s="3">
        <f>TITRES_STAT!B346</f>
        <v>45098</v>
      </c>
      <c r="B343" s="5">
        <f>TITRES_STAT!D346</f>
        <v>20.374400000000001</v>
      </c>
      <c r="C343" s="2">
        <f t="shared" si="37"/>
        <v>0</v>
      </c>
      <c r="D343" s="2">
        <f t="shared" si="38"/>
        <v>20.334399999999999</v>
      </c>
      <c r="E343" s="2">
        <f t="shared" si="40"/>
        <v>20.321370000000002</v>
      </c>
      <c r="F343" s="2">
        <f t="shared" si="41"/>
        <v>20.392784999999996</v>
      </c>
      <c r="G343" s="2">
        <f t="shared" si="35"/>
        <v>19.682868000000006</v>
      </c>
      <c r="H343" s="2">
        <f t="shared" si="39"/>
        <v>19.756447999999992</v>
      </c>
      <c r="I343" s="2">
        <f t="array" ref="I343">SUMPRODUCT(B327:B346, (ROW(B327:B346)-ROW(B327)+1)) / (20*21/2)</f>
        <v>20.362590952380952</v>
      </c>
      <c r="J343" s="2">
        <f t="shared" si="42"/>
        <v>20.218779481640979</v>
      </c>
      <c r="K343" s="2">
        <f t="shared" si="36"/>
        <v>19.896824548642897</v>
      </c>
    </row>
    <row r="344" spans="1:11" ht="13.5" x14ac:dyDescent="0.25">
      <c r="A344" s="3">
        <f>TITRES_STAT!B347</f>
        <v>45099</v>
      </c>
      <c r="B344" s="5">
        <f>TITRES_STAT!D347</f>
        <v>20.374400000000001</v>
      </c>
      <c r="C344" s="2">
        <f t="shared" si="37"/>
        <v>0</v>
      </c>
      <c r="D344" s="2">
        <f t="shared" si="38"/>
        <v>20.367439999999998</v>
      </c>
      <c r="E344" s="2">
        <f t="shared" si="40"/>
        <v>20.294420000000002</v>
      </c>
      <c r="F344" s="2">
        <f t="shared" si="41"/>
        <v>20.397375</v>
      </c>
      <c r="G344" s="2">
        <f t="shared" si="35"/>
        <v>19.695796000000009</v>
      </c>
      <c r="H344" s="2">
        <f t="shared" si="39"/>
        <v>19.771247499999991</v>
      </c>
      <c r="I344" s="2">
        <f t="array" ref="I344">SUMPRODUCT(B328:B347, (ROW(B328:B347)-ROW(B328)+1)) / (20*21/2)</f>
        <v>20.356902380952381</v>
      </c>
      <c r="J344" s="2">
        <f t="shared" si="42"/>
        <v>20.233600483389459</v>
      </c>
      <c r="K344" s="2">
        <f t="shared" si="36"/>
        <v>19.915552997715725</v>
      </c>
    </row>
    <row r="345" spans="1:11" ht="13.5" x14ac:dyDescent="0.25">
      <c r="A345" s="3">
        <f>TITRES_STAT!B348</f>
        <v>45100</v>
      </c>
      <c r="B345" s="5">
        <f>TITRES_STAT!D348</f>
        <v>20.374400000000001</v>
      </c>
      <c r="C345" s="2">
        <f t="shared" si="37"/>
        <v>0</v>
      </c>
      <c r="D345" s="2">
        <f t="shared" si="38"/>
        <v>20.374400000000001</v>
      </c>
      <c r="E345" s="2">
        <f t="shared" si="40"/>
        <v>20.294420000000006</v>
      </c>
      <c r="F345" s="2">
        <f t="shared" si="41"/>
        <v>20.386514999999996</v>
      </c>
      <c r="G345" s="2">
        <f t="shared" si="35"/>
        <v>19.708724000000007</v>
      </c>
      <c r="H345" s="2">
        <f t="shared" si="39"/>
        <v>19.782005999999988</v>
      </c>
      <c r="I345" s="2">
        <f t="array" ref="I345">SUMPRODUCT(B329:B348, (ROW(B329:B348)-ROW(B329)+1)) / (20*21/2)</f>
        <v>20.350569047619047</v>
      </c>
      <c r="J345" s="2">
        <f t="shared" si="42"/>
        <v>20.247009961161893</v>
      </c>
      <c r="K345" s="2">
        <f t="shared" si="36"/>
        <v>19.933546997805305</v>
      </c>
    </row>
    <row r="346" spans="1:11" ht="13.5" x14ac:dyDescent="0.25">
      <c r="A346" s="3">
        <f>TITRES_STAT!B349</f>
        <v>45103</v>
      </c>
      <c r="B346" s="5">
        <f>TITRES_STAT!D349</f>
        <v>20.356999999999999</v>
      </c>
      <c r="C346" s="2">
        <f t="shared" si="37"/>
        <v>-1.740000000000208E-2</v>
      </c>
      <c r="D346" s="2">
        <f t="shared" si="38"/>
        <v>20.370920000000002</v>
      </c>
      <c r="E346" s="2">
        <f t="shared" si="40"/>
        <v>20.292680000000004</v>
      </c>
      <c r="F346" s="2">
        <f t="shared" si="41"/>
        <v>20.390629999999998</v>
      </c>
      <c r="G346" s="2">
        <f t="shared" si="35"/>
        <v>19.727642000000007</v>
      </c>
      <c r="H346" s="2">
        <f t="shared" si="39"/>
        <v>19.788755999999989</v>
      </c>
      <c r="I346" s="2">
        <f t="array" ref="I346">SUMPRODUCT(B330:B349, (ROW(B330:B349)-ROW(B330)+1)) / (20*21/2)</f>
        <v>20.343892380952383</v>
      </c>
      <c r="J346" s="2">
        <f t="shared" si="42"/>
        <v>20.257485202955998</v>
      </c>
      <c r="K346" s="2">
        <f t="shared" si="36"/>
        <v>19.950152997891372</v>
      </c>
    </row>
    <row r="347" spans="1:11" ht="13.5" x14ac:dyDescent="0.25">
      <c r="A347" s="3">
        <f>TITRES_STAT!B350</f>
        <v>45104</v>
      </c>
      <c r="B347" s="5">
        <f>TITRES_STAT!D350</f>
        <v>20.3309</v>
      </c>
      <c r="C347" s="2">
        <f t="shared" si="37"/>
        <v>-2.6099999999999568E-2</v>
      </c>
      <c r="D347" s="2">
        <f t="shared" si="38"/>
        <v>20.362220000000001</v>
      </c>
      <c r="E347" s="2">
        <f t="shared" si="40"/>
        <v>20.32658</v>
      </c>
      <c r="F347" s="2">
        <f t="shared" si="41"/>
        <v>20.397399999999998</v>
      </c>
      <c r="G347" s="2">
        <f t="shared" si="35"/>
        <v>19.746038000000009</v>
      </c>
      <c r="H347" s="2">
        <f t="shared" si="39"/>
        <v>19.795375499999992</v>
      </c>
      <c r="I347" s="2">
        <f t="array" ref="I347">SUMPRODUCT(B331:B350, (ROW(B331:B350)-ROW(B331)+1)) / (20*21/2)</f>
        <v>20.338494761904766</v>
      </c>
      <c r="J347" s="2">
        <f t="shared" si="42"/>
        <v>20.264477088388759</v>
      </c>
      <c r="K347" s="2">
        <f t="shared" si="36"/>
        <v>19.965084252876025</v>
      </c>
    </row>
    <row r="348" spans="1:11" ht="13.5" x14ac:dyDescent="0.25">
      <c r="A348" s="3">
        <f>TITRES_STAT!B351</f>
        <v>45107</v>
      </c>
      <c r="B348" s="5">
        <f>TITRES_STAT!D351</f>
        <v>20.3309</v>
      </c>
      <c r="C348" s="2">
        <f t="shared" si="37"/>
        <v>0</v>
      </c>
      <c r="D348" s="2">
        <f t="shared" si="38"/>
        <v>20.35352</v>
      </c>
      <c r="E348" s="2">
        <f t="shared" si="40"/>
        <v>20.343959999999999</v>
      </c>
      <c r="F348" s="2">
        <f t="shared" si="41"/>
        <v>20.401004999999998</v>
      </c>
      <c r="G348" s="2">
        <f t="shared" si="35"/>
        <v>19.76601800000001</v>
      </c>
      <c r="H348" s="2">
        <f t="shared" si="39"/>
        <v>19.802034499999987</v>
      </c>
      <c r="I348" s="2">
        <f t="array" ref="I348">SUMPRODUCT(B332:B351, (ROW(B332:B351)-ROW(B332)+1)) / (20*21/2)</f>
        <v>20.334187619047619</v>
      </c>
      <c r="J348" s="2">
        <f t="shared" si="42"/>
        <v>20.270803079970779</v>
      </c>
      <c r="K348" s="2">
        <f t="shared" si="36"/>
        <v>19.979429968449516</v>
      </c>
    </row>
    <row r="349" spans="1:11" ht="13.5" x14ac:dyDescent="0.25">
      <c r="A349" s="3">
        <f>TITRES_STAT!B352</f>
        <v>45110</v>
      </c>
      <c r="B349" s="5">
        <f>TITRES_STAT!D352</f>
        <v>20.3309</v>
      </c>
      <c r="C349" s="2">
        <f t="shared" si="37"/>
        <v>0</v>
      </c>
      <c r="D349" s="2">
        <f t="shared" si="38"/>
        <v>20.344820000000002</v>
      </c>
      <c r="E349" s="2">
        <f t="shared" si="40"/>
        <v>20.356129999999997</v>
      </c>
      <c r="F349" s="2">
        <f t="shared" si="41"/>
        <v>20.387574999999995</v>
      </c>
      <c r="G349" s="2">
        <f t="shared" si="35"/>
        <v>19.78599800000001</v>
      </c>
      <c r="H349" s="2">
        <f t="shared" si="39"/>
        <v>19.808653999999986</v>
      </c>
      <c r="I349" s="2">
        <f t="array" ref="I349">SUMPRODUCT(B333:B352, (ROW(B333:B352)-ROW(B333)+1)) / (20*21/2)</f>
        <v>20.333191904761904</v>
      </c>
      <c r="J349" s="2">
        <f t="shared" si="42"/>
        <v>20.276526596164036</v>
      </c>
      <c r="K349" s="2">
        <f t="shared" si="36"/>
        <v>19.993213106941692</v>
      </c>
    </row>
    <row r="350" spans="1:11" ht="13.5" x14ac:dyDescent="0.25">
      <c r="A350" s="3">
        <f>TITRES_STAT!B353</f>
        <v>45111</v>
      </c>
      <c r="B350" s="5">
        <f>TITRES_STAT!D353</f>
        <v>20.3309</v>
      </c>
      <c r="C350" s="2">
        <f t="shared" si="37"/>
        <v>0</v>
      </c>
      <c r="D350" s="2">
        <f t="shared" si="38"/>
        <v>20.336120000000001</v>
      </c>
      <c r="E350" s="2">
        <f t="shared" si="40"/>
        <v>20.355259999999998</v>
      </c>
      <c r="F350" s="2">
        <f t="shared" si="41"/>
        <v>20.376124999999995</v>
      </c>
      <c r="G350" s="2">
        <f t="shared" si="35"/>
        <v>19.80597800000001</v>
      </c>
      <c r="H350" s="2">
        <f t="shared" si="39"/>
        <v>19.815629999999988</v>
      </c>
      <c r="I350" s="2">
        <f t="array" ref="I350">SUMPRODUCT(B334:B353, (ROW(B334:B353)-ROW(B334)+1)) / (20*21/2)</f>
        <v>20.331616666666669</v>
      </c>
      <c r="J350" s="2">
        <f t="shared" si="42"/>
        <v>20.281705015576982</v>
      </c>
      <c r="K350" s="2">
        <f t="shared" si="36"/>
        <v>20.00645573019888</v>
      </c>
    </row>
    <row r="351" spans="1:11" ht="13.5" x14ac:dyDescent="0.25">
      <c r="A351" s="3">
        <f>TITRES_STAT!B354</f>
        <v>45112</v>
      </c>
      <c r="B351" s="5">
        <f>TITRES_STAT!D354</f>
        <v>20.3309</v>
      </c>
      <c r="C351" s="2">
        <f t="shared" si="37"/>
        <v>0</v>
      </c>
      <c r="D351" s="2">
        <f t="shared" si="38"/>
        <v>20.3309</v>
      </c>
      <c r="E351" s="2">
        <f t="shared" si="40"/>
        <v>20.350909999999999</v>
      </c>
      <c r="F351" s="2">
        <f t="shared" si="41"/>
        <v>20.341354999999997</v>
      </c>
      <c r="G351" s="2">
        <f t="shared" si="35"/>
        <v>19.849094000000008</v>
      </c>
      <c r="H351" s="2">
        <f t="shared" si="39"/>
        <v>19.822249499999987</v>
      </c>
      <c r="I351" s="2">
        <f t="array" ref="I351">SUMPRODUCT(B335:B354, (ROW(B335:B354)-ROW(B335)+1)) / (20*21/2)</f>
        <v>20.323255714285711</v>
      </c>
      <c r="J351" s="2">
        <f t="shared" si="42"/>
        <v>20.286390252188696</v>
      </c>
      <c r="K351" s="2">
        <f t="shared" si="36"/>
        <v>20.019179034896965</v>
      </c>
    </row>
    <row r="352" spans="1:11" ht="13.5" x14ac:dyDescent="0.25">
      <c r="A352" s="3">
        <f>TITRES_STAT!B355</f>
        <v>45113</v>
      </c>
      <c r="B352" s="5">
        <f>TITRES_STAT!D355</f>
        <v>20.3309</v>
      </c>
      <c r="C352" s="2">
        <f t="shared" si="37"/>
        <v>0</v>
      </c>
      <c r="D352" s="2">
        <f t="shared" si="38"/>
        <v>20.3309</v>
      </c>
      <c r="E352" s="2">
        <f t="shared" si="40"/>
        <v>20.346559999999993</v>
      </c>
      <c r="F352" s="2">
        <f t="shared" si="41"/>
        <v>20.347439999999995</v>
      </c>
      <c r="G352" s="2">
        <f t="shared" si="35"/>
        <v>19.87541400000001</v>
      </c>
      <c r="H352" s="2">
        <f t="shared" si="39"/>
        <v>19.828868999999983</v>
      </c>
      <c r="I352" s="2">
        <f t="array" ref="I352">SUMPRODUCT(B336:B355, (ROW(B336:B355)-ROW(B336)+1)) / (20*21/2)</f>
        <v>20.316799047619046</v>
      </c>
      <c r="J352" s="2">
        <f t="shared" si="42"/>
        <v>20.290629275789772</v>
      </c>
      <c r="K352" s="2">
        <f t="shared" si="36"/>
        <v>20.031403386469634</v>
      </c>
    </row>
    <row r="353" spans="1:11" ht="13.5" x14ac:dyDescent="0.25">
      <c r="A353" s="3">
        <f>TITRES_STAT!B356</f>
        <v>45114</v>
      </c>
      <c r="B353" s="5">
        <f>TITRES_STAT!D356</f>
        <v>20.3309</v>
      </c>
      <c r="C353" s="2">
        <f t="shared" si="37"/>
        <v>0</v>
      </c>
      <c r="D353" s="2">
        <f t="shared" si="38"/>
        <v>20.3309</v>
      </c>
      <c r="E353" s="2">
        <f t="shared" si="40"/>
        <v>20.342209999999994</v>
      </c>
      <c r="F353" s="2">
        <f t="shared" si="41"/>
        <v>20.331789999999998</v>
      </c>
      <c r="G353" s="2">
        <f t="shared" si="35"/>
        <v>19.901892000000011</v>
      </c>
      <c r="H353" s="2">
        <f t="shared" si="39"/>
        <v>19.835488499999986</v>
      </c>
      <c r="I353" s="2">
        <f t="array" ref="I353">SUMPRODUCT(B337:B356, (ROW(B337:B356)-ROW(B337)+1)) / (20*21/2)</f>
        <v>20.31096333333333</v>
      </c>
      <c r="J353" s="2">
        <f t="shared" si="42"/>
        <v>20.294464582857412</v>
      </c>
      <c r="K353" s="2">
        <f t="shared" si="36"/>
        <v>20.043148351706119</v>
      </c>
    </row>
    <row r="354" spans="1:11" ht="13.5" x14ac:dyDescent="0.25">
      <c r="A354" s="3">
        <f>TITRES_STAT!B357</f>
        <v>45117</v>
      </c>
      <c r="B354" s="5">
        <f>TITRES_STAT!D357</f>
        <v>20.244</v>
      </c>
      <c r="C354" s="2">
        <f t="shared" si="37"/>
        <v>-8.6899999999999977E-2</v>
      </c>
      <c r="D354" s="2">
        <f t="shared" si="38"/>
        <v>20.31352</v>
      </c>
      <c r="E354" s="2">
        <f t="shared" si="40"/>
        <v>20.329169999999998</v>
      </c>
      <c r="F354" s="2">
        <f t="shared" si="41"/>
        <v>20.311794999999996</v>
      </c>
      <c r="G354" s="2">
        <f t="shared" si="35"/>
        <v>19.94929200000001</v>
      </c>
      <c r="H354" s="2">
        <f t="shared" si="39"/>
        <v>19.841673499999985</v>
      </c>
      <c r="I354" s="2">
        <f t="array" ref="I354">SUMPRODUCT(B338:B357, (ROW(B338:B357)-ROW(B338)+1)) / (20*21/2)</f>
        <v>20.305748571428566</v>
      </c>
      <c r="J354" s="2">
        <f t="shared" si="42"/>
        <v>20.289658432109089</v>
      </c>
      <c r="K354" s="2">
        <f t="shared" si="36"/>
        <v>20.05102488693333</v>
      </c>
    </row>
    <row r="355" spans="1:11" ht="13.5" x14ac:dyDescent="0.25">
      <c r="A355" s="3">
        <f>TITRES_STAT!B358</f>
        <v>45118</v>
      </c>
      <c r="B355" s="5">
        <f>TITRES_STAT!D358</f>
        <v>20.244</v>
      </c>
      <c r="C355" s="2">
        <f t="shared" si="37"/>
        <v>0</v>
      </c>
      <c r="D355" s="2">
        <f t="shared" si="38"/>
        <v>20.296140000000001</v>
      </c>
      <c r="E355" s="2">
        <f t="shared" si="40"/>
        <v>20.316129999999998</v>
      </c>
      <c r="F355" s="2">
        <f t="shared" si="41"/>
        <v>20.305275000000002</v>
      </c>
      <c r="G355" s="2">
        <f t="shared" si="35"/>
        <v>19.977042000000012</v>
      </c>
      <c r="H355" s="2">
        <f t="shared" si="39"/>
        <v>19.847818999999987</v>
      </c>
      <c r="I355" s="2">
        <f t="array" ref="I355">SUMPRODUCT(B339:B358, (ROW(B339:B358)-ROW(B339)+1)) / (20*21/2)</f>
        <v>20.299333333333333</v>
      </c>
      <c r="J355" s="2">
        <f t="shared" si="42"/>
        <v>20.285310010003464</v>
      </c>
      <c r="K355" s="2">
        <f t="shared" si="36"/>
        <v>20.05859253842614</v>
      </c>
    </row>
    <row r="356" spans="1:11" ht="13.5" x14ac:dyDescent="0.25">
      <c r="A356" s="3">
        <f>TITRES_STAT!B359</f>
        <v>45119</v>
      </c>
      <c r="B356" s="5">
        <f>TITRES_STAT!D359</f>
        <v>20.244</v>
      </c>
      <c r="C356" s="2">
        <f t="shared" si="37"/>
        <v>0</v>
      </c>
      <c r="D356" s="2">
        <f t="shared" si="38"/>
        <v>20.278759999999998</v>
      </c>
      <c r="E356" s="2">
        <f t="shared" si="40"/>
        <v>20.304830000000003</v>
      </c>
      <c r="F356" s="2">
        <f t="shared" si="41"/>
        <v>20.298755</v>
      </c>
      <c r="G356" s="2">
        <f t="shared" si="35"/>
        <v>19.996078000000015</v>
      </c>
      <c r="H356" s="2">
        <f t="shared" si="39"/>
        <v>19.854003999999989</v>
      </c>
      <c r="I356" s="2">
        <f t="array" ref="I356">SUMPRODUCT(B340:B359, (ROW(B340:B359)-ROW(B340)+1)) / (20*21/2)</f>
        <v>20.292504285714283</v>
      </c>
      <c r="J356" s="2">
        <f t="shared" si="42"/>
        <v>20.281375723336467</v>
      </c>
      <c r="K356" s="2">
        <f t="shared" si="36"/>
        <v>20.065863419272173</v>
      </c>
    </row>
    <row r="357" spans="1:11" ht="13.5" x14ac:dyDescent="0.25">
      <c r="A357" s="3">
        <f>TITRES_STAT!B360</f>
        <v>45120</v>
      </c>
      <c r="B357" s="5">
        <f>TITRES_STAT!D360</f>
        <v>20.244</v>
      </c>
      <c r="C357" s="2">
        <f t="shared" si="37"/>
        <v>0</v>
      </c>
      <c r="D357" s="2">
        <f t="shared" si="38"/>
        <v>20.261379999999999</v>
      </c>
      <c r="E357" s="2">
        <f t="shared" si="40"/>
        <v>20.296140000000001</v>
      </c>
      <c r="F357" s="2">
        <f t="shared" si="41"/>
        <v>20.311360000000001</v>
      </c>
      <c r="G357" s="2">
        <f t="shared" si="35"/>
        <v>20.013054000000015</v>
      </c>
      <c r="H357" s="2">
        <f t="shared" si="39"/>
        <v>19.860149499999988</v>
      </c>
      <c r="I357" s="2">
        <f t="array" ref="I357">SUMPRODUCT(B341:B360, (ROW(B341:B360)-ROW(B341)+1)) / (20*21/2)</f>
        <v>20.276404761904761</v>
      </c>
      <c r="J357" s="2">
        <f t="shared" si="42"/>
        <v>20.277816130637756</v>
      </c>
      <c r="K357" s="2">
        <f t="shared" si="36"/>
        <v>20.07284916753601</v>
      </c>
    </row>
    <row r="358" spans="1:11" ht="13.5" x14ac:dyDescent="0.25">
      <c r="A358" s="3">
        <f>TITRES_STAT!B361</f>
        <v>45121</v>
      </c>
      <c r="B358" s="5">
        <f>TITRES_STAT!D361</f>
        <v>20.244</v>
      </c>
      <c r="C358" s="2">
        <f t="shared" si="37"/>
        <v>0</v>
      </c>
      <c r="D358" s="2">
        <f t="shared" si="38"/>
        <v>20.244</v>
      </c>
      <c r="E358" s="2">
        <f t="shared" si="40"/>
        <v>20.28745</v>
      </c>
      <c r="F358" s="2">
        <f t="shared" si="41"/>
        <v>20.315705000000001</v>
      </c>
      <c r="G358" s="2">
        <f t="shared" si="35"/>
        <v>20.030504000000011</v>
      </c>
      <c r="H358" s="2">
        <f t="shared" si="39"/>
        <v>19.862333499999991</v>
      </c>
      <c r="I358" s="2">
        <f t="array" ref="I358">SUMPRODUCT(B342:B361, (ROW(B342:B361)-ROW(B342)+1)) / (20*21/2)</f>
        <v>20.260387142857144</v>
      </c>
      <c r="J358" s="2">
        <f t="shared" si="42"/>
        <v>20.274595546767493</v>
      </c>
      <c r="K358" s="2">
        <f t="shared" si="36"/>
        <v>20.079560964887538</v>
      </c>
    </row>
    <row r="359" spans="1:11" ht="13.5" x14ac:dyDescent="0.25">
      <c r="A359" s="3">
        <f>TITRES_STAT!B362</f>
        <v>45124</v>
      </c>
      <c r="B359" s="5">
        <f>TITRES_STAT!D362</f>
        <v>20.244</v>
      </c>
      <c r="C359" s="2">
        <f t="shared" si="37"/>
        <v>0</v>
      </c>
      <c r="D359" s="2">
        <f t="shared" si="38"/>
        <v>20.244</v>
      </c>
      <c r="E359" s="2">
        <f t="shared" si="40"/>
        <v>20.278759999999998</v>
      </c>
      <c r="F359" s="2">
        <f t="shared" si="41"/>
        <v>20.317445000000003</v>
      </c>
      <c r="G359" s="2">
        <f t="shared" si="35"/>
        <v>20.048746000000012</v>
      </c>
      <c r="H359" s="2">
        <f t="shared" si="39"/>
        <v>19.86253649999999</v>
      </c>
      <c r="I359" s="2">
        <f t="array" ref="I359">SUMPRODUCT(B343:B362, (ROW(B343:B362)-ROW(B343)+1)) / (20*21/2)</f>
        <v>20.231410952380955</v>
      </c>
      <c r="J359" s="2">
        <f t="shared" si="42"/>
        <v>20.271681685170591</v>
      </c>
      <c r="K359" s="2">
        <f t="shared" si="36"/>
        <v>20.086009554499789</v>
      </c>
    </row>
    <row r="360" spans="1:11" ht="13.5" x14ac:dyDescent="0.25">
      <c r="A360" s="3">
        <f>TITRES_STAT!B363</f>
        <v>45125</v>
      </c>
      <c r="B360" s="5">
        <f>TITRES_STAT!D363</f>
        <v>20.148399999999999</v>
      </c>
      <c r="C360" s="2">
        <f t="shared" si="37"/>
        <v>-9.5600000000001017E-2</v>
      </c>
      <c r="D360" s="2">
        <f t="shared" si="38"/>
        <v>20.224879999999999</v>
      </c>
      <c r="E360" s="2">
        <f t="shared" si="40"/>
        <v>20.260510000000004</v>
      </c>
      <c r="F360" s="2">
        <f t="shared" si="41"/>
        <v>20.307885000000002</v>
      </c>
      <c r="G360" s="2">
        <f t="shared" si="35"/>
        <v>20.087102000000012</v>
      </c>
      <c r="H360" s="2">
        <f t="shared" si="39"/>
        <v>19.86032049999999</v>
      </c>
      <c r="I360" s="2">
        <f t="array" ref="I360">SUMPRODUCT(B344:B363, (ROW(B344:B363)-ROW(B344)+1)) / (20*21/2)</f>
        <v>20.20425619047619</v>
      </c>
      <c r="J360" s="2">
        <f t="shared" si="42"/>
        <v>20.259940572297204</v>
      </c>
      <c r="K360" s="2">
        <f t="shared" si="36"/>
        <v>20.088456238637054</v>
      </c>
    </row>
    <row r="361" spans="1:11" ht="13.5" x14ac:dyDescent="0.25">
      <c r="A361" s="3">
        <f>TITRES_STAT!B364</f>
        <v>45127</v>
      </c>
      <c r="B361" s="5">
        <f>TITRES_STAT!D364</f>
        <v>20.139700000000001</v>
      </c>
      <c r="C361" s="2">
        <f t="shared" si="37"/>
        <v>-8.6999999999974875E-3</v>
      </c>
      <c r="D361" s="2">
        <f t="shared" si="38"/>
        <v>20.20402</v>
      </c>
      <c r="E361" s="2">
        <f t="shared" si="40"/>
        <v>20.241390000000003</v>
      </c>
      <c r="F361" s="2">
        <f t="shared" si="41"/>
        <v>20.296150000000004</v>
      </c>
      <c r="G361" s="2">
        <f t="shared" si="35"/>
        <v>20.10405200000001</v>
      </c>
      <c r="H361" s="2">
        <f t="shared" si="39"/>
        <v>19.858060999999992</v>
      </c>
      <c r="I361" s="2">
        <f t="array" ref="I361">SUMPRODUCT(B345:B364, (ROW(B345:B364)-ROW(B345)+1)) / (20*21/2)</f>
        <v>20.202103809523809</v>
      </c>
      <c r="J361" s="2">
        <f t="shared" si="42"/>
        <v>20.24848908922128</v>
      </c>
      <c r="K361" s="2">
        <f t="shared" si="36"/>
        <v>20.090465797906191</v>
      </c>
    </row>
    <row r="362" spans="1:11" ht="13.5" x14ac:dyDescent="0.25">
      <c r="A362" s="3">
        <f>TITRES_STAT!B365</f>
        <v>45128</v>
      </c>
      <c r="B362" s="5">
        <f>TITRES_STAT!D365</f>
        <v>19.991900000000001</v>
      </c>
      <c r="C362" s="2">
        <f t="shared" si="37"/>
        <v>-0.14780000000000015</v>
      </c>
      <c r="D362" s="2">
        <f t="shared" si="38"/>
        <v>20.153600000000001</v>
      </c>
      <c r="E362" s="2">
        <f t="shared" si="40"/>
        <v>20.20749</v>
      </c>
      <c r="F362" s="2">
        <f t="shared" si="41"/>
        <v>20.277024999999998</v>
      </c>
      <c r="G362" s="2">
        <f t="shared" si="35"/>
        <v>20.11693600000001</v>
      </c>
      <c r="H362" s="2">
        <f t="shared" si="39"/>
        <v>19.852051999999993</v>
      </c>
      <c r="I362" s="2">
        <f t="array" ref="I362">SUMPRODUCT(B346:B365, (ROW(B346:B365)-ROW(B346)+1)) / (20*21/2)</f>
        <v>20.193994761904762</v>
      </c>
      <c r="J362" s="2">
        <f t="shared" si="42"/>
        <v>20.224052033104968</v>
      </c>
      <c r="K362" s="2">
        <f t="shared" si="36"/>
        <v>20.086600472498105</v>
      </c>
    </row>
    <row r="363" spans="1:11" ht="13.5" x14ac:dyDescent="0.25">
      <c r="A363" s="3">
        <f>TITRES_STAT!B366</f>
        <v>45131</v>
      </c>
      <c r="B363" s="5">
        <f>TITRES_STAT!D366</f>
        <v>19.991900000000001</v>
      </c>
      <c r="C363" s="2">
        <f t="shared" si="37"/>
        <v>0</v>
      </c>
      <c r="D363" s="2">
        <f t="shared" si="38"/>
        <v>20.103180000000002</v>
      </c>
      <c r="E363" s="2">
        <f t="shared" si="40"/>
        <v>20.173590000000001</v>
      </c>
      <c r="F363" s="2">
        <f t="shared" si="41"/>
        <v>20.257899999999999</v>
      </c>
      <c r="G363" s="2">
        <f t="shared" si="35"/>
        <v>20.130136000000007</v>
      </c>
      <c r="H363" s="2">
        <f t="shared" si="39"/>
        <v>19.845844499999995</v>
      </c>
      <c r="I363" s="2">
        <f t="array" ref="I363">SUMPRODUCT(B347:B366, (ROW(B347:B366)-ROW(B347)+1)) / (20*21/2)</f>
        <v>20.186879047619048</v>
      </c>
      <c r="J363" s="2">
        <f t="shared" si="42"/>
        <v>20.2019423156664</v>
      </c>
      <c r="K363" s="2">
        <f t="shared" si="36"/>
        <v>20.08288672847857</v>
      </c>
    </row>
    <row r="364" spans="1:11" ht="13.5" x14ac:dyDescent="0.25">
      <c r="A364" s="3">
        <f>TITRES_STAT!B367</f>
        <v>45133</v>
      </c>
      <c r="B364" s="5">
        <f>TITRES_STAT!D367</f>
        <v>20.235299999999999</v>
      </c>
      <c r="C364" s="2">
        <f t="shared" si="37"/>
        <v>0.24339999999999762</v>
      </c>
      <c r="D364" s="2">
        <f t="shared" si="38"/>
        <v>20.10144</v>
      </c>
      <c r="E364" s="2">
        <f t="shared" si="40"/>
        <v>20.172719999999998</v>
      </c>
      <c r="F364" s="2">
        <f t="shared" si="41"/>
        <v>20.250944999999998</v>
      </c>
      <c r="G364" s="2">
        <f t="shared" si="35"/>
        <v>20.151374000000011</v>
      </c>
      <c r="H364" s="2">
        <f t="shared" si="39"/>
        <v>19.842042499999991</v>
      </c>
      <c r="I364" s="2">
        <f t="array" ref="I364">SUMPRODUCT(B348:B367, (ROW(B348:B367)-ROW(B348)+1)) / (20*21/2)</f>
        <v>20.18067380952381</v>
      </c>
      <c r="J364" s="2">
        <f t="shared" si="42"/>
        <v>20.205119237983883</v>
      </c>
      <c r="K364" s="2">
        <f t="shared" si="36"/>
        <v>20.088863719518624</v>
      </c>
    </row>
    <row r="365" spans="1:11" ht="13.5" x14ac:dyDescent="0.25">
      <c r="A365" s="3">
        <f>TITRES_STAT!B368</f>
        <v>45134</v>
      </c>
      <c r="B365" s="5">
        <f>TITRES_STAT!D368</f>
        <v>20.165800000000001</v>
      </c>
      <c r="C365" s="2">
        <f t="shared" si="37"/>
        <v>-6.9499999999997897E-2</v>
      </c>
      <c r="D365" s="2">
        <f t="shared" si="38"/>
        <v>20.10492</v>
      </c>
      <c r="E365" s="2">
        <f t="shared" si="40"/>
        <v>20.164899999999999</v>
      </c>
      <c r="F365" s="2">
        <f t="shared" si="41"/>
        <v>20.240514999999995</v>
      </c>
      <c r="G365" s="2">
        <f t="shared" si="35"/>
        <v>20.16805200000001</v>
      </c>
      <c r="H365" s="2">
        <f t="shared" si="39"/>
        <v>19.836704499999993</v>
      </c>
      <c r="I365" s="2">
        <f t="array" ref="I365">SUMPRODUCT(B349:B368, (ROW(B349:B368)-ROW(B349)+1)) / (20*21/2)</f>
        <v>20.17525476190476</v>
      </c>
      <c r="J365" s="2">
        <f t="shared" si="42"/>
        <v>20.201374548652083</v>
      </c>
      <c r="K365" s="2">
        <f t="shared" si="36"/>
        <v>20.091880828557109</v>
      </c>
    </row>
    <row r="366" spans="1:11" ht="13.5" x14ac:dyDescent="0.25">
      <c r="A366" s="3">
        <f>TITRES_STAT!B369</f>
        <v>45135</v>
      </c>
      <c r="B366" s="5">
        <f>TITRES_STAT!D369</f>
        <v>20.165800000000001</v>
      </c>
      <c r="C366" s="2">
        <f t="shared" si="37"/>
        <v>0</v>
      </c>
      <c r="D366" s="2">
        <f t="shared" si="38"/>
        <v>20.110140000000001</v>
      </c>
      <c r="E366" s="2">
        <f t="shared" si="40"/>
        <v>20.157079999999997</v>
      </c>
      <c r="F366" s="2">
        <f t="shared" si="41"/>
        <v>20.230954999999998</v>
      </c>
      <c r="G366" s="2">
        <f t="shared" si="35"/>
        <v>20.184730000000009</v>
      </c>
      <c r="H366" s="2">
        <f t="shared" si="39"/>
        <v>19.833347499999999</v>
      </c>
      <c r="I366" s="2">
        <f t="array" ref="I366">SUMPRODUCT(B350:B369, (ROW(B350:B369)-ROW(B350)+1)) / (20*21/2)</f>
        <v>20.169793333333335</v>
      </c>
      <c r="J366" s="2">
        <f t="shared" si="42"/>
        <v>20.197986496399501</v>
      </c>
      <c r="K366" s="2">
        <f t="shared" si="36"/>
        <v>20.094779619594085</v>
      </c>
    </row>
    <row r="367" spans="1:11" ht="13.5" x14ac:dyDescent="0.25">
      <c r="A367" s="3">
        <f>TITRES_STAT!B370</f>
        <v>45138</v>
      </c>
      <c r="B367" s="5">
        <f>TITRES_STAT!D370</f>
        <v>20.165800000000001</v>
      </c>
      <c r="C367" s="2">
        <f t="shared" si="37"/>
        <v>0</v>
      </c>
      <c r="D367" s="2">
        <f t="shared" si="38"/>
        <v>20.144920000000003</v>
      </c>
      <c r="E367" s="2">
        <f t="shared" si="40"/>
        <v>20.149259999999998</v>
      </c>
      <c r="F367" s="2">
        <f t="shared" si="41"/>
        <v>20.222699999999996</v>
      </c>
      <c r="G367" s="2">
        <f t="shared" si="35"/>
        <v>20.199824000000007</v>
      </c>
      <c r="H367" s="2">
        <f t="shared" si="39"/>
        <v>19.833238999999999</v>
      </c>
      <c r="I367" s="2">
        <f t="array" ref="I367">SUMPRODUCT(B351:B370, (ROW(B351:B370)-ROW(B351)+1)) / (20*21/2)</f>
        <v>20.165159523809525</v>
      </c>
      <c r="J367" s="2">
        <f t="shared" si="42"/>
        <v>20.194921115790024</v>
      </c>
      <c r="K367" s="2">
        <f t="shared" si="36"/>
        <v>20.097564732551181</v>
      </c>
    </row>
    <row r="368" spans="1:11" ht="13.5" x14ac:dyDescent="0.25">
      <c r="A368" s="3">
        <f>TITRES_STAT!B371</f>
        <v>45139</v>
      </c>
      <c r="B368" s="5">
        <f>TITRES_STAT!D371</f>
        <v>20.165800000000001</v>
      </c>
      <c r="C368" s="2">
        <f t="shared" si="37"/>
        <v>0</v>
      </c>
      <c r="D368" s="2">
        <f t="shared" si="38"/>
        <v>20.179700000000004</v>
      </c>
      <c r="E368" s="2">
        <f t="shared" si="40"/>
        <v>20.141439999999996</v>
      </c>
      <c r="F368" s="2">
        <f t="shared" si="41"/>
        <v>20.214444999999994</v>
      </c>
      <c r="G368" s="2">
        <f t="shared" si="35"/>
        <v>20.214918000000008</v>
      </c>
      <c r="H368" s="2">
        <f t="shared" si="39"/>
        <v>19.831070500000003</v>
      </c>
      <c r="I368" s="2">
        <f t="array" ref="I368">SUMPRODUCT(B352:B371, (ROW(B352:B371)-ROW(B352)+1)) / (20*21/2)</f>
        <v>20.161353333333334</v>
      </c>
      <c r="J368" s="2">
        <f t="shared" si="42"/>
        <v>20.192147676190974</v>
      </c>
      <c r="K368" s="2">
        <f t="shared" si="36"/>
        <v>20.10024062539231</v>
      </c>
    </row>
    <row r="369" spans="1:11" ht="13.5" x14ac:dyDescent="0.25">
      <c r="A369" s="3">
        <f>TITRES_STAT!B372</f>
        <v>45140</v>
      </c>
      <c r="B369" s="5">
        <f>TITRES_STAT!D372</f>
        <v>20.1571</v>
      </c>
      <c r="C369" s="2">
        <f t="shared" si="37"/>
        <v>-8.7000000000010402E-3</v>
      </c>
      <c r="D369" s="2">
        <f t="shared" si="38"/>
        <v>20.164059999999999</v>
      </c>
      <c r="E369" s="2">
        <f t="shared" si="40"/>
        <v>20.132749999999998</v>
      </c>
      <c r="F369" s="2">
        <f t="shared" si="41"/>
        <v>20.205755</v>
      </c>
      <c r="G369" s="2">
        <f t="shared" si="35"/>
        <v>20.223500000000005</v>
      </c>
      <c r="H369" s="2">
        <f t="shared" si="39"/>
        <v>19.829254500000005</v>
      </c>
      <c r="I369" s="2">
        <f t="array" ref="I369">SUMPRODUCT(B353:B372, (ROW(B353:B372)-ROW(B353)+1)) / (20*21/2)</f>
        <v>20.158374761904764</v>
      </c>
      <c r="J369" s="2">
        <f t="shared" si="42"/>
        <v>20.188809802268025</v>
      </c>
      <c r="K369" s="2">
        <f t="shared" si="36"/>
        <v>20.10247040478869</v>
      </c>
    </row>
    <row r="370" spans="1:11" ht="13.5" x14ac:dyDescent="0.25">
      <c r="A370" s="3">
        <f>TITRES_STAT!B373</f>
        <v>45141</v>
      </c>
      <c r="B370" s="5">
        <f>TITRES_STAT!D373</f>
        <v>20.1571</v>
      </c>
      <c r="C370" s="2">
        <f t="shared" si="37"/>
        <v>0</v>
      </c>
      <c r="D370" s="2">
        <f t="shared" si="38"/>
        <v>20.162320000000001</v>
      </c>
      <c r="E370" s="2">
        <f t="shared" si="40"/>
        <v>20.133620000000001</v>
      </c>
      <c r="F370" s="2">
        <f t="shared" si="41"/>
        <v>20.197065000000002</v>
      </c>
      <c r="G370" s="2">
        <f t="shared" ref="G370:G433" si="43">AVERAGE(B321:B370)</f>
        <v>20.232874000000006</v>
      </c>
      <c r="H370" s="2">
        <f t="shared" si="39"/>
        <v>19.827438500000007</v>
      </c>
      <c r="I370" s="2">
        <f t="array" ref="I370">SUMPRODUCT(B354:B373, (ROW(B354:B373)-ROW(B354)+1)) / (20*21/2)</f>
        <v>20.156223809523809</v>
      </c>
      <c r="J370" s="2">
        <f t="shared" si="42"/>
        <v>20.185789821099643</v>
      </c>
      <c r="K370" s="2">
        <f t="shared" si="36"/>
        <v>20.104612741855799</v>
      </c>
    </row>
    <row r="371" spans="1:11" ht="13.5" x14ac:dyDescent="0.25">
      <c r="A371" s="3">
        <f>TITRES_STAT!B374</f>
        <v>45142</v>
      </c>
      <c r="B371" s="5">
        <f>TITRES_STAT!D374</f>
        <v>20.1571</v>
      </c>
      <c r="C371" s="2">
        <f t="shared" si="37"/>
        <v>0</v>
      </c>
      <c r="D371" s="2">
        <f t="shared" si="38"/>
        <v>20.160580000000003</v>
      </c>
      <c r="E371" s="2">
        <f t="shared" si="40"/>
        <v>20.135360000000002</v>
      </c>
      <c r="F371" s="2">
        <f t="shared" si="41"/>
        <v>20.188375000000001</v>
      </c>
      <c r="G371" s="2">
        <f t="shared" si="43"/>
        <v>20.265858000000009</v>
      </c>
      <c r="H371" s="2">
        <f t="shared" si="39"/>
        <v>19.825226500000007</v>
      </c>
      <c r="I371" s="2">
        <f t="array" ref="I371">SUMPRODUCT(B355:B374, (ROW(B355:B374)-ROW(B355)+1)) / (20*21/2)</f>
        <v>20.154071904761903</v>
      </c>
      <c r="J371" s="2">
        <f t="shared" si="42"/>
        <v>20.183057457185392</v>
      </c>
      <c r="K371" s="2">
        <f t="shared" ref="K371:K434" si="44">$K$4*B371+(1-$K$4)*K370</f>
        <v>20.106671065704592</v>
      </c>
    </row>
    <row r="372" spans="1:11" ht="13.5" x14ac:dyDescent="0.25">
      <c r="A372" s="3">
        <f>TITRES_STAT!B375</f>
        <v>45145</v>
      </c>
      <c r="B372" s="5">
        <f>TITRES_STAT!D375</f>
        <v>20.1571</v>
      </c>
      <c r="C372" s="2">
        <f t="shared" si="37"/>
        <v>0</v>
      </c>
      <c r="D372" s="2">
        <f t="shared" si="38"/>
        <v>20.158840000000001</v>
      </c>
      <c r="E372" s="2">
        <f t="shared" si="40"/>
        <v>20.151880000000006</v>
      </c>
      <c r="F372" s="2">
        <f t="shared" si="41"/>
        <v>20.179684999999999</v>
      </c>
      <c r="G372" s="2">
        <f t="shared" si="43"/>
        <v>20.283630000000006</v>
      </c>
      <c r="H372" s="2">
        <f t="shared" si="39"/>
        <v>19.823014500000003</v>
      </c>
      <c r="I372" s="2">
        <f t="array" ref="I372">SUMPRODUCT(B356:B375, (ROW(B356:B375)-ROW(B356)+1)) / (20*21/2)</f>
        <v>20.152375238095239</v>
      </c>
      <c r="J372" s="2">
        <f t="shared" si="42"/>
        <v>20.180585318405829</v>
      </c>
      <c r="K372" s="2">
        <f t="shared" si="44"/>
        <v>20.108648670971078</v>
      </c>
    </row>
    <row r="373" spans="1:11" ht="13.5" x14ac:dyDescent="0.25">
      <c r="A373" s="3">
        <f>TITRES_STAT!B376</f>
        <v>45146</v>
      </c>
      <c r="B373" s="5">
        <f>TITRES_STAT!D376</f>
        <v>20.1571</v>
      </c>
      <c r="C373" s="2">
        <f t="shared" si="37"/>
        <v>0</v>
      </c>
      <c r="D373" s="2">
        <f t="shared" si="38"/>
        <v>20.1571</v>
      </c>
      <c r="E373" s="2">
        <f t="shared" si="40"/>
        <v>20.168400000000002</v>
      </c>
      <c r="F373" s="2">
        <f t="shared" si="41"/>
        <v>20.170995000000001</v>
      </c>
      <c r="G373" s="2">
        <f t="shared" si="43"/>
        <v>20.293954000000006</v>
      </c>
      <c r="H373" s="2">
        <f t="shared" si="39"/>
        <v>19.820802500000003</v>
      </c>
      <c r="I373" s="2">
        <f t="array" ref="I373">SUMPRODUCT(B357:B376, (ROW(B357:B376)-ROW(B357)+1)) / (20*21/2)</f>
        <v>20.136229047619047</v>
      </c>
      <c r="J373" s="2">
        <f t="shared" si="42"/>
        <v>20.178348621414798</v>
      </c>
      <c r="K373" s="2">
        <f t="shared" si="44"/>
        <v>20.11054872308986</v>
      </c>
    </row>
    <row r="374" spans="1:11" ht="13.5" x14ac:dyDescent="0.25">
      <c r="A374" s="3">
        <f>TITRES_STAT!B377</f>
        <v>45147</v>
      </c>
      <c r="B374" s="5">
        <f>TITRES_STAT!D377</f>
        <v>20.148399999999999</v>
      </c>
      <c r="C374" s="2">
        <f t="shared" si="37"/>
        <v>-8.7000000000010402E-3</v>
      </c>
      <c r="D374" s="2">
        <f t="shared" si="38"/>
        <v>20.155359999999998</v>
      </c>
      <c r="E374" s="2">
        <f t="shared" si="40"/>
        <v>20.159710000000004</v>
      </c>
      <c r="F374" s="2">
        <f t="shared" si="41"/>
        <v>20.166215000000001</v>
      </c>
      <c r="G374" s="2">
        <f t="shared" si="43"/>
        <v>20.291270000000008</v>
      </c>
      <c r="H374" s="2">
        <f t="shared" si="39"/>
        <v>19.819339000000003</v>
      </c>
      <c r="I374" s="2">
        <f t="array" ref="I374">SUMPRODUCT(B358:B377, (ROW(B358:B377)-ROW(B358)+1)) / (20*21/2)</f>
        <v>20.133702380952382</v>
      </c>
      <c r="J374" s="2">
        <f t="shared" si="42"/>
        <v>20.175496371756246</v>
      </c>
      <c r="K374" s="2">
        <f t="shared" si="44"/>
        <v>20.112033086890257</v>
      </c>
    </row>
    <row r="375" spans="1:11" ht="13.5" x14ac:dyDescent="0.25">
      <c r="A375" s="3">
        <f>TITRES_STAT!B378</f>
        <v>45148</v>
      </c>
      <c r="B375" s="5">
        <f>TITRES_STAT!D378</f>
        <v>20.148399999999999</v>
      </c>
      <c r="C375" s="2">
        <f t="shared" si="37"/>
        <v>0</v>
      </c>
      <c r="D375" s="2">
        <f t="shared" si="38"/>
        <v>20.153619999999997</v>
      </c>
      <c r="E375" s="2">
        <f t="shared" si="40"/>
        <v>20.157969999999999</v>
      </c>
      <c r="F375" s="2">
        <f t="shared" si="41"/>
        <v>20.161435000000001</v>
      </c>
      <c r="G375" s="2">
        <f t="shared" si="43"/>
        <v>20.282406000000005</v>
      </c>
      <c r="H375" s="2">
        <f t="shared" si="39"/>
        <v>19.818272000000004</v>
      </c>
      <c r="I375" s="2">
        <f t="array" ref="I375">SUMPRODUCT(B359:B378, (ROW(B359:B378)-ROW(B359)+1)) / (20*21/2)</f>
        <v>20.116860000000003</v>
      </c>
      <c r="J375" s="2">
        <f t="shared" si="42"/>
        <v>20.172915764922319</v>
      </c>
      <c r="K375" s="2">
        <f t="shared" si="44"/>
        <v>20.113459240345541</v>
      </c>
    </row>
    <row r="376" spans="1:11" ht="13.5" x14ac:dyDescent="0.25">
      <c r="A376" s="3">
        <f>TITRES_STAT!B379</f>
        <v>45149</v>
      </c>
      <c r="B376" s="5">
        <f>TITRES_STAT!D379</f>
        <v>19.991900000000001</v>
      </c>
      <c r="C376" s="2">
        <f t="shared" si="37"/>
        <v>-0.15649999999999764</v>
      </c>
      <c r="D376" s="2">
        <f t="shared" si="38"/>
        <v>20.120579999999997</v>
      </c>
      <c r="E376" s="2">
        <f t="shared" si="40"/>
        <v>20.14058</v>
      </c>
      <c r="F376" s="2">
        <f t="shared" si="41"/>
        <v>20.148829999999997</v>
      </c>
      <c r="G376" s="2">
        <f t="shared" si="43"/>
        <v>20.276750000000003</v>
      </c>
      <c r="H376" s="2">
        <f t="shared" si="39"/>
        <v>19.816422500000002</v>
      </c>
      <c r="I376" s="2">
        <f t="array" ref="I376">SUMPRODUCT(B360:B379, (ROW(B360:B379)-ROW(B360)+1)) / (20*21/2)</f>
        <v>20.054151428571434</v>
      </c>
      <c r="J376" s="2">
        <f t="shared" si="42"/>
        <v>20.155676168263049</v>
      </c>
      <c r="K376" s="2">
        <f t="shared" si="44"/>
        <v>20.108692211312384</v>
      </c>
    </row>
    <row r="377" spans="1:11" ht="13.5" x14ac:dyDescent="0.25">
      <c r="A377" s="3">
        <f>TITRES_STAT!B380</f>
        <v>45152</v>
      </c>
      <c r="B377" s="5">
        <f>TITRES_STAT!D380</f>
        <v>20.122299999999999</v>
      </c>
      <c r="C377" s="2">
        <f t="shared" si="37"/>
        <v>0.13039999999999807</v>
      </c>
      <c r="D377" s="2">
        <f t="shared" si="38"/>
        <v>20.113619999999997</v>
      </c>
      <c r="E377" s="2">
        <f t="shared" si="40"/>
        <v>20.136230000000001</v>
      </c>
      <c r="F377" s="2">
        <f t="shared" si="41"/>
        <v>20.142744999999998</v>
      </c>
      <c r="G377" s="2">
        <f t="shared" si="43"/>
        <v>20.275286000000005</v>
      </c>
      <c r="H377" s="2">
        <f t="shared" si="39"/>
        <v>19.815225000000009</v>
      </c>
      <c r="I377" s="2">
        <f t="array" ref="I377">SUMPRODUCT(B361:B380, (ROW(B361:B380)-ROW(B361)+1)) / (20*21/2)</f>
        <v>20.003402857142859</v>
      </c>
      <c r="J377" s="2">
        <f t="shared" si="42"/>
        <v>20.152497485571331</v>
      </c>
      <c r="K377" s="2">
        <f t="shared" si="44"/>
        <v>20.109225850084449</v>
      </c>
    </row>
    <row r="378" spans="1:11" ht="13.5" x14ac:dyDescent="0.25">
      <c r="A378" s="3">
        <f>TITRES_STAT!B381</f>
        <v>45153</v>
      </c>
      <c r="B378" s="5">
        <f>TITRES_STAT!D381</f>
        <v>19.965900000000001</v>
      </c>
      <c r="C378" s="2">
        <f t="shared" si="37"/>
        <v>-0.15639999999999787</v>
      </c>
      <c r="D378" s="2">
        <f t="shared" si="38"/>
        <v>20.075380000000003</v>
      </c>
      <c r="E378" s="2">
        <f t="shared" si="40"/>
        <v>20.116240000000001</v>
      </c>
      <c r="F378" s="2">
        <f t="shared" si="41"/>
        <v>20.128839999999997</v>
      </c>
      <c r="G378" s="2">
        <f t="shared" si="43"/>
        <v>20.269428000000001</v>
      </c>
      <c r="H378" s="2">
        <f t="shared" si="39"/>
        <v>19.813245500000008</v>
      </c>
      <c r="I378" s="2">
        <f t="array" ref="I378">SUMPRODUCT(B362:B381, (ROW(B362:B381)-ROW(B362)+1)) / (20*21/2)</f>
        <v>19.955469047619044</v>
      </c>
      <c r="J378" s="2">
        <f t="shared" si="42"/>
        <v>20.134726296469299</v>
      </c>
      <c r="K378" s="2">
        <f t="shared" si="44"/>
        <v>20.10360522851251</v>
      </c>
    </row>
    <row r="379" spans="1:11" ht="13.5" x14ac:dyDescent="0.25">
      <c r="A379" s="3">
        <f>TITRES_STAT!B382</f>
        <v>45154</v>
      </c>
      <c r="B379" s="5">
        <f>TITRES_STAT!D382</f>
        <v>19.470400000000001</v>
      </c>
      <c r="C379" s="2">
        <f t="shared" si="37"/>
        <v>-0.49549999999999983</v>
      </c>
      <c r="D379" s="2">
        <f t="shared" si="38"/>
        <v>19.939779999999999</v>
      </c>
      <c r="E379" s="2">
        <f t="shared" si="40"/>
        <v>20.04757</v>
      </c>
      <c r="F379" s="2">
        <f t="shared" si="41"/>
        <v>20.090159999999997</v>
      </c>
      <c r="G379" s="2">
        <f t="shared" si="43"/>
        <v>20.246846000000001</v>
      </c>
      <c r="H379" s="2">
        <f t="shared" si="39"/>
        <v>19.80958050000001</v>
      </c>
      <c r="I379" s="2">
        <f t="array" ref="I379">SUMPRODUCT(B363:B382, (ROW(B363:B382)-ROW(B363)+1)) / (20*21/2)</f>
        <v>19.910308571428569</v>
      </c>
      <c r="J379" s="2">
        <f t="shared" si="42"/>
        <v>20.071457125376984</v>
      </c>
      <c r="K379" s="2">
        <f t="shared" si="44"/>
        <v>20.078773650923786</v>
      </c>
    </row>
    <row r="380" spans="1:11" ht="13.5" x14ac:dyDescent="0.25">
      <c r="A380" s="3">
        <f>TITRES_STAT!B383</f>
        <v>45155</v>
      </c>
      <c r="B380" s="5">
        <f>TITRES_STAT!D383</f>
        <v>19.557300000000001</v>
      </c>
      <c r="C380" s="2">
        <f t="shared" si="37"/>
        <v>8.6899999999999977E-2</v>
      </c>
      <c r="D380" s="2">
        <f t="shared" si="38"/>
        <v>19.821559999999998</v>
      </c>
      <c r="E380" s="2">
        <f t="shared" si="40"/>
        <v>19.987590000000001</v>
      </c>
      <c r="F380" s="2">
        <f t="shared" si="41"/>
        <v>20.060604999999999</v>
      </c>
      <c r="G380" s="2">
        <f t="shared" si="43"/>
        <v>20.226794000000005</v>
      </c>
      <c r="H380" s="2">
        <f t="shared" si="39"/>
        <v>19.805280500000006</v>
      </c>
      <c r="I380" s="2">
        <f t="array" ref="I380">SUMPRODUCT(B364:B383, (ROW(B364:B383)-ROW(B364)+1)) / (20*21/2)</f>
        <v>19.867217619047615</v>
      </c>
      <c r="J380" s="2">
        <f t="shared" si="42"/>
        <v>20.022489780102987</v>
      </c>
      <c r="K380" s="2">
        <f t="shared" si="44"/>
        <v>20.058323703828737</v>
      </c>
    </row>
    <row r="381" spans="1:11" ht="13.5" x14ac:dyDescent="0.25">
      <c r="A381" s="3">
        <f>TITRES_STAT!B384</f>
        <v>45156</v>
      </c>
      <c r="B381" s="5">
        <f>TITRES_STAT!D384</f>
        <v>19.557300000000001</v>
      </c>
      <c r="C381" s="2">
        <f t="shared" si="37"/>
        <v>0</v>
      </c>
      <c r="D381" s="2">
        <f t="shared" si="38"/>
        <v>19.734639999999999</v>
      </c>
      <c r="E381" s="2">
        <f t="shared" si="40"/>
        <v>19.927609999999998</v>
      </c>
      <c r="F381" s="2">
        <f t="shared" si="41"/>
        <v>20.031484999999996</v>
      </c>
      <c r="G381" s="2">
        <f t="shared" si="43"/>
        <v>20.197414000000006</v>
      </c>
      <c r="H381" s="2">
        <f t="shared" si="39"/>
        <v>19.802050000000005</v>
      </c>
      <c r="I381" s="2">
        <f t="array" ref="I381">SUMPRODUCT(B365:B384, (ROW(B365:B384)-ROW(B365)+1)) / (20*21/2)</f>
        <v>19.825367619047618</v>
      </c>
      <c r="J381" s="2">
        <f t="shared" si="42"/>
        <v>19.978185991521752</v>
      </c>
      <c r="K381" s="2">
        <f t="shared" si="44"/>
        <v>20.038675715443297</v>
      </c>
    </row>
    <row r="382" spans="1:11" ht="13.5" x14ac:dyDescent="0.25">
      <c r="A382" s="3">
        <f>TITRES_STAT!B385</f>
        <v>45159</v>
      </c>
      <c r="B382" s="5">
        <f>TITRES_STAT!D385</f>
        <v>19.557300000000001</v>
      </c>
      <c r="C382" s="2">
        <f t="shared" si="37"/>
        <v>0</v>
      </c>
      <c r="D382" s="2">
        <f t="shared" si="38"/>
        <v>19.621639999999999</v>
      </c>
      <c r="E382" s="2">
        <f t="shared" si="40"/>
        <v>19.867629999999998</v>
      </c>
      <c r="F382" s="2">
        <f t="shared" si="41"/>
        <v>20.009755000000002</v>
      </c>
      <c r="G382" s="2">
        <f t="shared" si="43"/>
        <v>20.184376000000007</v>
      </c>
      <c r="H382" s="2">
        <f t="shared" si="39"/>
        <v>19.798859000000004</v>
      </c>
      <c r="I382" s="2">
        <f t="array" ref="I382">SUMPRODUCT(B366:B385, (ROW(B366:B385)-ROW(B366)+1)) / (20*21/2)</f>
        <v>19.785139999999998</v>
      </c>
      <c r="J382" s="2">
        <f t="shared" si="42"/>
        <v>19.938101611376823</v>
      </c>
      <c r="K382" s="2">
        <f t="shared" si="44"/>
        <v>20.019798236406306</v>
      </c>
    </row>
    <row r="383" spans="1:11" ht="13.5" x14ac:dyDescent="0.25">
      <c r="A383" s="3">
        <f>TITRES_STAT!B386</f>
        <v>45160</v>
      </c>
      <c r="B383" s="5">
        <f>TITRES_STAT!D386</f>
        <v>19.557300000000001</v>
      </c>
      <c r="C383" s="2">
        <f t="shared" si="37"/>
        <v>0</v>
      </c>
      <c r="D383" s="2">
        <f t="shared" si="38"/>
        <v>19.539920000000002</v>
      </c>
      <c r="E383" s="2">
        <f t="shared" si="40"/>
        <v>19.807650000000002</v>
      </c>
      <c r="F383" s="2">
        <f t="shared" si="41"/>
        <v>19.988025</v>
      </c>
      <c r="G383" s="2">
        <f t="shared" si="43"/>
        <v>20.162644000000011</v>
      </c>
      <c r="H383" s="2">
        <f t="shared" si="39"/>
        <v>19.796698000000003</v>
      </c>
      <c r="I383" s="2">
        <f t="array" ref="I383">SUMPRODUCT(B367:B386, (ROW(B367:B386)-ROW(B367)+1)) / (20*21/2)</f>
        <v>19.749581428571428</v>
      </c>
      <c r="J383" s="2">
        <f t="shared" si="42"/>
        <v>19.901834791245697</v>
      </c>
      <c r="K383" s="2">
        <f t="shared" si="44"/>
        <v>20.001661050664882</v>
      </c>
    </row>
    <row r="384" spans="1:11" ht="13.5" x14ac:dyDescent="0.25">
      <c r="A384" s="3">
        <f>TITRES_STAT!B387</f>
        <v>45161</v>
      </c>
      <c r="B384" s="5">
        <f>TITRES_STAT!D387</f>
        <v>19.5486</v>
      </c>
      <c r="C384" s="2">
        <f t="shared" si="37"/>
        <v>-8.7000000000010402E-3</v>
      </c>
      <c r="D384" s="2">
        <f t="shared" si="38"/>
        <v>19.555560000000003</v>
      </c>
      <c r="E384" s="2">
        <f t="shared" si="40"/>
        <v>19.747669999999999</v>
      </c>
      <c r="F384" s="2">
        <f t="shared" si="41"/>
        <v>19.953690000000002</v>
      </c>
      <c r="G384" s="2">
        <f t="shared" si="43"/>
        <v>20.14073800000001</v>
      </c>
      <c r="H384" s="2">
        <f t="shared" si="39"/>
        <v>19.795008500000005</v>
      </c>
      <c r="I384" s="2">
        <f t="array" ref="I384">SUMPRODUCT(B368:B387, (ROW(B368:B387)-ROW(B368)+1)) / (20*21/2)</f>
        <v>19.713657142857144</v>
      </c>
      <c r="J384" s="2">
        <f t="shared" si="42"/>
        <v>19.868193382555631</v>
      </c>
      <c r="K384" s="2">
        <f t="shared" si="44"/>
        <v>19.983893950638809</v>
      </c>
    </row>
    <row r="385" spans="1:11" ht="13.5" x14ac:dyDescent="0.25">
      <c r="A385" s="3">
        <f>TITRES_STAT!B388</f>
        <v>45162</v>
      </c>
      <c r="B385" s="5">
        <f>TITRES_STAT!D388</f>
        <v>19.531300000000002</v>
      </c>
      <c r="C385" s="2">
        <f t="shared" si="37"/>
        <v>-1.7299999999998761E-2</v>
      </c>
      <c r="D385" s="2">
        <f t="shared" si="38"/>
        <v>19.550360000000005</v>
      </c>
      <c r="E385" s="2">
        <f t="shared" si="40"/>
        <v>19.685960000000001</v>
      </c>
      <c r="F385" s="2">
        <f t="shared" si="41"/>
        <v>19.921964999999997</v>
      </c>
      <c r="G385" s="2">
        <f t="shared" si="43"/>
        <v>20.12387600000001</v>
      </c>
      <c r="H385" s="2">
        <f t="shared" si="39"/>
        <v>19.793629000000006</v>
      </c>
      <c r="I385" s="2">
        <f t="array" ref="I385">SUMPRODUCT(B369:B388, (ROW(B369:B388)-ROW(B369)+1)) / (20*21/2)</f>
        <v>19.672560952380952</v>
      </c>
      <c r="J385" s="2">
        <f t="shared" si="42"/>
        <v>19.836108298502715</v>
      </c>
      <c r="K385" s="2">
        <f t="shared" si="44"/>
        <v>19.966145168260816</v>
      </c>
    </row>
    <row r="386" spans="1:11" ht="13.5" x14ac:dyDescent="0.25">
      <c r="A386" s="3">
        <f>TITRES_STAT!B389</f>
        <v>45163</v>
      </c>
      <c r="B386" s="5">
        <f>TITRES_STAT!D389</f>
        <v>19.5486</v>
      </c>
      <c r="C386" s="2">
        <f t="shared" si="37"/>
        <v>1.7299999999998761E-2</v>
      </c>
      <c r="D386" s="2">
        <f t="shared" si="38"/>
        <v>19.54862</v>
      </c>
      <c r="E386" s="2">
        <f t="shared" si="40"/>
        <v>19.641629999999999</v>
      </c>
      <c r="F386" s="2">
        <f t="shared" si="41"/>
        <v>19.891105000000003</v>
      </c>
      <c r="G386" s="2">
        <f t="shared" si="43"/>
        <v>20.107360000000007</v>
      </c>
      <c r="H386" s="2">
        <f t="shared" si="39"/>
        <v>19.790949500000007</v>
      </c>
      <c r="I386" s="2">
        <f t="array" ref="I386">SUMPRODUCT(B370:B389, (ROW(B370:B389)-ROW(B370)+1)) / (20*21/2)</f>
        <v>19.630839999999999</v>
      </c>
      <c r="J386" s="2">
        <f t="shared" si="42"/>
        <v>19.808726555788173</v>
      </c>
      <c r="K386" s="2">
        <f t="shared" si="44"/>
        <v>19.949770847936861</v>
      </c>
    </row>
    <row r="387" spans="1:11" ht="13.5" x14ac:dyDescent="0.25">
      <c r="A387" s="3">
        <f>TITRES_STAT!B390</f>
        <v>45166</v>
      </c>
      <c r="B387" s="5">
        <f>TITRES_STAT!D390</f>
        <v>19.5139</v>
      </c>
      <c r="C387" s="2">
        <f t="shared" si="37"/>
        <v>-3.4700000000000841E-2</v>
      </c>
      <c r="D387" s="2">
        <f t="shared" si="38"/>
        <v>19.539940000000001</v>
      </c>
      <c r="E387" s="2">
        <f t="shared" si="40"/>
        <v>19.58079</v>
      </c>
      <c r="F387" s="2">
        <f t="shared" si="41"/>
        <v>19.858510000000003</v>
      </c>
      <c r="G387" s="2">
        <f t="shared" si="43"/>
        <v>20.09780000000001</v>
      </c>
      <c r="H387" s="2">
        <f t="shared" si="39"/>
        <v>19.788136000000005</v>
      </c>
      <c r="I387" s="2">
        <f t="array" ref="I387">SUMPRODUCT(B371:B390, (ROW(B371:B390)-ROW(B371)+1)) / (20*21/2)</f>
        <v>19.592802857142861</v>
      </c>
      <c r="J387" s="2">
        <f t="shared" si="42"/>
        <v>19.780647836189299</v>
      </c>
      <c r="K387" s="2">
        <f t="shared" si="44"/>
        <v>19.932677873507966</v>
      </c>
    </row>
    <row r="388" spans="1:11" ht="13.5" x14ac:dyDescent="0.25">
      <c r="A388" s="3">
        <f>TITRES_STAT!B391</f>
        <v>45167</v>
      </c>
      <c r="B388" s="5">
        <f>TITRES_STAT!D391</f>
        <v>19.427</v>
      </c>
      <c r="C388" s="2">
        <f t="shared" ref="C388:C451" si="45">B388-B387</f>
        <v>-8.6899999999999977E-2</v>
      </c>
      <c r="D388" s="2">
        <f t="shared" si="38"/>
        <v>19.51388</v>
      </c>
      <c r="E388" s="2">
        <f t="shared" si="40"/>
        <v>19.526899999999998</v>
      </c>
      <c r="F388" s="2">
        <f t="shared" si="41"/>
        <v>19.821570000000001</v>
      </c>
      <c r="G388" s="2">
        <f t="shared" si="43"/>
        <v>20.08319800000001</v>
      </c>
      <c r="H388" s="2">
        <f t="shared" si="39"/>
        <v>19.783462000000007</v>
      </c>
      <c r="I388" s="2">
        <f t="array" ref="I388">SUMPRODUCT(B372:B391, (ROW(B372:B391)-ROW(B372)+1)) / (20*21/2)</f>
        <v>19.565897142857146</v>
      </c>
      <c r="J388" s="2">
        <f t="shared" si="42"/>
        <v>19.746967089885558</v>
      </c>
      <c r="K388" s="2">
        <f t="shared" si="44"/>
        <v>19.912847368664519</v>
      </c>
    </row>
    <row r="389" spans="1:11" ht="13.5" x14ac:dyDescent="0.25">
      <c r="A389" s="3">
        <f>TITRES_STAT!B392</f>
        <v>45168</v>
      </c>
      <c r="B389" s="5">
        <f>TITRES_STAT!D392</f>
        <v>19.383500000000002</v>
      </c>
      <c r="C389" s="2">
        <f t="shared" si="45"/>
        <v>-4.3499999999998096E-2</v>
      </c>
      <c r="D389" s="2">
        <f t="shared" si="38"/>
        <v>19.48086</v>
      </c>
      <c r="E389" s="2">
        <f t="shared" si="40"/>
        <v>19.518210000000003</v>
      </c>
      <c r="F389" s="2">
        <f t="shared" si="41"/>
        <v>19.782890000000002</v>
      </c>
      <c r="G389" s="2">
        <f t="shared" si="43"/>
        <v>20.066684000000009</v>
      </c>
      <c r="H389" s="2">
        <f t="shared" si="39"/>
        <v>19.778412000000007</v>
      </c>
      <c r="I389" s="2">
        <f t="array" ref="I389">SUMPRODUCT(B373:B392, (ROW(B373:B392)-ROW(B373)+1)) / (20*21/2)</f>
        <v>19.534855238095236</v>
      </c>
      <c r="J389" s="2">
        <f t="shared" si="42"/>
        <v>19.712351176563125</v>
      </c>
      <c r="K389" s="2">
        <f t="shared" si="44"/>
        <v>19.892088648324734</v>
      </c>
    </row>
    <row r="390" spans="1:11" ht="13.5" x14ac:dyDescent="0.25">
      <c r="A390" s="3">
        <f>TITRES_STAT!B393</f>
        <v>45169</v>
      </c>
      <c r="B390" s="5">
        <f>TITRES_STAT!D393</f>
        <v>19.383500000000002</v>
      </c>
      <c r="C390" s="2">
        <f t="shared" si="45"/>
        <v>0</v>
      </c>
      <c r="D390" s="2">
        <f t="shared" ref="D390:D453" si="46">AVERAGE(B386:B390)</f>
        <v>19.4513</v>
      </c>
      <c r="E390" s="2">
        <f t="shared" si="40"/>
        <v>19.500830000000001</v>
      </c>
      <c r="F390" s="2">
        <f t="shared" si="41"/>
        <v>19.744210000000002</v>
      </c>
      <c r="G390" s="2">
        <f t="shared" si="43"/>
        <v>20.04756200000001</v>
      </c>
      <c r="H390" s="2">
        <f t="shared" si="39"/>
        <v>19.773124000000006</v>
      </c>
      <c r="I390" s="2">
        <f t="array" ref="I390">SUMPRODUCT(B374:B393, (ROW(B374:B393)-ROW(B374)+1)) / (20*21/2)</f>
        <v>19.50749714285714</v>
      </c>
      <c r="J390" s="2">
        <f t="shared" si="42"/>
        <v>19.681032016890448</v>
      </c>
      <c r="K390" s="2">
        <f t="shared" si="44"/>
        <v>19.872143995449253</v>
      </c>
    </row>
    <row r="391" spans="1:11" ht="13.5" x14ac:dyDescent="0.25">
      <c r="A391" s="3">
        <f>TITRES_STAT!B394</f>
        <v>45170</v>
      </c>
      <c r="B391" s="5">
        <f>TITRES_STAT!D394</f>
        <v>19.4617</v>
      </c>
      <c r="C391" s="2">
        <f t="shared" si="45"/>
        <v>7.8199999999998937E-2</v>
      </c>
      <c r="D391" s="2">
        <f t="shared" si="46"/>
        <v>19.433920000000001</v>
      </c>
      <c r="E391" s="2">
        <f t="shared" si="40"/>
        <v>19.49127</v>
      </c>
      <c r="F391" s="2">
        <f t="shared" si="41"/>
        <v>19.709440000000004</v>
      </c>
      <c r="G391" s="2">
        <f t="shared" si="43"/>
        <v>20.029308000000011</v>
      </c>
      <c r="H391" s="2">
        <f t="shared" si="39"/>
        <v>19.768227000000007</v>
      </c>
      <c r="I391" s="2">
        <f t="array" ref="I391">SUMPRODUCT(B375:B394, (ROW(B375:B394)-ROW(B375)+1)) / (20*21/2)</f>
        <v>19.483822857142862</v>
      </c>
      <c r="J391" s="2">
        <f t="shared" si="42"/>
        <v>19.660143253377072</v>
      </c>
      <c r="K391" s="2">
        <f t="shared" si="44"/>
        <v>19.856048152490459</v>
      </c>
    </row>
    <row r="392" spans="1:11" ht="13.5" x14ac:dyDescent="0.25">
      <c r="A392" s="3">
        <f>TITRES_STAT!B395</f>
        <v>45173</v>
      </c>
      <c r="B392" s="5">
        <f>TITRES_STAT!D395</f>
        <v>19.383500000000002</v>
      </c>
      <c r="C392" s="2">
        <f t="shared" si="45"/>
        <v>-7.8199999999998937E-2</v>
      </c>
      <c r="D392" s="2">
        <f t="shared" si="46"/>
        <v>19.40784</v>
      </c>
      <c r="E392" s="2">
        <f t="shared" si="40"/>
        <v>19.473890000000001</v>
      </c>
      <c r="F392" s="2">
        <f t="shared" si="41"/>
        <v>19.670760000000005</v>
      </c>
      <c r="G392" s="2">
        <f t="shared" si="43"/>
        <v>20.009490000000007</v>
      </c>
      <c r="H392" s="2">
        <f t="shared" si="39"/>
        <v>19.763335500000007</v>
      </c>
      <c r="I392" s="2">
        <f t="array" ref="I392">SUMPRODUCT(B376:B395, (ROW(B376:B395)-ROW(B376)+1)) / (20*21/2)</f>
        <v>19.353686190476189</v>
      </c>
      <c r="J392" s="2">
        <f t="shared" si="42"/>
        <v>19.63379627686497</v>
      </c>
      <c r="K392" s="2">
        <f t="shared" si="44"/>
        <v>19.837516852392792</v>
      </c>
    </row>
    <row r="393" spans="1:11" ht="13.5" x14ac:dyDescent="0.25">
      <c r="A393" s="3">
        <f>TITRES_STAT!B396</f>
        <v>45174</v>
      </c>
      <c r="B393" s="5">
        <f>TITRES_STAT!D396</f>
        <v>19.383500000000002</v>
      </c>
      <c r="C393" s="2">
        <f t="shared" si="45"/>
        <v>0</v>
      </c>
      <c r="D393" s="2">
        <f t="shared" si="46"/>
        <v>19.399139999999999</v>
      </c>
      <c r="E393" s="2">
        <f t="shared" si="40"/>
        <v>19.456510000000002</v>
      </c>
      <c r="F393" s="2">
        <f t="shared" si="41"/>
        <v>19.632080000000009</v>
      </c>
      <c r="G393" s="2">
        <f t="shared" si="43"/>
        <v>19.989672000000006</v>
      </c>
      <c r="H393" s="2">
        <f t="shared" si="39"/>
        <v>19.758483500000008</v>
      </c>
      <c r="I393" s="2">
        <f t="array" ref="I393">SUMPRODUCT(B377:B396, (ROW(B377:B396)-ROW(B377)+1)) / (20*21/2)</f>
        <v>19.31796380952381</v>
      </c>
      <c r="J393" s="2">
        <f t="shared" si="42"/>
        <v>19.609958536211167</v>
      </c>
      <c r="K393" s="2">
        <f t="shared" si="44"/>
        <v>19.819712269946013</v>
      </c>
    </row>
    <row r="394" spans="1:11" ht="13.5" x14ac:dyDescent="0.25">
      <c r="A394" s="3">
        <f>TITRES_STAT!B397</f>
        <v>45175</v>
      </c>
      <c r="B394" s="5">
        <f>TITRES_STAT!D397</f>
        <v>19.383500000000002</v>
      </c>
      <c r="C394" s="2">
        <f t="shared" si="45"/>
        <v>0</v>
      </c>
      <c r="D394" s="2">
        <f t="shared" si="46"/>
        <v>19.399139999999999</v>
      </c>
      <c r="E394" s="2">
        <f t="shared" si="40"/>
        <v>19.440000000000001</v>
      </c>
      <c r="F394" s="2">
        <f t="shared" si="41"/>
        <v>19.593835000000006</v>
      </c>
      <c r="G394" s="2">
        <f t="shared" si="43"/>
        <v>19.969854000000009</v>
      </c>
      <c r="H394" s="2">
        <f t="shared" ref="H394:H457" si="47">AVERAGE(B195:B394)</f>
        <v>19.754027500000003</v>
      </c>
      <c r="I394" s="2">
        <f t="array" ref="I394">SUMPRODUCT(B378:B397, (ROW(B378:B397)-ROW(B378)+1)) / (20*21/2)</f>
        <v>19.286380476190477</v>
      </c>
      <c r="J394" s="2">
        <f t="shared" si="42"/>
        <v>19.588391056572011</v>
      </c>
      <c r="K394" s="2">
        <f t="shared" si="44"/>
        <v>19.802605906418716</v>
      </c>
    </row>
    <row r="395" spans="1:11" ht="13.5" x14ac:dyDescent="0.25">
      <c r="A395" s="3">
        <f>TITRES_STAT!B398</f>
        <v>45176</v>
      </c>
      <c r="B395" s="5">
        <f>TITRES_STAT!D398</f>
        <v>18.227399999999999</v>
      </c>
      <c r="C395" s="2">
        <f t="shared" si="45"/>
        <v>-1.1561000000000021</v>
      </c>
      <c r="D395" s="2">
        <f t="shared" si="46"/>
        <v>19.167920000000002</v>
      </c>
      <c r="E395" s="2">
        <f t="shared" si="40"/>
        <v>19.309609999999999</v>
      </c>
      <c r="F395" s="2">
        <f t="shared" si="41"/>
        <v>19.497785000000004</v>
      </c>
      <c r="G395" s="2">
        <f t="shared" si="43"/>
        <v>19.926914000000007</v>
      </c>
      <c r="H395" s="2">
        <f t="shared" si="47"/>
        <v>19.743751500000005</v>
      </c>
      <c r="I395" s="2">
        <f t="array" ref="I395">SUMPRODUCT(B379:B398, (ROW(B379:B398)-ROW(B379)+1)) / (20*21/2)</f>
        <v>19.25955714285714</v>
      </c>
      <c r="J395" s="2">
        <f t="shared" si="42"/>
        <v>19.458772860708009</v>
      </c>
      <c r="K395" s="2">
        <f t="shared" si="44"/>
        <v>19.740833125774845</v>
      </c>
    </row>
    <row r="396" spans="1:11" ht="13.5" x14ac:dyDescent="0.25">
      <c r="A396" s="3">
        <f>TITRES_STAT!B399</f>
        <v>45177</v>
      </c>
      <c r="B396" s="5">
        <f>TITRES_STAT!D399</f>
        <v>19.122699999999998</v>
      </c>
      <c r="C396" s="2">
        <f t="shared" si="45"/>
        <v>0.89529999999999887</v>
      </c>
      <c r="D396" s="2">
        <f t="shared" si="46"/>
        <v>19.10012</v>
      </c>
      <c r="E396" s="2">
        <f t="shared" ref="E396:E459" si="48">AVERAGE(B387:B396)</f>
        <v>19.267019999999999</v>
      </c>
      <c r="F396" s="2">
        <f t="shared" si="41"/>
        <v>19.454325000000004</v>
      </c>
      <c r="G396" s="2">
        <f t="shared" si="43"/>
        <v>19.902228000000008</v>
      </c>
      <c r="H396" s="2">
        <f t="shared" si="47"/>
        <v>19.737952000000003</v>
      </c>
      <c r="I396" s="2">
        <f t="array" ref="I396">SUMPRODUCT(B380:B399, (ROW(B380:B399)-ROW(B380)+1)) / (20*21/2)</f>
        <v>19.236749047619046</v>
      </c>
      <c r="J396" s="2">
        <f t="shared" si="42"/>
        <v>19.426765921592963</v>
      </c>
      <c r="K396" s="2">
        <f t="shared" si="44"/>
        <v>19.716592611038578</v>
      </c>
    </row>
    <row r="397" spans="1:11" ht="13.5" x14ac:dyDescent="0.25">
      <c r="A397" s="3">
        <f>TITRES_STAT!B400</f>
        <v>45180</v>
      </c>
      <c r="B397" s="5">
        <f>TITRES_STAT!D400</f>
        <v>19.122699999999998</v>
      </c>
      <c r="C397" s="2">
        <f t="shared" si="45"/>
        <v>0</v>
      </c>
      <c r="D397" s="2">
        <f t="shared" si="46"/>
        <v>19.047959999999996</v>
      </c>
      <c r="E397" s="2">
        <f t="shared" si="48"/>
        <v>19.227899999999998</v>
      </c>
      <c r="F397" s="2">
        <f t="shared" si="41"/>
        <v>19.404345000000003</v>
      </c>
      <c r="G397" s="2">
        <f t="shared" si="43"/>
        <v>19.878064000000009</v>
      </c>
      <c r="H397" s="2">
        <f t="shared" si="47"/>
        <v>19.732192000000001</v>
      </c>
      <c r="I397" s="2">
        <f t="array" ref="I397">SUMPRODUCT(B381:B400, (ROW(B381:B400)-ROW(B381)+1)) / (20*21/2)</f>
        <v>19.215596666666666</v>
      </c>
      <c r="J397" s="2">
        <f t="shared" si="42"/>
        <v>19.397807262393634</v>
      </c>
      <c r="K397" s="2">
        <f t="shared" si="44"/>
        <v>19.69330270472334</v>
      </c>
    </row>
    <row r="398" spans="1:11" ht="13.5" x14ac:dyDescent="0.25">
      <c r="A398" s="3">
        <f>TITRES_STAT!B401</f>
        <v>45181</v>
      </c>
      <c r="B398" s="5">
        <f>TITRES_STAT!D401</f>
        <v>19.122699999999998</v>
      </c>
      <c r="C398" s="2">
        <f t="shared" si="45"/>
        <v>0</v>
      </c>
      <c r="D398" s="2">
        <f t="shared" si="46"/>
        <v>18.995799999999996</v>
      </c>
      <c r="E398" s="2">
        <f t="shared" si="48"/>
        <v>19.197470000000003</v>
      </c>
      <c r="F398" s="2">
        <f t="shared" si="41"/>
        <v>19.362185000000004</v>
      </c>
      <c r="G398" s="2">
        <f t="shared" si="43"/>
        <v>19.853900000000007</v>
      </c>
      <c r="H398" s="2">
        <f t="shared" si="47"/>
        <v>19.726828000000001</v>
      </c>
      <c r="I398" s="2">
        <f t="array" ref="I398">SUMPRODUCT(B382:B401, (ROW(B382:B401)-ROW(B382)+1)) / (20*21/2)</f>
        <v>19.195685238095241</v>
      </c>
      <c r="J398" s="2">
        <f t="shared" si="42"/>
        <v>19.3716065707371</v>
      </c>
      <c r="K398" s="2">
        <f t="shared" si="44"/>
        <v>19.670926128067524</v>
      </c>
    </row>
    <row r="399" spans="1:11" ht="13.5" x14ac:dyDescent="0.25">
      <c r="A399" s="3">
        <f>TITRES_STAT!B402</f>
        <v>45182</v>
      </c>
      <c r="B399" s="5">
        <f>TITRES_STAT!D402</f>
        <v>19.122699999999998</v>
      </c>
      <c r="C399" s="2">
        <f t="shared" si="45"/>
        <v>0</v>
      </c>
      <c r="D399" s="2">
        <f t="shared" si="46"/>
        <v>18.943639999999995</v>
      </c>
      <c r="E399" s="2">
        <f t="shared" si="48"/>
        <v>19.171390000000002</v>
      </c>
      <c r="F399" s="2">
        <f t="shared" si="41"/>
        <v>19.344800000000003</v>
      </c>
      <c r="G399" s="2">
        <f t="shared" si="43"/>
        <v>19.829736000000008</v>
      </c>
      <c r="H399" s="2">
        <f t="shared" si="47"/>
        <v>19.721424500000001</v>
      </c>
      <c r="I399" s="2">
        <f t="array" ref="I399">SUMPRODUCT(B383:B402, (ROW(B383:B402)-ROW(B383)+1)) / (20*21/2)</f>
        <v>19.177884761904764</v>
      </c>
      <c r="J399" s="2">
        <f t="shared" si="42"/>
        <v>19.347901183047853</v>
      </c>
      <c r="K399" s="2">
        <f t="shared" si="44"/>
        <v>19.64942706422174</v>
      </c>
    </row>
    <row r="400" spans="1:11" ht="13.5" x14ac:dyDescent="0.25">
      <c r="A400" s="3">
        <f>TITRES_STAT!B403</f>
        <v>45183</v>
      </c>
      <c r="B400" s="5">
        <f>TITRES_STAT!D403</f>
        <v>19.122699999999998</v>
      </c>
      <c r="C400" s="2">
        <f t="shared" si="45"/>
        <v>0</v>
      </c>
      <c r="D400" s="2">
        <f t="shared" si="46"/>
        <v>19.122699999999998</v>
      </c>
      <c r="E400" s="2">
        <f t="shared" si="48"/>
        <v>19.145310000000002</v>
      </c>
      <c r="F400" s="2">
        <f t="shared" si="41"/>
        <v>19.323070000000005</v>
      </c>
      <c r="G400" s="2">
        <f t="shared" si="43"/>
        <v>19.805572000000009</v>
      </c>
      <c r="H400" s="2">
        <f t="shared" si="47"/>
        <v>19.716813500000004</v>
      </c>
      <c r="I400" s="2">
        <f t="array" ref="I400">SUMPRODUCT(B384:B403, (ROW(B384:B403)-ROW(B384)+1)) / (20*21/2)</f>
        <v>19.16219523809524</v>
      </c>
      <c r="J400" s="2">
        <f t="shared" si="42"/>
        <v>19.326453451329012</v>
      </c>
      <c r="K400" s="2">
        <f t="shared" si="44"/>
        <v>19.628771100918925</v>
      </c>
    </row>
    <row r="401" spans="1:11" ht="13.5" x14ac:dyDescent="0.25">
      <c r="A401" s="3">
        <f>TITRES_STAT!B404</f>
        <v>45184</v>
      </c>
      <c r="B401" s="5">
        <f>TITRES_STAT!D404</f>
        <v>19.114000000000001</v>
      </c>
      <c r="C401" s="2">
        <f t="shared" si="45"/>
        <v>-8.6999999999974875E-3</v>
      </c>
      <c r="D401" s="2">
        <f t="shared" si="46"/>
        <v>19.12096</v>
      </c>
      <c r="E401" s="2">
        <f t="shared" si="48"/>
        <v>19.110540000000004</v>
      </c>
      <c r="F401" s="2">
        <f t="shared" si="41"/>
        <v>19.300905</v>
      </c>
      <c r="G401" s="2">
        <f t="shared" si="43"/>
        <v>19.781234000000008</v>
      </c>
      <c r="H401" s="2">
        <f t="shared" si="47"/>
        <v>19.712159000000003</v>
      </c>
      <c r="I401" s="2">
        <f t="array" ref="I401">SUMPRODUCT(B385:B404, (ROW(B385:B404)-ROW(B385)+1)) / (20*21/2)</f>
        <v>19.148616666666669</v>
      </c>
      <c r="J401" s="2">
        <f t="shared" si="42"/>
        <v>19.306219789297678</v>
      </c>
      <c r="K401" s="2">
        <f t="shared" si="44"/>
        <v>19.608583998922104</v>
      </c>
    </row>
    <row r="402" spans="1:11" ht="13.5" x14ac:dyDescent="0.25">
      <c r="A402" s="3">
        <f>TITRES_STAT!B405</f>
        <v>45187</v>
      </c>
      <c r="B402" s="5">
        <f>TITRES_STAT!D405</f>
        <v>19.114000000000001</v>
      </c>
      <c r="C402" s="2">
        <f t="shared" si="45"/>
        <v>0</v>
      </c>
      <c r="D402" s="2">
        <f t="shared" si="46"/>
        <v>19.119220000000002</v>
      </c>
      <c r="E402" s="2">
        <f t="shared" si="48"/>
        <v>19.083590000000001</v>
      </c>
      <c r="F402" s="2">
        <f t="shared" si="41"/>
        <v>19.278739999999999</v>
      </c>
      <c r="G402" s="2">
        <f t="shared" si="43"/>
        <v>19.756896000000008</v>
      </c>
      <c r="H402" s="2">
        <f t="shared" si="47"/>
        <v>19.708693000000004</v>
      </c>
      <c r="I402" s="2">
        <f t="array" ref="I402">SUMPRODUCT(B386:B405, (ROW(B386:B405)-ROW(B386)+1)) / (20*21/2)</f>
        <v>19.136279047619048</v>
      </c>
      <c r="J402" s="2">
        <f t="shared" si="42"/>
        <v>19.287913142697899</v>
      </c>
      <c r="K402" s="2">
        <f t="shared" si="44"/>
        <v>19.589188547983984</v>
      </c>
    </row>
    <row r="403" spans="1:11" ht="13.5" x14ac:dyDescent="0.25">
      <c r="A403" s="3">
        <f>TITRES_STAT!B406</f>
        <v>45188</v>
      </c>
      <c r="B403" s="5">
        <f>TITRES_STAT!D406</f>
        <v>19.114000000000001</v>
      </c>
      <c r="C403" s="2">
        <f t="shared" si="45"/>
        <v>0</v>
      </c>
      <c r="D403" s="2">
        <f t="shared" si="46"/>
        <v>19.11748</v>
      </c>
      <c r="E403" s="2">
        <f t="shared" si="48"/>
        <v>19.056639999999998</v>
      </c>
      <c r="F403" s="2">
        <f t="shared" si="41"/>
        <v>19.256574999999998</v>
      </c>
      <c r="G403" s="2">
        <f t="shared" si="43"/>
        <v>19.732558000000008</v>
      </c>
      <c r="H403" s="2">
        <f t="shared" si="47"/>
        <v>19.704078000000003</v>
      </c>
      <c r="I403" s="2">
        <f t="array" ref="I403">SUMPRODUCT(B387:B406, (ROW(B387:B406)-ROW(B387)+1)) / (20*21/2)</f>
        <v>19.125969999999999</v>
      </c>
      <c r="J403" s="2">
        <f t="shared" si="42"/>
        <v>19.271349986250478</v>
      </c>
      <c r="K403" s="2">
        <f t="shared" si="44"/>
        <v>19.570553702965004</v>
      </c>
    </row>
    <row r="404" spans="1:11" ht="13.5" x14ac:dyDescent="0.25">
      <c r="A404" s="3">
        <f>TITRES_STAT!B407</f>
        <v>45189</v>
      </c>
      <c r="B404" s="5">
        <f>TITRES_STAT!D407</f>
        <v>19.114000000000001</v>
      </c>
      <c r="C404" s="2">
        <f t="shared" si="45"/>
        <v>0</v>
      </c>
      <c r="D404" s="2">
        <f t="shared" si="46"/>
        <v>19.115740000000002</v>
      </c>
      <c r="E404" s="2">
        <f t="shared" si="48"/>
        <v>19.029689999999999</v>
      </c>
      <c r="F404" s="2">
        <f t="shared" ref="F404:F467" si="49">AVERAGE(B385:B404)</f>
        <v>19.234844999999996</v>
      </c>
      <c r="G404" s="2">
        <f t="shared" si="43"/>
        <v>19.709958000000007</v>
      </c>
      <c r="H404" s="2">
        <f t="shared" si="47"/>
        <v>19.703781000000003</v>
      </c>
      <c r="I404" s="2">
        <f t="array" ref="I404">SUMPRODUCT(B388:B407, (ROW(B388:B407)-ROW(B388)+1)) / (20*21/2)</f>
        <v>19.102876666666667</v>
      </c>
      <c r="J404" s="2">
        <f t="shared" si="42"/>
        <v>19.25636427327424</v>
      </c>
      <c r="K404" s="2">
        <f t="shared" si="44"/>
        <v>19.552649636182064</v>
      </c>
    </row>
    <row r="405" spans="1:11" ht="13.5" x14ac:dyDescent="0.25">
      <c r="A405" s="3">
        <f>TITRES_STAT!B408</f>
        <v>45190</v>
      </c>
      <c r="B405" s="5">
        <f>TITRES_STAT!D408</f>
        <v>19.1053</v>
      </c>
      <c r="C405" s="2">
        <f t="shared" si="45"/>
        <v>-8.7000000000010402E-3</v>
      </c>
      <c r="D405" s="2">
        <f t="shared" si="46"/>
        <v>19.112259999999999</v>
      </c>
      <c r="E405" s="2">
        <f t="shared" si="48"/>
        <v>19.11748</v>
      </c>
      <c r="F405" s="2">
        <f t="shared" si="49"/>
        <v>19.213544999999996</v>
      </c>
      <c r="G405" s="2">
        <f t="shared" si="43"/>
        <v>19.687184000000006</v>
      </c>
      <c r="H405" s="2">
        <f t="shared" si="47"/>
        <v>19.699083000000002</v>
      </c>
      <c r="I405" s="2">
        <f t="array" ref="I405">SUMPRODUCT(B389:B408, (ROW(B389:B408)-ROW(B389)+1)) / (20*21/2)</f>
        <v>19.082473809523812</v>
      </c>
      <c r="J405" s="2">
        <f t="shared" ref="J405:J468" si="50">$J$4*B405+J404*(1-$J$4)</f>
        <v>19.241977199629073</v>
      </c>
      <c r="K405" s="2">
        <f t="shared" si="44"/>
        <v>19.535106513194531</v>
      </c>
    </row>
    <row r="406" spans="1:11" ht="13.5" x14ac:dyDescent="0.25">
      <c r="A406" s="3">
        <f>TITRES_STAT!B409</f>
        <v>45191</v>
      </c>
      <c r="B406" s="5">
        <f>TITRES_STAT!D409</f>
        <v>19.1053</v>
      </c>
      <c r="C406" s="2">
        <f t="shared" si="45"/>
        <v>0</v>
      </c>
      <c r="D406" s="2">
        <f t="shared" si="46"/>
        <v>19.110520000000001</v>
      </c>
      <c r="E406" s="2">
        <f t="shared" si="48"/>
        <v>19.115739999999999</v>
      </c>
      <c r="F406" s="2">
        <f t="shared" si="49"/>
        <v>19.191379999999995</v>
      </c>
      <c r="G406" s="2">
        <f t="shared" si="43"/>
        <v>19.664410000000004</v>
      </c>
      <c r="H406" s="2">
        <f t="shared" si="47"/>
        <v>19.695573500000005</v>
      </c>
      <c r="I406" s="2">
        <f t="array" ref="I406">SUMPRODUCT(B390:B409, (ROW(B390:B409)-ROW(B390)+1)) / (20*21/2)</f>
        <v>19.06434761904762</v>
      </c>
      <c r="J406" s="2">
        <f t="shared" si="50"/>
        <v>19.228960323473924</v>
      </c>
      <c r="K406" s="2">
        <f t="shared" si="44"/>
        <v>19.518251355814353</v>
      </c>
    </row>
    <row r="407" spans="1:11" ht="13.5" x14ac:dyDescent="0.25">
      <c r="A407" s="3">
        <f>TITRES_STAT!B410</f>
        <v>45194</v>
      </c>
      <c r="B407" s="5">
        <f>TITRES_STAT!D410</f>
        <v>18.948899999999998</v>
      </c>
      <c r="C407" s="2">
        <f t="shared" si="45"/>
        <v>-0.15640000000000143</v>
      </c>
      <c r="D407" s="2">
        <f t="shared" si="46"/>
        <v>19.077500000000001</v>
      </c>
      <c r="E407" s="2">
        <f t="shared" si="48"/>
        <v>19.098360000000003</v>
      </c>
      <c r="F407" s="2">
        <f t="shared" si="49"/>
        <v>19.163129999999995</v>
      </c>
      <c r="G407" s="2">
        <f t="shared" si="43"/>
        <v>19.638508000000005</v>
      </c>
      <c r="H407" s="2">
        <f t="shared" si="47"/>
        <v>19.691282000000005</v>
      </c>
      <c r="I407" s="2">
        <f t="array" ref="I407">SUMPRODUCT(B391:B410, (ROW(B391:B410)-ROW(B391)+1)) / (20*21/2)</f>
        <v>19.040014761904761</v>
      </c>
      <c r="J407" s="2">
        <f t="shared" si="50"/>
        <v>19.202287911714503</v>
      </c>
      <c r="K407" s="2">
        <f t="shared" si="44"/>
        <v>19.49592385166477</v>
      </c>
    </row>
    <row r="408" spans="1:11" ht="13.5" x14ac:dyDescent="0.25">
      <c r="A408" s="3">
        <f>TITRES_STAT!B411</f>
        <v>45195</v>
      </c>
      <c r="B408" s="5">
        <f>TITRES_STAT!D411</f>
        <v>18.948899999999998</v>
      </c>
      <c r="C408" s="2">
        <f t="shared" si="45"/>
        <v>0</v>
      </c>
      <c r="D408" s="2">
        <f t="shared" si="46"/>
        <v>19.04448</v>
      </c>
      <c r="E408" s="2">
        <f t="shared" si="48"/>
        <v>19.080980000000004</v>
      </c>
      <c r="F408" s="2">
        <f t="shared" si="49"/>
        <v>19.139224999999996</v>
      </c>
      <c r="G408" s="2">
        <f t="shared" si="43"/>
        <v>19.612606</v>
      </c>
      <c r="H408" s="2">
        <f t="shared" si="47"/>
        <v>19.686990500000004</v>
      </c>
      <c r="I408" s="2">
        <f t="array" ref="I408">SUMPRODUCT(B392:B411, (ROW(B392:B411)-ROW(B392)+1)) / (20*21/2)</f>
        <v>19.018165238095239</v>
      </c>
      <c r="J408" s="2">
        <f t="shared" si="50"/>
        <v>19.178155729646456</v>
      </c>
      <c r="K408" s="2">
        <f t="shared" si="44"/>
        <v>19.474471935913211</v>
      </c>
    </row>
    <row r="409" spans="1:11" ht="13.5" x14ac:dyDescent="0.25">
      <c r="A409" s="3">
        <f>TITRES_STAT!B412</f>
        <v>45197</v>
      </c>
      <c r="B409" s="5">
        <f>TITRES_STAT!D412</f>
        <v>18.948899999999998</v>
      </c>
      <c r="C409" s="2">
        <f t="shared" si="45"/>
        <v>0</v>
      </c>
      <c r="D409" s="2">
        <f t="shared" si="46"/>
        <v>19.011459999999996</v>
      </c>
      <c r="E409" s="2">
        <f t="shared" si="48"/>
        <v>19.063600000000005</v>
      </c>
      <c r="F409" s="2">
        <f t="shared" si="49"/>
        <v>19.117494999999998</v>
      </c>
      <c r="G409" s="2">
        <f t="shared" si="43"/>
        <v>19.586704000000001</v>
      </c>
      <c r="H409" s="2">
        <f t="shared" si="47"/>
        <v>19.682699000000003</v>
      </c>
      <c r="I409" s="2">
        <f t="array" ref="I409">SUMPRODUCT(B393:B412, (ROW(B393:B412)-ROW(B393)+1)) / (20*21/2)</f>
        <v>18.990885714285714</v>
      </c>
      <c r="J409" s="2">
        <f t="shared" si="50"/>
        <v>19.156321850632505</v>
      </c>
      <c r="K409" s="2">
        <f t="shared" si="44"/>
        <v>19.453861271759752</v>
      </c>
    </row>
    <row r="410" spans="1:11" ht="13.5" x14ac:dyDescent="0.25">
      <c r="A410" s="3">
        <f>TITRES_STAT!B413</f>
        <v>45198</v>
      </c>
      <c r="B410" s="5">
        <f>TITRES_STAT!D413</f>
        <v>18.861999999999998</v>
      </c>
      <c r="C410" s="2">
        <f t="shared" si="45"/>
        <v>-8.6899999999999977E-2</v>
      </c>
      <c r="D410" s="2">
        <f t="shared" si="46"/>
        <v>18.962799999999994</v>
      </c>
      <c r="E410" s="2">
        <f t="shared" si="48"/>
        <v>19.03753</v>
      </c>
      <c r="F410" s="2">
        <f t="shared" si="49"/>
        <v>19.091419999999999</v>
      </c>
      <c r="G410" s="2">
        <f t="shared" si="43"/>
        <v>19.560976</v>
      </c>
      <c r="H410" s="2">
        <f t="shared" si="47"/>
        <v>19.678171000000003</v>
      </c>
      <c r="I410" s="2">
        <f t="array" ref="I410">SUMPRODUCT(B394:B413, (ROW(B394:B413)-ROW(B394)+1)) / (20*21/2)</f>
        <v>18.966503809523811</v>
      </c>
      <c r="J410" s="2">
        <f t="shared" si="50"/>
        <v>19.128291198191317</v>
      </c>
      <c r="K410" s="2">
        <f t="shared" si="44"/>
        <v>19.430651025808391</v>
      </c>
    </row>
    <row r="411" spans="1:11" ht="13.5" x14ac:dyDescent="0.25">
      <c r="A411" s="3">
        <f>TITRES_STAT!B414</f>
        <v>45201</v>
      </c>
      <c r="B411" s="5">
        <f>TITRES_STAT!D414</f>
        <v>18.861999999999998</v>
      </c>
      <c r="C411" s="2">
        <f t="shared" si="45"/>
        <v>0</v>
      </c>
      <c r="D411" s="2">
        <f t="shared" si="46"/>
        <v>18.914139999999996</v>
      </c>
      <c r="E411" s="2">
        <f t="shared" si="48"/>
        <v>19.012329999999999</v>
      </c>
      <c r="F411" s="2">
        <f t="shared" si="49"/>
        <v>19.061435000000003</v>
      </c>
      <c r="G411" s="2">
        <f t="shared" si="43"/>
        <v>19.535422000000001</v>
      </c>
      <c r="H411" s="2">
        <f t="shared" si="47"/>
        <v>19.673880499999999</v>
      </c>
      <c r="I411" s="2">
        <f t="array" ref="I411">SUMPRODUCT(B395:B414, (ROW(B395:B414)-ROW(B395)+1)) / (20*21/2)</f>
        <v>18.94501952380952</v>
      </c>
      <c r="J411" s="2">
        <f t="shared" si="50"/>
        <v>19.102930131696908</v>
      </c>
      <c r="K411" s="2">
        <f t="shared" si="44"/>
        <v>19.408350985580611</v>
      </c>
    </row>
    <row r="412" spans="1:11" ht="13.5" x14ac:dyDescent="0.25">
      <c r="A412" s="3">
        <f>TITRES_STAT!B415</f>
        <v>45202</v>
      </c>
      <c r="B412" s="5">
        <f>TITRES_STAT!D415</f>
        <v>18.774999999999999</v>
      </c>
      <c r="C412" s="2">
        <f t="shared" si="45"/>
        <v>-8.6999999999999744E-2</v>
      </c>
      <c r="D412" s="2">
        <f t="shared" si="46"/>
        <v>18.879359999999998</v>
      </c>
      <c r="E412" s="2">
        <f t="shared" si="48"/>
        <v>18.978429999999999</v>
      </c>
      <c r="F412" s="2">
        <f t="shared" si="49"/>
        <v>19.031009999999998</v>
      </c>
      <c r="G412" s="2">
        <f t="shared" si="43"/>
        <v>19.511084</v>
      </c>
      <c r="H412" s="2">
        <f t="shared" si="47"/>
        <v>19.669155</v>
      </c>
      <c r="I412" s="2">
        <f t="array" ref="I412">SUMPRODUCT(B396:B415, (ROW(B396:B415)-ROW(B396)+1)) / (20*21/2)</f>
        <v>18.926432857142856</v>
      </c>
      <c r="J412" s="2">
        <f t="shared" si="50"/>
        <v>19.071698690582917</v>
      </c>
      <c r="K412" s="2">
        <f t="shared" si="44"/>
        <v>19.38351369202843</v>
      </c>
    </row>
    <row r="413" spans="1:11" ht="13.5" x14ac:dyDescent="0.25">
      <c r="A413" s="3">
        <f>TITRES_STAT!B416</f>
        <v>45203</v>
      </c>
      <c r="B413" s="5">
        <f>TITRES_STAT!D416</f>
        <v>18.774999999999999</v>
      </c>
      <c r="C413" s="2">
        <f t="shared" si="45"/>
        <v>0</v>
      </c>
      <c r="D413" s="2">
        <f t="shared" si="46"/>
        <v>18.844580000000001</v>
      </c>
      <c r="E413" s="2">
        <f t="shared" si="48"/>
        <v>18.94453</v>
      </c>
      <c r="F413" s="2">
        <f t="shared" si="49"/>
        <v>19.000584999999997</v>
      </c>
      <c r="G413" s="2">
        <f t="shared" si="43"/>
        <v>19.486746</v>
      </c>
      <c r="H413" s="2">
        <f t="shared" si="47"/>
        <v>19.664429500000001</v>
      </c>
      <c r="I413" s="2">
        <f t="array" ref="I413">SUMPRODUCT(B397:B416, (ROW(B397:B416)-ROW(B397)+1)) / (20*21/2)</f>
        <v>18.905238571428569</v>
      </c>
      <c r="J413" s="2">
        <f t="shared" si="50"/>
        <v>19.043441672432163</v>
      </c>
      <c r="K413" s="2">
        <f t="shared" si="44"/>
        <v>19.359650409988099</v>
      </c>
    </row>
    <row r="414" spans="1:11" ht="13.5" x14ac:dyDescent="0.25">
      <c r="A414" s="3">
        <f>TITRES_STAT!B417</f>
        <v>45204</v>
      </c>
      <c r="B414" s="5">
        <f>TITRES_STAT!D417</f>
        <v>18.774999999999999</v>
      </c>
      <c r="C414" s="2">
        <f t="shared" si="45"/>
        <v>0</v>
      </c>
      <c r="D414" s="2">
        <f t="shared" si="46"/>
        <v>18.809800000000003</v>
      </c>
      <c r="E414" s="2">
        <f t="shared" si="48"/>
        <v>18.910630000000001</v>
      </c>
      <c r="F414" s="2">
        <f t="shared" si="49"/>
        <v>18.97016</v>
      </c>
      <c r="G414" s="2">
        <f t="shared" si="43"/>
        <v>19.457539999999998</v>
      </c>
      <c r="H414" s="2">
        <f t="shared" si="47"/>
        <v>19.659704000000001</v>
      </c>
      <c r="I414" s="2">
        <f t="array" ref="I414">SUMPRODUCT(B398:B417, (ROW(B398:B417)-ROW(B398)+1)) / (20*21/2)</f>
        <v>18.8857</v>
      </c>
      <c r="J414" s="2">
        <f t="shared" si="50"/>
        <v>19.017875798867195</v>
      </c>
      <c r="K414" s="2">
        <f t="shared" si="44"/>
        <v>19.33672294292974</v>
      </c>
    </row>
    <row r="415" spans="1:11" ht="13.5" x14ac:dyDescent="0.25">
      <c r="A415" s="3">
        <f>TITRES_STAT!B418</f>
        <v>45205</v>
      </c>
      <c r="B415" s="5">
        <f>TITRES_STAT!D418</f>
        <v>18.774999999999999</v>
      </c>
      <c r="C415" s="2">
        <f t="shared" si="45"/>
        <v>0</v>
      </c>
      <c r="D415" s="2">
        <f t="shared" si="46"/>
        <v>18.792399999999997</v>
      </c>
      <c r="E415" s="2">
        <f t="shared" si="48"/>
        <v>18.877599999999997</v>
      </c>
      <c r="F415" s="2">
        <f t="shared" si="49"/>
        <v>18.997539999999997</v>
      </c>
      <c r="G415" s="2">
        <f t="shared" si="43"/>
        <v>19.429724</v>
      </c>
      <c r="H415" s="2">
        <f t="shared" si="47"/>
        <v>19.654978500000006</v>
      </c>
      <c r="I415" s="2">
        <f t="array" ref="I415">SUMPRODUCT(B399:B418, (ROW(B399:B418)-ROW(B399)+1)) / (20*21/2)</f>
        <v>18.867817142857142</v>
      </c>
      <c r="J415" s="2">
        <f t="shared" si="50"/>
        <v>18.994744770403653</v>
      </c>
      <c r="K415" s="2">
        <f t="shared" si="44"/>
        <v>19.314694592226612</v>
      </c>
    </row>
    <row r="416" spans="1:11" ht="13.5" x14ac:dyDescent="0.25">
      <c r="A416" s="3">
        <f>TITRES_STAT!B419</f>
        <v>45208</v>
      </c>
      <c r="B416" s="5">
        <f>TITRES_STAT!D419</f>
        <v>18.774999999999999</v>
      </c>
      <c r="C416" s="2">
        <f t="shared" si="45"/>
        <v>0</v>
      </c>
      <c r="D416" s="2">
        <f t="shared" si="46"/>
        <v>18.774999999999999</v>
      </c>
      <c r="E416" s="2">
        <f t="shared" si="48"/>
        <v>18.844570000000001</v>
      </c>
      <c r="F416" s="2">
        <f t="shared" si="49"/>
        <v>18.980154999999996</v>
      </c>
      <c r="G416" s="2">
        <f t="shared" si="43"/>
        <v>19.401907999999999</v>
      </c>
      <c r="H416" s="2">
        <f t="shared" si="47"/>
        <v>19.650411500000004</v>
      </c>
      <c r="I416" s="2">
        <f t="array" ref="I416">SUMPRODUCT(B400:B419, (ROW(B400:B419)-ROW(B400)+1)) / (20*21/2)</f>
        <v>18.851590000000002</v>
      </c>
      <c r="J416" s="2">
        <f t="shared" si="50"/>
        <v>18.973816697031875</v>
      </c>
      <c r="K416" s="2">
        <f t="shared" si="44"/>
        <v>19.293530098413804</v>
      </c>
    </row>
    <row r="417" spans="1:11" ht="13.5" x14ac:dyDescent="0.25">
      <c r="A417" s="3">
        <f>TITRES_STAT!B420</f>
        <v>45209</v>
      </c>
      <c r="B417" s="5">
        <f>TITRES_STAT!D420</f>
        <v>18.774999999999999</v>
      </c>
      <c r="C417" s="2">
        <f t="shared" si="45"/>
        <v>0</v>
      </c>
      <c r="D417" s="2">
        <f t="shared" si="46"/>
        <v>18.774999999999999</v>
      </c>
      <c r="E417" s="2">
        <f t="shared" si="48"/>
        <v>18.827180000000002</v>
      </c>
      <c r="F417" s="2">
        <f t="shared" si="49"/>
        <v>18.962769999999995</v>
      </c>
      <c r="G417" s="2">
        <f t="shared" si="43"/>
        <v>19.374091999999997</v>
      </c>
      <c r="H417" s="2">
        <f t="shared" si="47"/>
        <v>19.646518000000004</v>
      </c>
      <c r="I417" s="2">
        <f t="array" ref="I417">SUMPRODUCT(B401:B420, (ROW(B401:B420)-ROW(B401)+1)) / (20*21/2)</f>
        <v>18.832056666666666</v>
      </c>
      <c r="J417" s="2">
        <f t="shared" si="50"/>
        <v>18.954881773505029</v>
      </c>
      <c r="K417" s="2">
        <f t="shared" si="44"/>
        <v>19.273195584750518</v>
      </c>
    </row>
    <row r="418" spans="1:11" ht="13.5" x14ac:dyDescent="0.25">
      <c r="A418" s="3">
        <f>TITRES_STAT!B421</f>
        <v>45210</v>
      </c>
      <c r="B418" s="5">
        <f>TITRES_STAT!D421</f>
        <v>18.774999999999999</v>
      </c>
      <c r="C418" s="2">
        <f t="shared" si="45"/>
        <v>0</v>
      </c>
      <c r="D418" s="2">
        <f t="shared" si="46"/>
        <v>18.774999999999999</v>
      </c>
      <c r="E418" s="2">
        <f t="shared" si="48"/>
        <v>18.809790000000003</v>
      </c>
      <c r="F418" s="2">
        <f t="shared" si="49"/>
        <v>18.945384999999995</v>
      </c>
      <c r="G418" s="2">
        <f t="shared" si="43"/>
        <v>19.346276</v>
      </c>
      <c r="H418" s="2">
        <f t="shared" si="47"/>
        <v>19.642624500000004</v>
      </c>
      <c r="I418" s="2">
        <f t="array" ref="I418">SUMPRODUCT(B402:B421, (ROW(B402:B421)-ROW(B402)+1)) / (20*21/2)</f>
        <v>18.814427142857141</v>
      </c>
      <c r="J418" s="2">
        <f t="shared" si="50"/>
        <v>18.937750176028359</v>
      </c>
      <c r="K418" s="2">
        <f t="shared" si="44"/>
        <v>19.253658502995595</v>
      </c>
    </row>
    <row r="419" spans="1:11" ht="13.5" x14ac:dyDescent="0.25">
      <c r="A419" s="3">
        <f>TITRES_STAT!B422</f>
        <v>45211</v>
      </c>
      <c r="B419" s="5">
        <f>TITRES_STAT!D422</f>
        <v>18.774999999999999</v>
      </c>
      <c r="C419" s="2">
        <f t="shared" si="45"/>
        <v>0</v>
      </c>
      <c r="D419" s="2">
        <f t="shared" si="46"/>
        <v>18.774999999999999</v>
      </c>
      <c r="E419" s="2">
        <f t="shared" si="48"/>
        <v>18.792400000000004</v>
      </c>
      <c r="F419" s="2">
        <f t="shared" si="49"/>
        <v>18.927999999999994</v>
      </c>
      <c r="G419" s="2">
        <f t="shared" si="43"/>
        <v>19.318633999999999</v>
      </c>
      <c r="H419" s="2">
        <f t="shared" si="47"/>
        <v>19.639444000000005</v>
      </c>
      <c r="I419" s="2">
        <f t="array" ref="I419">SUMPRODUCT(B403:B422, (ROW(B403:B422)-ROW(B403)+1)) / (20*21/2)</f>
        <v>18.798659999999998</v>
      </c>
      <c r="J419" s="2">
        <f t="shared" si="50"/>
        <v>18.922250159263754</v>
      </c>
      <c r="K419" s="2">
        <f t="shared" si="44"/>
        <v>19.234887581309493</v>
      </c>
    </row>
    <row r="420" spans="1:11" ht="13.5" x14ac:dyDescent="0.25">
      <c r="A420" s="3">
        <f>TITRES_STAT!B423</f>
        <v>45212</v>
      </c>
      <c r="B420" s="5">
        <f>TITRES_STAT!D423</f>
        <v>18.722899999999999</v>
      </c>
      <c r="C420" s="2">
        <f t="shared" si="45"/>
        <v>-5.2099999999999369E-2</v>
      </c>
      <c r="D420" s="2">
        <f t="shared" si="46"/>
        <v>18.764579999999999</v>
      </c>
      <c r="E420" s="2">
        <f t="shared" si="48"/>
        <v>18.778490000000001</v>
      </c>
      <c r="F420" s="2">
        <f t="shared" si="49"/>
        <v>18.908009999999994</v>
      </c>
      <c r="G420" s="2">
        <f t="shared" si="43"/>
        <v>19.289949999999997</v>
      </c>
      <c r="H420" s="2">
        <f t="shared" si="47"/>
        <v>19.634973000000006</v>
      </c>
      <c r="I420" s="2">
        <f t="array" ref="I420">SUMPRODUCT(B404:B423, (ROW(B404:B423)-ROW(B404)+1)) / (20*21/2)</f>
        <v>18.740050476190476</v>
      </c>
      <c r="J420" s="2">
        <f t="shared" si="50"/>
        <v>18.903264429810061</v>
      </c>
      <c r="K420" s="2">
        <f t="shared" si="44"/>
        <v>19.214809636944416</v>
      </c>
    </row>
    <row r="421" spans="1:11" ht="13.5" x14ac:dyDescent="0.25">
      <c r="A421" s="3">
        <f>TITRES_STAT!B424</f>
        <v>45215</v>
      </c>
      <c r="B421" s="5">
        <f>TITRES_STAT!D424</f>
        <v>18.722899999999999</v>
      </c>
      <c r="C421" s="2">
        <f t="shared" si="45"/>
        <v>0</v>
      </c>
      <c r="D421" s="2">
        <f t="shared" si="46"/>
        <v>18.754159999999999</v>
      </c>
      <c r="E421" s="2">
        <f t="shared" si="48"/>
        <v>18.764580000000002</v>
      </c>
      <c r="F421" s="2">
        <f t="shared" si="49"/>
        <v>18.888454999999993</v>
      </c>
      <c r="G421" s="2">
        <f t="shared" si="43"/>
        <v>19.261265999999999</v>
      </c>
      <c r="H421" s="2">
        <f t="shared" si="47"/>
        <v>19.630502000000007</v>
      </c>
      <c r="I421" s="2">
        <f t="array" ref="I421">SUMPRODUCT(B405:B424, (ROW(B405:B424)-ROW(B405)+1)) / (20*21/2)</f>
        <v>18.731071904761905</v>
      </c>
      <c r="J421" s="2">
        <f t="shared" si="50"/>
        <v>18.886086865066243</v>
      </c>
      <c r="K421" s="2">
        <f t="shared" si="44"/>
        <v>19.195519062946595</v>
      </c>
    </row>
    <row r="422" spans="1:11" ht="13.5" x14ac:dyDescent="0.25">
      <c r="A422" s="3">
        <f>TITRES_STAT!B425</f>
        <v>45216</v>
      </c>
      <c r="B422" s="5">
        <f>TITRES_STAT!D425</f>
        <v>18.722899999999999</v>
      </c>
      <c r="C422" s="2">
        <f t="shared" si="45"/>
        <v>0</v>
      </c>
      <c r="D422" s="2">
        <f t="shared" si="46"/>
        <v>18.743739999999995</v>
      </c>
      <c r="E422" s="2">
        <f t="shared" si="48"/>
        <v>18.759370000000004</v>
      </c>
      <c r="F422" s="2">
        <f t="shared" si="49"/>
        <v>18.868899999999993</v>
      </c>
      <c r="G422" s="2">
        <f t="shared" si="43"/>
        <v>19.232581999999994</v>
      </c>
      <c r="H422" s="2">
        <f t="shared" si="47"/>
        <v>19.626387500000007</v>
      </c>
      <c r="I422" s="2">
        <f t="array" ref="I422">SUMPRODUCT(B406:B425, (ROW(B406:B425)-ROW(B406)+1)) / (20*21/2)</f>
        <v>18.723914285714287</v>
      </c>
      <c r="J422" s="2">
        <f t="shared" si="50"/>
        <v>18.870545258869456</v>
      </c>
      <c r="K422" s="2">
        <f t="shared" si="44"/>
        <v>19.176984982046729</v>
      </c>
    </row>
    <row r="423" spans="1:11" ht="13.5" x14ac:dyDescent="0.25">
      <c r="A423" s="3">
        <f>TITRES_STAT!B426</f>
        <v>45217</v>
      </c>
      <c r="B423" s="5">
        <f>TITRES_STAT!D426</f>
        <v>18.253499999999999</v>
      </c>
      <c r="C423" s="2">
        <f t="shared" si="45"/>
        <v>-0.46940000000000026</v>
      </c>
      <c r="D423" s="2">
        <f t="shared" si="46"/>
        <v>18.63944</v>
      </c>
      <c r="E423" s="2">
        <f t="shared" si="48"/>
        <v>18.707220000000003</v>
      </c>
      <c r="F423" s="2">
        <f t="shared" si="49"/>
        <v>18.825874999999993</v>
      </c>
      <c r="G423" s="2">
        <f t="shared" si="43"/>
        <v>19.194509999999998</v>
      </c>
      <c r="H423" s="2">
        <f t="shared" si="47"/>
        <v>19.619926000000007</v>
      </c>
      <c r="I423" s="2">
        <f t="array" ref="I423">SUMPRODUCT(B407:B426, (ROW(B407:B426)-ROW(B407)+1)) / (20*21/2)</f>
        <v>18.71853619047619</v>
      </c>
      <c r="J423" s="2">
        <f t="shared" si="50"/>
        <v>18.81177904373903</v>
      </c>
      <c r="K423" s="2">
        <f t="shared" si="44"/>
        <v>19.140769884711563</v>
      </c>
    </row>
    <row r="424" spans="1:11" ht="13.5" x14ac:dyDescent="0.25">
      <c r="A424" s="3">
        <f>TITRES_STAT!B427</f>
        <v>45218</v>
      </c>
      <c r="B424" s="5">
        <f>TITRES_STAT!D427</f>
        <v>18.7316</v>
      </c>
      <c r="C424" s="2">
        <f t="shared" si="45"/>
        <v>0.4781000000000013</v>
      </c>
      <c r="D424" s="2">
        <f t="shared" si="46"/>
        <v>18.630760000000002</v>
      </c>
      <c r="E424" s="2">
        <f t="shared" si="48"/>
        <v>18.70288</v>
      </c>
      <c r="F424" s="2">
        <f t="shared" si="49"/>
        <v>18.806754999999995</v>
      </c>
      <c r="G424" s="2">
        <f t="shared" si="43"/>
        <v>19.166173999999998</v>
      </c>
      <c r="H424" s="2">
        <f t="shared" si="47"/>
        <v>19.61454800000001</v>
      </c>
      <c r="I424" s="2">
        <f t="array" ref="I424">SUMPRODUCT(B408:B427, (ROW(B408:B427)-ROW(B408)+1)) / (20*21/2)</f>
        <v>18.714109047619047</v>
      </c>
      <c r="J424" s="2">
        <f t="shared" si="50"/>
        <v>18.804142944335315</v>
      </c>
      <c r="K424" s="2">
        <f t="shared" si="44"/>
        <v>19.124724006879738</v>
      </c>
    </row>
    <row r="425" spans="1:11" ht="13.5" x14ac:dyDescent="0.25">
      <c r="A425" s="3">
        <f>TITRES_STAT!B428</f>
        <v>45219</v>
      </c>
      <c r="B425" s="5">
        <f>TITRES_STAT!D428</f>
        <v>18.7316</v>
      </c>
      <c r="C425" s="2">
        <f t="shared" si="45"/>
        <v>0</v>
      </c>
      <c r="D425" s="2">
        <f t="shared" si="46"/>
        <v>18.6325</v>
      </c>
      <c r="E425" s="2">
        <f t="shared" si="48"/>
        <v>18.698540000000001</v>
      </c>
      <c r="F425" s="2">
        <f t="shared" si="49"/>
        <v>18.788069999999998</v>
      </c>
      <c r="G425" s="2">
        <f t="shared" si="43"/>
        <v>19.137837999999995</v>
      </c>
      <c r="H425" s="2">
        <f t="shared" si="47"/>
        <v>19.607189000000009</v>
      </c>
      <c r="I425" s="2">
        <f t="array" ref="I425">SUMPRODUCT(B409:B428, (ROW(B409:B428)-ROW(B409)+1)) / (20*21/2)</f>
        <v>18.699167619047618</v>
      </c>
      <c r="J425" s="2">
        <f t="shared" si="50"/>
        <v>18.797234092493856</v>
      </c>
      <c r="K425" s="2">
        <f t="shared" si="44"/>
        <v>19.109307379158963</v>
      </c>
    </row>
    <row r="426" spans="1:11" ht="13.5" x14ac:dyDescent="0.25">
      <c r="A426" s="3">
        <f>TITRES_STAT!B429</f>
        <v>45222</v>
      </c>
      <c r="B426" s="5">
        <f>TITRES_STAT!D429</f>
        <v>18.7316</v>
      </c>
      <c r="C426" s="2">
        <f t="shared" si="45"/>
        <v>0</v>
      </c>
      <c r="D426" s="2">
        <f t="shared" si="46"/>
        <v>18.634239999999998</v>
      </c>
      <c r="E426" s="2">
        <f t="shared" si="48"/>
        <v>18.694200000000002</v>
      </c>
      <c r="F426" s="2">
        <f t="shared" si="49"/>
        <v>18.769385</v>
      </c>
      <c r="G426" s="2">
        <f t="shared" si="43"/>
        <v>19.112631999999994</v>
      </c>
      <c r="H426" s="2">
        <f t="shared" si="47"/>
        <v>19.599830000000008</v>
      </c>
      <c r="I426" s="2">
        <f t="array" ref="I426">SUMPRODUCT(B410:B429, (ROW(B410:B429)-ROW(B410)+1)) / (20*21/2)</f>
        <v>18.685881904761903</v>
      </c>
      <c r="J426" s="2">
        <f t="shared" si="50"/>
        <v>18.79098322654206</v>
      </c>
      <c r="K426" s="2">
        <f t="shared" si="44"/>
        <v>19.094495325074298</v>
      </c>
    </row>
    <row r="427" spans="1:11" ht="13.5" x14ac:dyDescent="0.25">
      <c r="A427" s="3">
        <f>TITRES_STAT!B430</f>
        <v>45223</v>
      </c>
      <c r="B427" s="5">
        <f>TITRES_STAT!D430</f>
        <v>18.722899999999999</v>
      </c>
      <c r="C427" s="2">
        <f t="shared" si="45"/>
        <v>-8.7000000000010402E-3</v>
      </c>
      <c r="D427" s="2">
        <f t="shared" si="46"/>
        <v>18.634239999999998</v>
      </c>
      <c r="E427" s="2">
        <f t="shared" si="48"/>
        <v>18.688990000000004</v>
      </c>
      <c r="F427" s="2">
        <f t="shared" si="49"/>
        <v>18.758085000000001</v>
      </c>
      <c r="G427" s="2">
        <f t="shared" si="43"/>
        <v>19.08464399999999</v>
      </c>
      <c r="H427" s="2">
        <f t="shared" si="47"/>
        <v>19.59143700000001</v>
      </c>
      <c r="I427" s="2">
        <f t="array" ref="I427">SUMPRODUCT(B411:B430, (ROW(B411:B430)-ROW(B411)+1)) / (20*21/2)</f>
        <v>18.674251904761903</v>
      </c>
      <c r="J427" s="2">
        <f t="shared" si="50"/>
        <v>18.784499109728529</v>
      </c>
      <c r="K427" s="2">
        <f t="shared" si="44"/>
        <v>19.079922959385108</v>
      </c>
    </row>
    <row r="428" spans="1:11" ht="13.5" x14ac:dyDescent="0.25">
      <c r="A428" s="3">
        <f>TITRES_STAT!B431</f>
        <v>45224</v>
      </c>
      <c r="B428" s="5">
        <f>TITRES_STAT!D431</f>
        <v>18.601199999999999</v>
      </c>
      <c r="C428" s="2">
        <f t="shared" si="45"/>
        <v>-0.12170000000000059</v>
      </c>
      <c r="D428" s="2">
        <f t="shared" si="46"/>
        <v>18.703780000000002</v>
      </c>
      <c r="E428" s="2">
        <f t="shared" si="48"/>
        <v>18.671610000000001</v>
      </c>
      <c r="F428" s="2">
        <f t="shared" si="49"/>
        <v>18.740700000000004</v>
      </c>
      <c r="G428" s="2">
        <f t="shared" si="43"/>
        <v>19.057349999999989</v>
      </c>
      <c r="H428" s="2">
        <f t="shared" si="47"/>
        <v>19.582475500000008</v>
      </c>
      <c r="I428" s="2">
        <f t="array" ref="I428">SUMPRODUCT(B412:B431, (ROW(B412:B431)-ROW(B412)+1)) / (20*21/2)</f>
        <v>18.668006666666667</v>
      </c>
      <c r="J428" s="2">
        <f t="shared" si="50"/>
        <v>18.767042051659146</v>
      </c>
      <c r="K428" s="2">
        <f t="shared" si="44"/>
        <v>19.06114950999746</v>
      </c>
    </row>
    <row r="429" spans="1:11" ht="13.5" x14ac:dyDescent="0.25">
      <c r="A429" s="3">
        <f>TITRES_STAT!B432</f>
        <v>45225</v>
      </c>
      <c r="B429" s="5">
        <f>TITRES_STAT!D432</f>
        <v>18.601199999999999</v>
      </c>
      <c r="C429" s="2">
        <f t="shared" si="45"/>
        <v>0</v>
      </c>
      <c r="D429" s="2">
        <f t="shared" si="46"/>
        <v>18.677699999999998</v>
      </c>
      <c r="E429" s="2">
        <f t="shared" si="48"/>
        <v>18.654230000000005</v>
      </c>
      <c r="F429" s="2">
        <f t="shared" si="49"/>
        <v>18.723315000000007</v>
      </c>
      <c r="G429" s="2">
        <f t="shared" si="43"/>
        <v>19.039965999999989</v>
      </c>
      <c r="H429" s="2">
        <f t="shared" si="47"/>
        <v>19.573474000000012</v>
      </c>
      <c r="I429" s="2">
        <f t="array" ref="I429">SUMPRODUCT(B413:B432, (ROW(B413:B432)-ROW(B413)+1)) / (20*21/2)</f>
        <v>18.662796190476193</v>
      </c>
      <c r="J429" s="2">
        <f t="shared" si="50"/>
        <v>18.751247570548752</v>
      </c>
      <c r="K429" s="2">
        <f t="shared" si="44"/>
        <v>19.043112274311287</v>
      </c>
    </row>
    <row r="430" spans="1:11" ht="13.5" x14ac:dyDescent="0.25">
      <c r="A430" s="3">
        <f>TITRES_STAT!B433</f>
        <v>45226</v>
      </c>
      <c r="B430" s="5">
        <f>TITRES_STAT!D433</f>
        <v>18.601199999999999</v>
      </c>
      <c r="C430" s="2">
        <f t="shared" si="45"/>
        <v>0</v>
      </c>
      <c r="D430" s="2">
        <f t="shared" si="46"/>
        <v>18.651619999999998</v>
      </c>
      <c r="E430" s="2">
        <f t="shared" si="48"/>
        <v>18.642060000000001</v>
      </c>
      <c r="F430" s="2">
        <f t="shared" si="49"/>
        <v>18.710275000000003</v>
      </c>
      <c r="G430" s="2">
        <f t="shared" si="43"/>
        <v>19.02084399999999</v>
      </c>
      <c r="H430" s="2">
        <f t="shared" si="47"/>
        <v>19.564671000000011</v>
      </c>
      <c r="I430" s="2">
        <f t="array" ref="I430">SUMPRODUCT(B414:B433, (ROW(B414:B433)-ROW(B414)+1)) / (20*21/2)</f>
        <v>18.653234761904759</v>
      </c>
      <c r="J430" s="2">
        <f t="shared" si="50"/>
        <v>18.736957325734586</v>
      </c>
      <c r="K430" s="2">
        <f t="shared" si="44"/>
        <v>19.025782381201044</v>
      </c>
    </row>
    <row r="431" spans="1:11" ht="13.5" x14ac:dyDescent="0.25">
      <c r="A431" s="3">
        <f>TITRES_STAT!B434</f>
        <v>45229</v>
      </c>
      <c r="B431" s="5">
        <f>TITRES_STAT!D434</f>
        <v>18.6447</v>
      </c>
      <c r="C431" s="2">
        <f t="shared" si="45"/>
        <v>4.3500000000001648E-2</v>
      </c>
      <c r="D431" s="2">
        <f t="shared" si="46"/>
        <v>18.634239999999998</v>
      </c>
      <c r="E431" s="2">
        <f t="shared" si="48"/>
        <v>18.634239999999998</v>
      </c>
      <c r="F431" s="2">
        <f t="shared" si="49"/>
        <v>18.699410000000004</v>
      </c>
      <c r="G431" s="2">
        <f t="shared" si="43"/>
        <v>19.002591999999986</v>
      </c>
      <c r="H431" s="2">
        <f t="shared" si="47"/>
        <v>19.556085500000009</v>
      </c>
      <c r="I431" s="2">
        <f t="array" ref="I431">SUMPRODUCT(B415:B434, (ROW(B415:B434)-ROW(B415)+1)) / (20*21/2)</f>
        <v>18.610599523809526</v>
      </c>
      <c r="J431" s="2">
        <f t="shared" si="50"/>
        <v>18.728170913759865</v>
      </c>
      <c r="K431" s="2">
        <f t="shared" si="44"/>
        <v>19.010837974095121</v>
      </c>
    </row>
    <row r="432" spans="1:11" ht="13.5" x14ac:dyDescent="0.25">
      <c r="A432" s="3">
        <f>TITRES_STAT!B435</f>
        <v>45230</v>
      </c>
      <c r="B432" s="5">
        <f>TITRES_STAT!D435</f>
        <v>18.6447</v>
      </c>
      <c r="C432" s="2">
        <f t="shared" si="45"/>
        <v>0</v>
      </c>
      <c r="D432" s="2">
        <f t="shared" si="46"/>
        <v>18.618599999999997</v>
      </c>
      <c r="E432" s="2">
        <f t="shared" si="48"/>
        <v>18.626420000000003</v>
      </c>
      <c r="F432" s="2">
        <f t="shared" si="49"/>
        <v>18.692895000000004</v>
      </c>
      <c r="G432" s="2">
        <f t="shared" si="43"/>
        <v>18.984339999999989</v>
      </c>
      <c r="H432" s="2">
        <f t="shared" si="47"/>
        <v>19.550273000000011</v>
      </c>
      <c r="I432" s="2">
        <f t="array" ref="I432">SUMPRODUCT(B416:B435, (ROW(B416:B435)-ROW(B416)+1)) / (20*21/2)</f>
        <v>18.568873333333332</v>
      </c>
      <c r="J432" s="2">
        <f t="shared" si="50"/>
        <v>18.720221302925591</v>
      </c>
      <c r="K432" s="2">
        <f t="shared" si="44"/>
        <v>18.996479622169822</v>
      </c>
    </row>
    <row r="433" spans="1:11" ht="13.5" x14ac:dyDescent="0.25">
      <c r="A433" s="3">
        <f>TITRES_STAT!B436</f>
        <v>45231</v>
      </c>
      <c r="B433" s="5">
        <f>TITRES_STAT!D436</f>
        <v>18.592500000000001</v>
      </c>
      <c r="C433" s="2">
        <f t="shared" si="45"/>
        <v>-5.2199999999999136E-2</v>
      </c>
      <c r="D433" s="2">
        <f t="shared" si="46"/>
        <v>18.616859999999999</v>
      </c>
      <c r="E433" s="2">
        <f t="shared" si="48"/>
        <v>18.660320000000002</v>
      </c>
      <c r="F433" s="2">
        <f t="shared" si="49"/>
        <v>18.683770000000003</v>
      </c>
      <c r="G433" s="2">
        <f t="shared" si="43"/>
        <v>18.965043999999988</v>
      </c>
      <c r="H433" s="2">
        <f t="shared" si="47"/>
        <v>19.543803000000011</v>
      </c>
      <c r="I433" s="2">
        <f t="array" ref="I433">SUMPRODUCT(B417:B436, (ROW(B417:B436)-ROW(B417)+1)) / (20*21/2)</f>
        <v>18.556291428571431</v>
      </c>
      <c r="J433" s="2">
        <f t="shared" si="50"/>
        <v>18.708057369313629</v>
      </c>
      <c r="K433" s="2">
        <f t="shared" si="44"/>
        <v>18.980637284045518</v>
      </c>
    </row>
    <row r="434" spans="1:11" ht="13.5" x14ac:dyDescent="0.25">
      <c r="A434" s="3">
        <f>TITRES_STAT!B437</f>
        <v>45232</v>
      </c>
      <c r="B434" s="5">
        <f>TITRES_STAT!D437</f>
        <v>18.2361</v>
      </c>
      <c r="C434" s="2">
        <f t="shared" si="45"/>
        <v>-0.35640000000000072</v>
      </c>
      <c r="D434" s="2">
        <f t="shared" si="46"/>
        <v>18.543839999999999</v>
      </c>
      <c r="E434" s="2">
        <f t="shared" si="48"/>
        <v>18.610769999999999</v>
      </c>
      <c r="F434" s="2">
        <f t="shared" si="49"/>
        <v>18.656825000000001</v>
      </c>
      <c r="G434" s="2">
        <f t="shared" ref="G434:G497" si="51">AVERAGE(B385:B434)</f>
        <v>18.938793999999987</v>
      </c>
      <c r="H434" s="2">
        <f t="shared" si="47"/>
        <v>19.534006000000012</v>
      </c>
      <c r="I434" s="2">
        <f t="array" ref="I434">SUMPRODUCT(B418:B437, (ROW(B418:B437)-ROW(B418)+1)) / (20*21/2)</f>
        <v>18.545033809523812</v>
      </c>
      <c r="J434" s="2">
        <f t="shared" si="50"/>
        <v>18.66310904842662</v>
      </c>
      <c r="K434" s="2">
        <f t="shared" si="44"/>
        <v>18.951439743494713</v>
      </c>
    </row>
    <row r="435" spans="1:11" ht="13.5" x14ac:dyDescent="0.25">
      <c r="A435" s="3">
        <f>TITRES_STAT!B438</f>
        <v>45233</v>
      </c>
      <c r="B435" s="5">
        <f>TITRES_STAT!D438</f>
        <v>18.218699999999998</v>
      </c>
      <c r="C435" s="2">
        <f t="shared" si="45"/>
        <v>-1.740000000000208E-2</v>
      </c>
      <c r="D435" s="2">
        <f t="shared" si="46"/>
        <v>18.46734</v>
      </c>
      <c r="E435" s="2">
        <f t="shared" si="48"/>
        <v>18.559479999999997</v>
      </c>
      <c r="F435" s="2">
        <f t="shared" si="49"/>
        <v>18.629010000000001</v>
      </c>
      <c r="G435" s="2">
        <f t="shared" si="51"/>
        <v>18.912541999999988</v>
      </c>
      <c r="H435" s="2">
        <f t="shared" si="47"/>
        <v>19.526103000000013</v>
      </c>
      <c r="I435" s="2">
        <f t="array" ref="I435">SUMPRODUCT(B419:B438, (ROW(B419:B438)-ROW(B419)+1)) / (20*21/2)</f>
        <v>18.531786190476193</v>
      </c>
      <c r="J435" s="2">
        <f t="shared" si="50"/>
        <v>18.620784377147892</v>
      </c>
      <c r="K435" s="2">
        <f t="shared" ref="K435:K498" si="52">$K$4*B435+(1-$K$4)*K434</f>
        <v>18.922704851592961</v>
      </c>
    </row>
    <row r="436" spans="1:11" ht="13.5" x14ac:dyDescent="0.25">
      <c r="A436" s="3">
        <f>TITRES_STAT!B439</f>
        <v>45236</v>
      </c>
      <c r="B436" s="5">
        <f>TITRES_STAT!D439</f>
        <v>18.4969</v>
      </c>
      <c r="C436" s="2">
        <f t="shared" si="45"/>
        <v>0.27820000000000178</v>
      </c>
      <c r="D436" s="2">
        <f t="shared" si="46"/>
        <v>18.43778</v>
      </c>
      <c r="E436" s="2">
        <f t="shared" si="48"/>
        <v>18.536010000000001</v>
      </c>
      <c r="F436" s="2">
        <f t="shared" si="49"/>
        <v>18.615105000000003</v>
      </c>
      <c r="G436" s="2">
        <f t="shared" si="51"/>
        <v>18.891507999999988</v>
      </c>
      <c r="H436" s="2">
        <f t="shared" si="47"/>
        <v>19.518165000000014</v>
      </c>
      <c r="I436" s="2">
        <f t="array" ref="I436">SUMPRODUCT(B420:B439, (ROW(B420:B439)-ROW(B420)+1)) / (20*21/2)</f>
        <v>18.458771428571428</v>
      </c>
      <c r="J436" s="2">
        <f t="shared" si="50"/>
        <v>18.608985865038569</v>
      </c>
      <c r="K436" s="2">
        <f t="shared" si="52"/>
        <v>18.906006622118728</v>
      </c>
    </row>
    <row r="437" spans="1:11" ht="13.5" x14ac:dyDescent="0.25">
      <c r="A437" s="3">
        <f>TITRES_STAT!B440</f>
        <v>45237</v>
      </c>
      <c r="B437" s="5">
        <f>TITRES_STAT!D440</f>
        <v>18.4969</v>
      </c>
      <c r="C437" s="2">
        <f t="shared" si="45"/>
        <v>0</v>
      </c>
      <c r="D437" s="2">
        <f t="shared" si="46"/>
        <v>18.40822</v>
      </c>
      <c r="E437" s="2">
        <f t="shared" si="48"/>
        <v>18.51341</v>
      </c>
      <c r="F437" s="2">
        <f t="shared" si="49"/>
        <v>18.601200000000002</v>
      </c>
      <c r="G437" s="2">
        <f t="shared" si="51"/>
        <v>18.87116799999999</v>
      </c>
      <c r="H437" s="2">
        <f t="shared" si="47"/>
        <v>19.511613500000013</v>
      </c>
      <c r="I437" s="2">
        <f t="array" ref="I437">SUMPRODUCT(B421:B440, (ROW(B421:B440)-ROW(B421)+1)) / (20*21/2)</f>
        <v>18.390309523809524</v>
      </c>
      <c r="J437" s="2">
        <f t="shared" si="50"/>
        <v>18.598311020749179</v>
      </c>
      <c r="K437" s="2">
        <f t="shared" si="52"/>
        <v>18.889963225172895</v>
      </c>
    </row>
    <row r="438" spans="1:11" ht="13.5" x14ac:dyDescent="0.25">
      <c r="A438" s="3">
        <f>TITRES_STAT!B441</f>
        <v>45238</v>
      </c>
      <c r="B438" s="5">
        <f>TITRES_STAT!D441</f>
        <v>18.4621</v>
      </c>
      <c r="C438" s="2">
        <f t="shared" si="45"/>
        <v>-3.4800000000000608E-2</v>
      </c>
      <c r="D438" s="2">
        <f t="shared" si="46"/>
        <v>18.38214</v>
      </c>
      <c r="E438" s="2">
        <f t="shared" si="48"/>
        <v>18.499500000000005</v>
      </c>
      <c r="F438" s="2">
        <f t="shared" si="49"/>
        <v>18.585554999999999</v>
      </c>
      <c r="G438" s="2">
        <f t="shared" si="51"/>
        <v>18.851869999999991</v>
      </c>
      <c r="H438" s="2">
        <f t="shared" si="47"/>
        <v>19.504927500000015</v>
      </c>
      <c r="I438" s="2">
        <f t="array" ref="I438">SUMPRODUCT(B422:B441, (ROW(B422:B441)-ROW(B422)+1)) / (20*21/2)</f>
        <v>18.284761904761904</v>
      </c>
      <c r="J438" s="2">
        <f t="shared" si="50"/>
        <v>18.585338542582591</v>
      </c>
      <c r="K438" s="2">
        <f t="shared" si="52"/>
        <v>18.873184275166114</v>
      </c>
    </row>
    <row r="439" spans="1:11" ht="13.5" x14ac:dyDescent="0.25">
      <c r="A439" s="3">
        <f>TITRES_STAT!B442</f>
        <v>45239</v>
      </c>
      <c r="B439" s="5">
        <f>TITRES_STAT!D442</f>
        <v>17.818899999999999</v>
      </c>
      <c r="C439" s="2">
        <f t="shared" si="45"/>
        <v>-0.64320000000000022</v>
      </c>
      <c r="D439" s="2">
        <f t="shared" si="46"/>
        <v>18.2987</v>
      </c>
      <c r="E439" s="2">
        <f t="shared" si="48"/>
        <v>18.42127</v>
      </c>
      <c r="F439" s="2">
        <f t="shared" si="49"/>
        <v>18.537750000000003</v>
      </c>
      <c r="G439" s="2">
        <f t="shared" si="51"/>
        <v>18.820577999999987</v>
      </c>
      <c r="H439" s="2">
        <f t="shared" si="47"/>
        <v>19.498947500000014</v>
      </c>
      <c r="I439" s="2">
        <f t="array" ref="I439">SUMPRODUCT(B423:B442, (ROW(B423:B442)-ROW(B423)+1)) / (20*21/2)</f>
        <v>18.284931428571426</v>
      </c>
      <c r="J439" s="2">
        <f t="shared" si="50"/>
        <v>18.512344395669963</v>
      </c>
      <c r="K439" s="2">
        <f t="shared" si="52"/>
        <v>18.831839793787051</v>
      </c>
    </row>
    <row r="440" spans="1:11" ht="13.5" x14ac:dyDescent="0.25">
      <c r="A440" s="3">
        <f>TITRES_STAT!B443</f>
        <v>45240</v>
      </c>
      <c r="B440" s="5">
        <f>TITRES_STAT!D443</f>
        <v>17.818899999999999</v>
      </c>
      <c r="C440" s="2">
        <f t="shared" si="45"/>
        <v>0</v>
      </c>
      <c r="D440" s="2">
        <f t="shared" si="46"/>
        <v>18.21874</v>
      </c>
      <c r="E440" s="2">
        <f t="shared" si="48"/>
        <v>18.343039999999995</v>
      </c>
      <c r="F440" s="2">
        <f t="shared" si="49"/>
        <v>18.492550000000001</v>
      </c>
      <c r="G440" s="2">
        <f t="shared" si="51"/>
        <v>18.78928599999999</v>
      </c>
      <c r="H440" s="2">
        <f t="shared" si="47"/>
        <v>19.489006000000014</v>
      </c>
      <c r="I440" s="2">
        <f t="array" ref="I440">SUMPRODUCT(B424:B443, (ROW(B424:B443)-ROW(B424)+1)) / (20*21/2)</f>
        <v>18.286508095238091</v>
      </c>
      <c r="J440" s="2">
        <f t="shared" si="50"/>
        <v>18.446302072272825</v>
      </c>
      <c r="K440" s="2">
        <f t="shared" si="52"/>
        <v>18.792116664618931</v>
      </c>
    </row>
    <row r="441" spans="1:11" ht="13.5" x14ac:dyDescent="0.25">
      <c r="A441" s="3">
        <f>TITRES_STAT!B444</f>
        <v>45243</v>
      </c>
      <c r="B441" s="5">
        <f>TITRES_STAT!D444</f>
        <v>17.3843</v>
      </c>
      <c r="C441" s="2">
        <f t="shared" si="45"/>
        <v>-0.43459999999999965</v>
      </c>
      <c r="D441" s="2">
        <f t="shared" si="46"/>
        <v>17.996220000000001</v>
      </c>
      <c r="E441" s="2">
        <f t="shared" si="48"/>
        <v>18.216999999999995</v>
      </c>
      <c r="F441" s="2">
        <f t="shared" si="49"/>
        <v>18.425619999999999</v>
      </c>
      <c r="G441" s="2">
        <f t="shared" si="51"/>
        <v>18.747737999999991</v>
      </c>
      <c r="H441" s="2">
        <f t="shared" si="47"/>
        <v>19.476891500000015</v>
      </c>
      <c r="I441" s="2">
        <f t="array" ref="I441">SUMPRODUCT(B425:B444, (ROW(B425:B444)-ROW(B425)+1)) / (20*21/2)</f>
        <v>18.187913809523813</v>
      </c>
      <c r="J441" s="2">
        <f t="shared" si="50"/>
        <v>18.345159017770651</v>
      </c>
      <c r="K441" s="2">
        <f t="shared" si="52"/>
        <v>18.736908167967208</v>
      </c>
    </row>
    <row r="442" spans="1:11" ht="13.5" x14ac:dyDescent="0.25">
      <c r="A442" s="3">
        <f>TITRES_STAT!B445</f>
        <v>45244</v>
      </c>
      <c r="B442" s="5">
        <f>TITRES_STAT!D445</f>
        <v>18.427399999999999</v>
      </c>
      <c r="C442" s="2">
        <f t="shared" si="45"/>
        <v>1.043099999999999</v>
      </c>
      <c r="D442" s="2">
        <f t="shared" si="46"/>
        <v>17.982319999999998</v>
      </c>
      <c r="E442" s="2">
        <f t="shared" si="48"/>
        <v>18.195269999999997</v>
      </c>
      <c r="F442" s="2">
        <f t="shared" si="49"/>
        <v>18.410844999999998</v>
      </c>
      <c r="G442" s="2">
        <f t="shared" si="51"/>
        <v>18.728615999999992</v>
      </c>
      <c r="H442" s="2">
        <f t="shared" si="47"/>
        <v>19.470784500000015</v>
      </c>
      <c r="I442" s="2">
        <f t="array" ref="I442">SUMPRODUCT(B426:B445, (ROW(B426:B445)-ROW(B426)+1)) / (20*21/2)</f>
        <v>18.095735238095237</v>
      </c>
      <c r="J442" s="2">
        <f t="shared" si="50"/>
        <v>18.352991492268682</v>
      </c>
      <c r="K442" s="2">
        <f t="shared" si="52"/>
        <v>18.724770592752808</v>
      </c>
    </row>
    <row r="443" spans="1:11" ht="13.5" x14ac:dyDescent="0.25">
      <c r="A443" s="3">
        <f>TITRES_STAT!B446</f>
        <v>45245</v>
      </c>
      <c r="B443" s="5">
        <f>TITRES_STAT!D446</f>
        <v>18.427399999999999</v>
      </c>
      <c r="C443" s="2">
        <f t="shared" si="45"/>
        <v>0</v>
      </c>
      <c r="D443" s="2">
        <f t="shared" si="46"/>
        <v>17.975380000000001</v>
      </c>
      <c r="E443" s="2">
        <f t="shared" si="48"/>
        <v>18.17876</v>
      </c>
      <c r="F443" s="2">
        <f t="shared" si="49"/>
        <v>18.419539999999998</v>
      </c>
      <c r="G443" s="2">
        <f t="shared" si="51"/>
        <v>18.709493999999992</v>
      </c>
      <c r="H443" s="2">
        <f t="shared" si="47"/>
        <v>19.463885500000014</v>
      </c>
      <c r="I443" s="2">
        <f t="array" ref="I443">SUMPRODUCT(B427:B446, (ROW(B427:B446)-ROW(B427)+1)) / (20*21/2)</f>
        <v>18.00997238095238</v>
      </c>
      <c r="J443" s="2">
        <f t="shared" si="50"/>
        <v>18.360078016814519</v>
      </c>
      <c r="K443" s="2">
        <f t="shared" si="52"/>
        <v>18.713109000880149</v>
      </c>
    </row>
    <row r="444" spans="1:11" ht="13.5" x14ac:dyDescent="0.25">
      <c r="A444" s="3">
        <f>TITRES_STAT!B447</f>
        <v>45246</v>
      </c>
      <c r="B444" s="5">
        <f>TITRES_STAT!D447</f>
        <v>17.3843</v>
      </c>
      <c r="C444" s="2">
        <f t="shared" si="45"/>
        <v>-1.043099999999999</v>
      </c>
      <c r="D444" s="2">
        <f t="shared" si="46"/>
        <v>17.888459999999998</v>
      </c>
      <c r="E444" s="2">
        <f t="shared" si="48"/>
        <v>18.093579999999999</v>
      </c>
      <c r="F444" s="2">
        <f t="shared" si="49"/>
        <v>18.352174999999995</v>
      </c>
      <c r="G444" s="2">
        <f t="shared" si="51"/>
        <v>18.669509999999992</v>
      </c>
      <c r="H444" s="2">
        <f t="shared" si="47"/>
        <v>19.451771000000015</v>
      </c>
      <c r="I444" s="2">
        <f t="array" ref="I444">SUMPRODUCT(B428:B447, (ROW(B428:B447)-ROW(B428)+1)) / (20*21/2)</f>
        <v>17.930625238095239</v>
      </c>
      <c r="J444" s="2">
        <f t="shared" si="50"/>
        <v>18.267146777117901</v>
      </c>
      <c r="K444" s="2">
        <f t="shared" si="52"/>
        <v>18.660998843982888</v>
      </c>
    </row>
    <row r="445" spans="1:11" ht="13.5" x14ac:dyDescent="0.25">
      <c r="A445" s="3">
        <f>TITRES_STAT!B448</f>
        <v>45247</v>
      </c>
      <c r="B445" s="5">
        <f>TITRES_STAT!D448</f>
        <v>17.3843</v>
      </c>
      <c r="C445" s="2">
        <f t="shared" si="45"/>
        <v>0</v>
      </c>
      <c r="D445" s="2">
        <f t="shared" si="46"/>
        <v>17.801539999999999</v>
      </c>
      <c r="E445" s="2">
        <f t="shared" si="48"/>
        <v>18.01014</v>
      </c>
      <c r="F445" s="2">
        <f t="shared" si="49"/>
        <v>18.284809999999997</v>
      </c>
      <c r="G445" s="2">
        <f t="shared" si="51"/>
        <v>18.652647999999992</v>
      </c>
      <c r="H445" s="2">
        <f t="shared" si="47"/>
        <v>19.439656500000016</v>
      </c>
      <c r="I445" s="2">
        <f t="array" ref="I445">SUMPRODUCT(B429:B448, (ROW(B429:B448)-ROW(B429)+1)) / (20*21/2)</f>
        <v>17.857652380952381</v>
      </c>
      <c r="J445" s="2">
        <f t="shared" si="50"/>
        <v>18.183066131678103</v>
      </c>
      <c r="K445" s="2">
        <f t="shared" si="52"/>
        <v>18.610932222650227</v>
      </c>
    </row>
    <row r="446" spans="1:11" ht="13.5" x14ac:dyDescent="0.25">
      <c r="A446" s="3">
        <f>TITRES_STAT!B449</f>
        <v>45250</v>
      </c>
      <c r="B446" s="5">
        <f>TITRES_STAT!D449</f>
        <v>17.3843</v>
      </c>
      <c r="C446" s="2">
        <f t="shared" si="45"/>
        <v>0</v>
      </c>
      <c r="D446" s="2">
        <f t="shared" si="46"/>
        <v>17.801539999999996</v>
      </c>
      <c r="E446" s="2">
        <f t="shared" si="48"/>
        <v>17.898879999999998</v>
      </c>
      <c r="F446" s="2">
        <f t="shared" si="49"/>
        <v>18.217444999999998</v>
      </c>
      <c r="G446" s="2">
        <f t="shared" si="51"/>
        <v>18.617879999999996</v>
      </c>
      <c r="H446" s="2">
        <f t="shared" si="47"/>
        <v>19.427660500000016</v>
      </c>
      <c r="I446" s="2">
        <f t="array" ref="I446">SUMPRODUCT(B430:B449, (ROW(B430:B449)-ROW(B430)+1)) / (20*21/2)</f>
        <v>17.790474285714286</v>
      </c>
      <c r="J446" s="2">
        <f t="shared" si="50"/>
        <v>18.106993166756382</v>
      </c>
      <c r="K446" s="2">
        <f t="shared" si="52"/>
        <v>18.562828998232572</v>
      </c>
    </row>
    <row r="447" spans="1:11" ht="13.5" x14ac:dyDescent="0.25">
      <c r="A447" s="3">
        <f>TITRES_STAT!B450</f>
        <v>45251</v>
      </c>
      <c r="B447" s="5">
        <f>TITRES_STAT!D450</f>
        <v>17.3843</v>
      </c>
      <c r="C447" s="2">
        <f t="shared" si="45"/>
        <v>0</v>
      </c>
      <c r="D447" s="2">
        <f t="shared" si="46"/>
        <v>17.592919999999999</v>
      </c>
      <c r="E447" s="2">
        <f t="shared" si="48"/>
        <v>17.787619999999997</v>
      </c>
      <c r="F447" s="2">
        <f t="shared" si="49"/>
        <v>18.150514999999995</v>
      </c>
      <c r="G447" s="2">
        <f t="shared" si="51"/>
        <v>18.583111999999993</v>
      </c>
      <c r="H447" s="2">
        <f t="shared" si="47"/>
        <v>19.415704500000018</v>
      </c>
      <c r="I447" s="2">
        <f t="array" ref="I447">SUMPRODUCT(B431:B450, (ROW(B431:B450)-ROW(B431)+1)) / (20*21/2)</f>
        <v>17.72826238095238</v>
      </c>
      <c r="J447" s="2">
        <f t="shared" si="50"/>
        <v>18.038165246112918</v>
      </c>
      <c r="K447" s="2">
        <f t="shared" si="52"/>
        <v>18.516612174772472</v>
      </c>
    </row>
    <row r="448" spans="1:11" ht="13.5" x14ac:dyDescent="0.25">
      <c r="A448" s="3">
        <f>TITRES_STAT!B451</f>
        <v>45252</v>
      </c>
      <c r="B448" s="5">
        <f>TITRES_STAT!D451</f>
        <v>17.3843</v>
      </c>
      <c r="C448" s="2">
        <f t="shared" si="45"/>
        <v>0</v>
      </c>
      <c r="D448" s="2">
        <f t="shared" si="46"/>
        <v>17.3843</v>
      </c>
      <c r="E448" s="2">
        <f t="shared" si="48"/>
        <v>17.679839999999999</v>
      </c>
      <c r="F448" s="2">
        <f t="shared" si="49"/>
        <v>18.089669999999998</v>
      </c>
      <c r="G448" s="2">
        <f t="shared" si="51"/>
        <v>18.548343999999997</v>
      </c>
      <c r="H448" s="2">
        <f t="shared" si="47"/>
        <v>19.40374850000002</v>
      </c>
      <c r="I448" s="2">
        <f t="array" ref="I448">SUMPRODUCT(B432:B451, (ROW(B432:B451)-ROW(B432)+1)) / (20*21/2)</f>
        <v>17.671058095238095</v>
      </c>
      <c r="J448" s="2">
        <f t="shared" si="50"/>
        <v>17.975892365530736</v>
      </c>
      <c r="K448" s="2">
        <f t="shared" si="52"/>
        <v>18.472207775761788</v>
      </c>
    </row>
    <row r="449" spans="1:11" ht="13.5" x14ac:dyDescent="0.25">
      <c r="A449" s="3">
        <f>TITRES_STAT!B452</f>
        <v>45253</v>
      </c>
      <c r="B449" s="5">
        <f>TITRES_STAT!D452</f>
        <v>17.3843</v>
      </c>
      <c r="C449" s="2">
        <f t="shared" si="45"/>
        <v>0</v>
      </c>
      <c r="D449" s="2">
        <f t="shared" si="46"/>
        <v>17.3843</v>
      </c>
      <c r="E449" s="2">
        <f t="shared" si="48"/>
        <v>17.636379999999996</v>
      </c>
      <c r="F449" s="2">
        <f t="shared" si="49"/>
        <v>18.028824999999998</v>
      </c>
      <c r="G449" s="2">
        <f t="shared" si="51"/>
        <v>18.513576</v>
      </c>
      <c r="H449" s="2">
        <f t="shared" si="47"/>
        <v>19.38989100000002</v>
      </c>
      <c r="I449" s="2">
        <f t="array" ref="I449">SUMPRODUCT(B433:B452, (ROW(B433:B452)-ROW(B433)+1)) / (20*21/2)</f>
        <v>17.619938571428573</v>
      </c>
      <c r="J449" s="2">
        <f t="shared" si="50"/>
        <v>17.919550235480191</v>
      </c>
      <c r="K449" s="2">
        <f t="shared" si="52"/>
        <v>18.429544725731915</v>
      </c>
    </row>
    <row r="450" spans="1:11" ht="13.5" x14ac:dyDescent="0.25">
      <c r="A450" s="3">
        <f>TITRES_STAT!B453</f>
        <v>45254</v>
      </c>
      <c r="B450" s="5">
        <f>TITRES_STAT!D453</f>
        <v>17.375599999999999</v>
      </c>
      <c r="C450" s="2">
        <f t="shared" si="45"/>
        <v>-8.7000000000010402E-3</v>
      </c>
      <c r="D450" s="2">
        <f t="shared" si="46"/>
        <v>17.382560000000002</v>
      </c>
      <c r="E450" s="2">
        <f t="shared" si="48"/>
        <v>17.592049999999997</v>
      </c>
      <c r="F450" s="2">
        <f t="shared" si="49"/>
        <v>17.967544999999998</v>
      </c>
      <c r="G450" s="2">
        <f t="shared" si="51"/>
        <v>18.478634000000003</v>
      </c>
      <c r="H450" s="2">
        <f t="shared" si="47"/>
        <v>19.378208000000019</v>
      </c>
      <c r="I450" s="2">
        <f t="array" ref="I450">SUMPRODUCT(B434:B453, (ROW(B434:B453)-ROW(B434)+1)) / (20*21/2)</f>
        <v>17.574903809523814</v>
      </c>
      <c r="J450" s="2">
        <f t="shared" si="50"/>
        <v>17.867745451148743</v>
      </c>
      <c r="K450" s="2">
        <f t="shared" si="52"/>
        <v>18.38821356001694</v>
      </c>
    </row>
    <row r="451" spans="1:11" ht="13.5" x14ac:dyDescent="0.25">
      <c r="A451" s="3">
        <f>TITRES_STAT!B454</f>
        <v>45257</v>
      </c>
      <c r="B451" s="5">
        <f>TITRES_STAT!D454</f>
        <v>17.366900000000001</v>
      </c>
      <c r="C451" s="2">
        <f t="shared" si="45"/>
        <v>-8.6999999999974875E-3</v>
      </c>
      <c r="D451" s="2">
        <f t="shared" si="46"/>
        <v>17.379080000000002</v>
      </c>
      <c r="E451" s="2">
        <f t="shared" si="48"/>
        <v>17.590309999999999</v>
      </c>
      <c r="F451" s="2">
        <f t="shared" si="49"/>
        <v>17.903654999999997</v>
      </c>
      <c r="G451" s="2">
        <f t="shared" si="51"/>
        <v>18.443692000000002</v>
      </c>
      <c r="H451" s="2">
        <f t="shared" si="47"/>
        <v>19.366481500000017</v>
      </c>
      <c r="I451" s="2">
        <f t="array" ref="I451">SUMPRODUCT(B435:B454, (ROW(B435:B454)-ROW(B435)+1)) / (20*21/2)</f>
        <v>17.528257619047615</v>
      </c>
      <c r="J451" s="2">
        <f t="shared" si="50"/>
        <v>17.820045884372671</v>
      </c>
      <c r="K451" s="2">
        <f t="shared" si="52"/>
        <v>18.348162047859415</v>
      </c>
    </row>
    <row r="452" spans="1:11" ht="13.5" x14ac:dyDescent="0.25">
      <c r="A452" s="3">
        <f>TITRES_STAT!B455</f>
        <v>45258</v>
      </c>
      <c r="B452" s="5">
        <f>TITRES_STAT!D455</f>
        <v>17.366900000000001</v>
      </c>
      <c r="C452" s="2">
        <f t="shared" ref="C452:C515" si="53">B452-B451</f>
        <v>0</v>
      </c>
      <c r="D452" s="2">
        <f t="shared" si="46"/>
        <v>17.375599999999999</v>
      </c>
      <c r="E452" s="2">
        <f t="shared" si="48"/>
        <v>17.484259999999995</v>
      </c>
      <c r="F452" s="2">
        <f t="shared" si="49"/>
        <v>17.839764999999996</v>
      </c>
      <c r="G452" s="2">
        <f t="shared" si="51"/>
        <v>18.408750000000005</v>
      </c>
      <c r="H452" s="2">
        <f t="shared" si="47"/>
        <v>19.354715500000015</v>
      </c>
      <c r="I452" s="2">
        <f t="array" ref="I452">SUMPRODUCT(B436:B455, (ROW(B436:B455)-ROW(B436)+1)) / (20*21/2)</f>
        <v>17.493570476190474</v>
      </c>
      <c r="J452" s="2">
        <f t="shared" si="50"/>
        <v>17.776889133480037</v>
      </c>
      <c r="K452" s="2">
        <f t="shared" si="52"/>
        <v>18.309681183237476</v>
      </c>
    </row>
    <row r="453" spans="1:11" ht="13.5" x14ac:dyDescent="0.25">
      <c r="A453" s="3">
        <f>TITRES_STAT!B456</f>
        <v>45259</v>
      </c>
      <c r="B453" s="5">
        <f>TITRES_STAT!D456</f>
        <v>17.366900000000001</v>
      </c>
      <c r="C453" s="2">
        <f t="shared" si="53"/>
        <v>0</v>
      </c>
      <c r="D453" s="2">
        <f t="shared" si="46"/>
        <v>17.372120000000002</v>
      </c>
      <c r="E453" s="2">
        <f t="shared" si="48"/>
        <v>17.378209999999996</v>
      </c>
      <c r="F453" s="2">
        <f t="shared" si="49"/>
        <v>17.778484999999996</v>
      </c>
      <c r="G453" s="2">
        <f t="shared" si="51"/>
        <v>18.373808000000004</v>
      </c>
      <c r="H453" s="2">
        <f t="shared" si="47"/>
        <v>19.343345500000012</v>
      </c>
      <c r="I453" s="2">
        <f t="array" ref="I453">SUMPRODUCT(B437:B456, (ROW(B437:B456)-ROW(B437)+1)) / (20*21/2)</f>
        <v>17.462939523809524</v>
      </c>
      <c r="J453" s="2">
        <f t="shared" si="50"/>
        <v>17.737842549339081</v>
      </c>
      <c r="K453" s="2">
        <f t="shared" si="52"/>
        <v>18.272709372130127</v>
      </c>
    </row>
    <row r="454" spans="1:11" ht="13.5" x14ac:dyDescent="0.25">
      <c r="A454" s="3">
        <f>TITRES_STAT!B457</f>
        <v>45260</v>
      </c>
      <c r="B454" s="5">
        <f>TITRES_STAT!D457</f>
        <v>17.288699999999999</v>
      </c>
      <c r="C454" s="2">
        <f t="shared" si="53"/>
        <v>-7.820000000000249E-2</v>
      </c>
      <c r="D454" s="2">
        <f t="shared" ref="D454:D517" si="54">AVERAGE(B450:B454)</f>
        <v>17.353000000000002</v>
      </c>
      <c r="E454" s="2">
        <f t="shared" si="48"/>
        <v>17.368650000000002</v>
      </c>
      <c r="F454" s="2">
        <f t="shared" si="49"/>
        <v>17.731114999999999</v>
      </c>
      <c r="G454" s="2">
        <f t="shared" si="51"/>
        <v>18.337302000000001</v>
      </c>
      <c r="H454" s="2">
        <f t="shared" si="47"/>
        <v>19.331268000000012</v>
      </c>
      <c r="I454" s="2">
        <f t="array" ref="I454">SUMPRODUCT(B438:B457, (ROW(B438:B457)-ROW(B438)+1)) / (20*21/2)</f>
        <v>17.436860952380954</v>
      </c>
      <c r="J454" s="2">
        <f t="shared" si="50"/>
        <v>17.695067068449646</v>
      </c>
      <c r="K454" s="2">
        <f t="shared" si="52"/>
        <v>18.234120769301498</v>
      </c>
    </row>
    <row r="455" spans="1:11" ht="13.5" x14ac:dyDescent="0.25">
      <c r="A455" s="3">
        <f>TITRES_STAT!B458</f>
        <v>45261</v>
      </c>
      <c r="B455" s="5">
        <f>TITRES_STAT!D458</f>
        <v>17.366900000000001</v>
      </c>
      <c r="C455" s="2">
        <f t="shared" si="53"/>
        <v>7.820000000000249E-2</v>
      </c>
      <c r="D455" s="2">
        <f t="shared" si="54"/>
        <v>17.35126</v>
      </c>
      <c r="E455" s="2">
        <f t="shared" si="48"/>
        <v>17.366910000000001</v>
      </c>
      <c r="F455" s="2">
        <f t="shared" si="49"/>
        <v>17.688524999999995</v>
      </c>
      <c r="G455" s="2">
        <f t="shared" si="51"/>
        <v>18.302534000000001</v>
      </c>
      <c r="H455" s="2">
        <f t="shared" si="47"/>
        <v>19.319938000000011</v>
      </c>
      <c r="I455" s="2">
        <f t="array" ref="I455">SUMPRODUCT(B439:B458, (ROW(B439:B458)-ROW(B439)+1)) / (20*21/2)</f>
        <v>17.415376190476188</v>
      </c>
      <c r="J455" s="2">
        <f t="shared" si="50"/>
        <v>17.663813061930632</v>
      </c>
      <c r="K455" s="2">
        <f t="shared" si="52"/>
        <v>18.200112111681833</v>
      </c>
    </row>
    <row r="456" spans="1:11" ht="13.5" x14ac:dyDescent="0.25">
      <c r="A456" s="3">
        <f>TITRES_STAT!B459</f>
        <v>45264</v>
      </c>
      <c r="B456" s="5">
        <f>TITRES_STAT!D459</f>
        <v>17.366900000000001</v>
      </c>
      <c r="C456" s="2">
        <f t="shared" si="53"/>
        <v>0</v>
      </c>
      <c r="D456" s="2">
        <f t="shared" si="54"/>
        <v>17.35126</v>
      </c>
      <c r="E456" s="2">
        <f t="shared" si="48"/>
        <v>17.365169999999999</v>
      </c>
      <c r="F456" s="2">
        <f t="shared" si="49"/>
        <v>17.632024999999995</v>
      </c>
      <c r="G456" s="2">
        <f t="shared" si="51"/>
        <v>18.267766000000005</v>
      </c>
      <c r="H456" s="2">
        <f t="shared" si="47"/>
        <v>19.30864750000001</v>
      </c>
      <c r="I456" s="2">
        <f t="array" ref="I456">SUMPRODUCT(B440:B459, (ROW(B440:B459)-ROW(B440)+1)) / (20*21/2)</f>
        <v>17.399189523809522</v>
      </c>
      <c r="J456" s="2">
        <f t="shared" si="50"/>
        <v>17.635535627461049</v>
      </c>
      <c r="K456" s="2">
        <f t="shared" si="52"/>
        <v>18.167437126909999</v>
      </c>
    </row>
    <row r="457" spans="1:11" ht="13.5" x14ac:dyDescent="0.25">
      <c r="A457" s="3">
        <f>TITRES_STAT!B460</f>
        <v>45265</v>
      </c>
      <c r="B457" s="5">
        <f>TITRES_STAT!D460</f>
        <v>17.3582</v>
      </c>
      <c r="C457" s="2">
        <f t="shared" si="53"/>
        <v>-8.7000000000010402E-3</v>
      </c>
      <c r="D457" s="2">
        <f t="shared" si="54"/>
        <v>17.349519999999998</v>
      </c>
      <c r="E457" s="2">
        <f t="shared" si="48"/>
        <v>17.362560000000002</v>
      </c>
      <c r="F457" s="2">
        <f t="shared" si="49"/>
        <v>17.575089999999996</v>
      </c>
      <c r="G457" s="2">
        <f t="shared" si="51"/>
        <v>18.235952000000005</v>
      </c>
      <c r="H457" s="2">
        <f t="shared" si="47"/>
        <v>19.297274000000012</v>
      </c>
      <c r="I457" s="2">
        <f t="array" ref="I457">SUMPRODUCT(B441:B460, (ROW(B441:B460)-ROW(B441)+1)) / (20*21/2)</f>
        <v>17.384409523809527</v>
      </c>
      <c r="J457" s="2">
        <f t="shared" si="50"/>
        <v>17.609122710559998</v>
      </c>
      <c r="K457" s="2">
        <f t="shared" si="52"/>
        <v>18.13570233761941</v>
      </c>
    </row>
    <row r="458" spans="1:11" ht="13.5" x14ac:dyDescent="0.25">
      <c r="A458" s="3">
        <f>TITRES_STAT!B461</f>
        <v>45266</v>
      </c>
      <c r="B458" s="5">
        <f>TITRES_STAT!D461</f>
        <v>17.349499999999999</v>
      </c>
      <c r="C458" s="2">
        <f t="shared" si="53"/>
        <v>-8.7000000000010402E-3</v>
      </c>
      <c r="D458" s="2">
        <f t="shared" si="54"/>
        <v>17.346039999999999</v>
      </c>
      <c r="E458" s="2">
        <f t="shared" si="48"/>
        <v>17.359080000000002</v>
      </c>
      <c r="F458" s="2">
        <f t="shared" si="49"/>
        <v>17.519459999999995</v>
      </c>
      <c r="G458" s="2">
        <f t="shared" si="51"/>
        <v>18.203964000000006</v>
      </c>
      <c r="H458" s="2">
        <f t="shared" ref="H458:H521" si="55">AVERAGE(B259:B458)</f>
        <v>19.285857000000011</v>
      </c>
      <c r="I458" s="2">
        <f t="array" ref="I458">SUMPRODUCT(B442:B461, (ROW(B442:B461)-ROW(B442)+1)) / (20*21/2)</f>
        <v>17.375220476190478</v>
      </c>
      <c r="J458" s="2">
        <f t="shared" si="50"/>
        <v>17.584396738125712</v>
      </c>
      <c r="K458" s="2">
        <f t="shared" si="52"/>
        <v>18.104870873399044</v>
      </c>
    </row>
    <row r="459" spans="1:11" ht="13.5" x14ac:dyDescent="0.25">
      <c r="A459" s="3">
        <f>TITRES_STAT!B462</f>
        <v>45267</v>
      </c>
      <c r="B459" s="5">
        <f>TITRES_STAT!D462</f>
        <v>17.349499999999999</v>
      </c>
      <c r="C459" s="2">
        <f t="shared" si="53"/>
        <v>0</v>
      </c>
      <c r="D459" s="2">
        <f t="shared" si="54"/>
        <v>17.3582</v>
      </c>
      <c r="E459" s="2">
        <f t="shared" si="48"/>
        <v>17.355600000000003</v>
      </c>
      <c r="F459" s="2">
        <f t="shared" si="49"/>
        <v>17.495989999999995</v>
      </c>
      <c r="G459" s="2">
        <f t="shared" si="51"/>
        <v>18.171976000000008</v>
      </c>
      <c r="H459" s="2">
        <f t="shared" si="55"/>
        <v>19.274479500000009</v>
      </c>
      <c r="I459" s="2">
        <f t="array" ref="I459">SUMPRODUCT(B443:B462, (ROW(B443:B462)-ROW(B443)+1)) / (20*21/2)</f>
        <v>17.365244285714287</v>
      </c>
      <c r="J459" s="2">
        <f t="shared" si="50"/>
        <v>17.562025620208978</v>
      </c>
      <c r="K459" s="2">
        <f t="shared" si="52"/>
        <v>18.075248486206927</v>
      </c>
    </row>
    <row r="460" spans="1:11" ht="13.5" x14ac:dyDescent="0.25">
      <c r="A460" s="3">
        <f>TITRES_STAT!B463</f>
        <v>45268</v>
      </c>
      <c r="B460" s="5">
        <f>TITRES_STAT!D463</f>
        <v>17.340800000000002</v>
      </c>
      <c r="C460" s="2">
        <f t="shared" si="53"/>
        <v>-8.6999999999974875E-3</v>
      </c>
      <c r="D460" s="2">
        <f t="shared" si="54"/>
        <v>17.352979999999999</v>
      </c>
      <c r="E460" s="2">
        <f t="shared" ref="E460:E523" si="56">AVERAGE(B451:B460)</f>
        <v>17.352119999999999</v>
      </c>
      <c r="F460" s="2">
        <f t="shared" si="49"/>
        <v>17.472084999999996</v>
      </c>
      <c r="G460" s="2">
        <f t="shared" si="51"/>
        <v>18.141552000000011</v>
      </c>
      <c r="H460" s="2">
        <f t="shared" si="55"/>
        <v>19.263019000000011</v>
      </c>
      <c r="I460" s="2">
        <f t="array" ref="I460">SUMPRODUCT(B444:B463, (ROW(B444:B463)-ROW(B444)+1)) / (20*21/2)</f>
        <v>17.360318095238096</v>
      </c>
      <c r="J460" s="2">
        <f t="shared" si="50"/>
        <v>17.54095651352241</v>
      </c>
      <c r="K460" s="2">
        <f t="shared" si="52"/>
        <v>18.046446584787049</v>
      </c>
    </row>
    <row r="461" spans="1:11" ht="13.5" x14ac:dyDescent="0.25">
      <c r="A461" s="3">
        <f>TITRES_STAT!B464</f>
        <v>45271</v>
      </c>
      <c r="B461" s="5">
        <f>TITRES_STAT!D464</f>
        <v>17.375599999999999</v>
      </c>
      <c r="C461" s="2">
        <f t="shared" si="53"/>
        <v>3.4799999999997056E-2</v>
      </c>
      <c r="D461" s="2">
        <f t="shared" si="54"/>
        <v>17.354719999999997</v>
      </c>
      <c r="E461" s="2">
        <f t="shared" si="56"/>
        <v>17.352989999999998</v>
      </c>
      <c r="F461" s="2">
        <f t="shared" si="49"/>
        <v>17.471649999999997</v>
      </c>
      <c r="G461" s="2">
        <f t="shared" si="51"/>
        <v>18.111824000000009</v>
      </c>
      <c r="H461" s="2">
        <f t="shared" si="55"/>
        <v>19.251970000000011</v>
      </c>
      <c r="I461" s="2">
        <f t="array" ref="I461">SUMPRODUCT(B445:B464, (ROW(B445:B464)-ROW(B445)+1)) / (20*21/2)</f>
        <v>17.353822857142859</v>
      </c>
      <c r="J461" s="2">
        <f t="shared" si="50"/>
        <v>17.525208274139324</v>
      </c>
      <c r="K461" s="2">
        <f t="shared" si="52"/>
        <v>18.020138875579715</v>
      </c>
    </row>
    <row r="462" spans="1:11" ht="13.5" x14ac:dyDescent="0.25">
      <c r="A462" s="3">
        <f>TITRES_STAT!B465</f>
        <v>45272</v>
      </c>
      <c r="B462" s="5">
        <f>TITRES_STAT!D465</f>
        <v>17.366900000000001</v>
      </c>
      <c r="C462" s="2">
        <f t="shared" si="53"/>
        <v>-8.6999999999974875E-3</v>
      </c>
      <c r="D462" s="2">
        <f t="shared" si="54"/>
        <v>17.356460000000002</v>
      </c>
      <c r="E462" s="2">
        <f t="shared" si="56"/>
        <v>17.352989999999998</v>
      </c>
      <c r="F462" s="2">
        <f t="shared" si="49"/>
        <v>17.418624999999995</v>
      </c>
      <c r="G462" s="2">
        <f t="shared" si="51"/>
        <v>18.083662000000007</v>
      </c>
      <c r="H462" s="2">
        <f t="shared" si="55"/>
        <v>19.240640000000006</v>
      </c>
      <c r="I462" s="2">
        <f t="array" ref="I462">SUMPRODUCT(B446:B465, (ROW(B446:B465)-ROW(B446)+1)) / (20*21/2)</f>
        <v>17.35104619047619</v>
      </c>
      <c r="J462" s="2">
        <f t="shared" si="50"/>
        <v>17.510131295649867</v>
      </c>
      <c r="K462" s="2">
        <f t="shared" si="52"/>
        <v>17.99452166477267</v>
      </c>
    </row>
    <row r="463" spans="1:11" ht="13.5" x14ac:dyDescent="0.25">
      <c r="A463" s="3">
        <f>TITRES_STAT!B466</f>
        <v>45273</v>
      </c>
      <c r="B463" s="5">
        <f>TITRES_STAT!D466</f>
        <v>17.366900000000001</v>
      </c>
      <c r="C463" s="2">
        <f t="shared" si="53"/>
        <v>0</v>
      </c>
      <c r="D463" s="2">
        <f t="shared" si="54"/>
        <v>17.359940000000002</v>
      </c>
      <c r="E463" s="2">
        <f t="shared" si="56"/>
        <v>17.352989999999998</v>
      </c>
      <c r="F463" s="2">
        <f t="shared" si="49"/>
        <v>17.365599999999993</v>
      </c>
      <c r="G463" s="2">
        <f t="shared" si="51"/>
        <v>18.055500000000009</v>
      </c>
      <c r="H463" s="2">
        <f t="shared" si="55"/>
        <v>19.229310000000009</v>
      </c>
      <c r="I463" s="2">
        <f t="array" ref="I463">SUMPRODUCT(B447:B466, (ROW(B447:B466)-ROW(B447)+1)) / (20*21/2)</f>
        <v>17.348518095238092</v>
      </c>
      <c r="J463" s="2">
        <f t="shared" si="50"/>
        <v>17.496490219873689</v>
      </c>
      <c r="K463" s="2">
        <f t="shared" si="52"/>
        <v>17.969909050467859</v>
      </c>
    </row>
    <row r="464" spans="1:11" ht="13.5" x14ac:dyDescent="0.25">
      <c r="A464" s="3">
        <f>TITRES_STAT!B467</f>
        <v>45274</v>
      </c>
      <c r="B464" s="5">
        <f>TITRES_STAT!D467</f>
        <v>17.2974</v>
      </c>
      <c r="C464" s="2">
        <f t="shared" si="53"/>
        <v>-6.950000000000145E-2</v>
      </c>
      <c r="D464" s="2">
        <f t="shared" si="54"/>
        <v>17.349519999999998</v>
      </c>
      <c r="E464" s="2">
        <f t="shared" si="56"/>
        <v>17.353860000000001</v>
      </c>
      <c r="F464" s="2">
        <f t="shared" si="49"/>
        <v>17.361255</v>
      </c>
      <c r="G464" s="2">
        <f t="shared" si="51"/>
        <v>18.025948000000003</v>
      </c>
      <c r="H464" s="2">
        <f t="shared" si="55"/>
        <v>19.217751000000007</v>
      </c>
      <c r="I464" s="2">
        <f t="array" ref="I464">SUMPRODUCT(B448:B467, (ROW(B448:B467)-ROW(B448)+1)) / (20*21/2)</f>
        <v>17.346238571428572</v>
      </c>
      <c r="J464" s="2">
        <f t="shared" si="50"/>
        <v>17.477529246552383</v>
      </c>
      <c r="K464" s="2">
        <f t="shared" si="52"/>
        <v>17.943536146527943</v>
      </c>
    </row>
    <row r="465" spans="1:11" ht="13.5" x14ac:dyDescent="0.25">
      <c r="A465" s="3">
        <f>TITRES_STAT!B468</f>
        <v>45275</v>
      </c>
      <c r="B465" s="5">
        <f>TITRES_STAT!D468</f>
        <v>17.332100000000001</v>
      </c>
      <c r="C465" s="2">
        <f t="shared" si="53"/>
        <v>3.4700000000000841E-2</v>
      </c>
      <c r="D465" s="2">
        <f t="shared" si="54"/>
        <v>17.34778</v>
      </c>
      <c r="E465" s="2">
        <f t="shared" si="56"/>
        <v>17.350380000000001</v>
      </c>
      <c r="F465" s="2">
        <f t="shared" si="49"/>
        <v>17.358645000000003</v>
      </c>
      <c r="G465" s="2">
        <f t="shared" si="51"/>
        <v>17.997090000000004</v>
      </c>
      <c r="H465" s="2">
        <f t="shared" si="55"/>
        <v>19.206365500000008</v>
      </c>
      <c r="I465" s="2">
        <f t="array" ref="I465">SUMPRODUCT(B449:B468, (ROW(B449:B468)-ROW(B449)+1)) / (20*21/2)</f>
        <v>17.342560000000002</v>
      </c>
      <c r="J465" s="2">
        <f t="shared" si="50"/>
        <v>17.463678842118824</v>
      </c>
      <c r="K465" s="2">
        <f t="shared" si="52"/>
        <v>17.919558258428811</v>
      </c>
    </row>
    <row r="466" spans="1:11" ht="13.5" x14ac:dyDescent="0.25">
      <c r="A466" s="3">
        <f>TITRES_STAT!B469</f>
        <v>45278</v>
      </c>
      <c r="B466" s="5">
        <f>TITRES_STAT!D469</f>
        <v>17.332100000000001</v>
      </c>
      <c r="C466" s="2">
        <f t="shared" si="53"/>
        <v>0</v>
      </c>
      <c r="D466" s="2">
        <f t="shared" si="54"/>
        <v>17.339079999999999</v>
      </c>
      <c r="E466" s="2">
        <f t="shared" si="56"/>
        <v>17.346899999999998</v>
      </c>
      <c r="F466" s="2">
        <f t="shared" si="49"/>
        <v>17.356035000000002</v>
      </c>
      <c r="G466" s="2">
        <f t="shared" si="51"/>
        <v>17.968232000000004</v>
      </c>
      <c r="H466" s="2">
        <f t="shared" si="55"/>
        <v>19.194901000000005</v>
      </c>
      <c r="I466" s="2">
        <f t="array" ref="I466">SUMPRODUCT(B450:B469, (ROW(B450:B469)-ROW(B450)+1)) / (20*21/2)</f>
        <v>17.339212380952386</v>
      </c>
      <c r="J466" s="2">
        <f t="shared" si="50"/>
        <v>17.451147523821795</v>
      </c>
      <c r="K466" s="2">
        <f t="shared" si="52"/>
        <v>17.896520679666899</v>
      </c>
    </row>
    <row r="467" spans="1:11" ht="13.5" x14ac:dyDescent="0.25">
      <c r="A467" s="3">
        <f>TITRES_STAT!B470</f>
        <v>45279</v>
      </c>
      <c r="B467" s="5">
        <f>TITRES_STAT!D470</f>
        <v>17.332100000000001</v>
      </c>
      <c r="C467" s="2">
        <f t="shared" si="53"/>
        <v>0</v>
      </c>
      <c r="D467" s="2">
        <f t="shared" si="54"/>
        <v>17.332119999999996</v>
      </c>
      <c r="E467" s="2">
        <f t="shared" si="56"/>
        <v>17.344290000000001</v>
      </c>
      <c r="F467" s="2">
        <f t="shared" si="49"/>
        <v>17.353425000000005</v>
      </c>
      <c r="G467" s="2">
        <f t="shared" si="51"/>
        <v>17.939374000000001</v>
      </c>
      <c r="H467" s="2">
        <f t="shared" si="55"/>
        <v>19.183714000000005</v>
      </c>
      <c r="I467" s="2">
        <f t="array" ref="I467">SUMPRODUCT(B451:B470, (ROW(B451:B470)-ROW(B451)+1)) / (20*21/2)</f>
        <v>17.300595714285716</v>
      </c>
      <c r="J467" s="2">
        <f t="shared" si="50"/>
        <v>17.439809664410198</v>
      </c>
      <c r="K467" s="2">
        <f t="shared" si="52"/>
        <v>17.874386535366238</v>
      </c>
    </row>
    <row r="468" spans="1:11" ht="13.5" x14ac:dyDescent="0.25">
      <c r="A468" s="3">
        <f>TITRES_STAT!B471</f>
        <v>45280</v>
      </c>
      <c r="B468" s="5">
        <f>TITRES_STAT!D471</f>
        <v>17.314800000000002</v>
      </c>
      <c r="C468" s="2">
        <f t="shared" si="53"/>
        <v>-1.7299999999998761E-2</v>
      </c>
      <c r="D468" s="2">
        <f t="shared" si="54"/>
        <v>17.3217</v>
      </c>
      <c r="E468" s="2">
        <f t="shared" si="56"/>
        <v>17.340820000000001</v>
      </c>
      <c r="F468" s="2">
        <f t="shared" ref="F468:F531" si="57">AVERAGE(B449:B468)</f>
        <v>17.349950000000003</v>
      </c>
      <c r="G468" s="2">
        <f t="shared" si="51"/>
        <v>17.910169999999997</v>
      </c>
      <c r="H468" s="2">
        <f t="shared" si="55"/>
        <v>19.174025000000007</v>
      </c>
      <c r="I468" s="2">
        <f t="array" ref="I468">SUMPRODUCT(B452:B471, (ROW(B452:B471)-ROW(B452)+1)) / (20*21/2)</f>
        <v>17.264048571428571</v>
      </c>
      <c r="J468" s="2">
        <f t="shared" si="50"/>
        <v>17.427903982085418</v>
      </c>
      <c r="K468" s="2">
        <f t="shared" si="52"/>
        <v>17.852441965351876</v>
      </c>
    </row>
    <row r="469" spans="1:11" ht="13.5" x14ac:dyDescent="0.25">
      <c r="A469" s="3">
        <f>TITRES_STAT!B472</f>
        <v>45281</v>
      </c>
      <c r="B469" s="5">
        <f>TITRES_STAT!D472</f>
        <v>17.314800000000002</v>
      </c>
      <c r="C469" s="2">
        <f t="shared" si="53"/>
        <v>0</v>
      </c>
      <c r="D469" s="2">
        <f t="shared" si="54"/>
        <v>17.325180000000003</v>
      </c>
      <c r="E469" s="2">
        <f t="shared" si="56"/>
        <v>17.337349999999997</v>
      </c>
      <c r="F469" s="2">
        <f t="shared" si="57"/>
        <v>17.346475000000005</v>
      </c>
      <c r="G469" s="2">
        <f t="shared" si="51"/>
        <v>17.880965999999997</v>
      </c>
      <c r="H469" s="2">
        <f t="shared" si="55"/>
        <v>19.170080000000006</v>
      </c>
      <c r="I469" s="2">
        <f t="array" ref="I469">SUMPRODUCT(B453:B472, (ROW(B453:B472)-ROW(B453)+1)) / (20*21/2)</f>
        <v>17.229529523809525</v>
      </c>
      <c r="J469" s="2">
        <f t="shared" ref="J469:J532" si="58">$J$4*B469+J468*(1-$J$4)</f>
        <v>17.41713217426776</v>
      </c>
      <c r="K469" s="2">
        <f t="shared" si="52"/>
        <v>17.831357966710627</v>
      </c>
    </row>
    <row r="470" spans="1:11" ht="13.5" x14ac:dyDescent="0.25">
      <c r="A470" s="3">
        <f>TITRES_STAT!B473</f>
        <v>45282</v>
      </c>
      <c r="B470" s="5">
        <f>TITRES_STAT!D473</f>
        <v>16.940999999999999</v>
      </c>
      <c r="C470" s="2">
        <f t="shared" si="53"/>
        <v>-0.3738000000000028</v>
      </c>
      <c r="D470" s="2">
        <f t="shared" si="54"/>
        <v>17.246960000000001</v>
      </c>
      <c r="E470" s="2">
        <f t="shared" si="56"/>
        <v>17.297369999999997</v>
      </c>
      <c r="F470" s="2">
        <f t="shared" si="57"/>
        <v>17.324745</v>
      </c>
      <c r="G470" s="2">
        <f t="shared" si="51"/>
        <v>17.845327999999999</v>
      </c>
      <c r="H470" s="2">
        <f t="shared" si="55"/>
        <v>19.158839000000004</v>
      </c>
      <c r="I470" s="2">
        <f t="array" ref="I470">SUMPRODUCT(B454:B473, (ROW(B454:B473)-ROW(B454)+1)) / (20*21/2)</f>
        <v>17.197867142857142</v>
      </c>
      <c r="J470" s="2">
        <f t="shared" si="58"/>
        <v>17.371786252908926</v>
      </c>
      <c r="K470" s="2">
        <f t="shared" si="52"/>
        <v>17.796441968016094</v>
      </c>
    </row>
    <row r="471" spans="1:11" ht="13.5" x14ac:dyDescent="0.25">
      <c r="A471" s="3">
        <f>TITRES_STAT!B474</f>
        <v>45285</v>
      </c>
      <c r="B471" s="5">
        <f>TITRES_STAT!D474</f>
        <v>16.940999999999999</v>
      </c>
      <c r="C471" s="2">
        <f t="shared" si="53"/>
        <v>0</v>
      </c>
      <c r="D471" s="2">
        <f t="shared" si="54"/>
        <v>17.168740000000003</v>
      </c>
      <c r="E471" s="2">
        <f t="shared" si="56"/>
        <v>17.253909999999998</v>
      </c>
      <c r="F471" s="2">
        <f t="shared" si="57"/>
        <v>17.303449999999998</v>
      </c>
      <c r="G471" s="2">
        <f t="shared" si="51"/>
        <v>17.809689999999993</v>
      </c>
      <c r="H471" s="2">
        <f t="shared" si="55"/>
        <v>19.147281000000003</v>
      </c>
      <c r="I471" s="2">
        <f t="array" ref="I471">SUMPRODUCT(B455:B474, (ROW(B455:B474)-ROW(B455)+1)) / (20*21/2)</f>
        <v>17.168191428571433</v>
      </c>
      <c r="J471" s="2">
        <f t="shared" si="58"/>
        <v>17.330758990727123</v>
      </c>
      <c r="K471" s="2">
        <f t="shared" si="52"/>
        <v>17.762895224172325</v>
      </c>
    </row>
    <row r="472" spans="1:11" ht="13.5" x14ac:dyDescent="0.25">
      <c r="A472" s="3">
        <f>TITRES_STAT!B475</f>
        <v>45286</v>
      </c>
      <c r="B472" s="5">
        <f>TITRES_STAT!D475</f>
        <v>16.940999999999999</v>
      </c>
      <c r="C472" s="2">
        <f t="shared" si="53"/>
        <v>0</v>
      </c>
      <c r="D472" s="2">
        <f t="shared" si="54"/>
        <v>17.090520000000001</v>
      </c>
      <c r="E472" s="2">
        <f t="shared" si="56"/>
        <v>17.211320000000001</v>
      </c>
      <c r="F472" s="2">
        <f t="shared" si="57"/>
        <v>17.282154999999996</v>
      </c>
      <c r="G472" s="2">
        <f t="shared" si="51"/>
        <v>17.774051999999998</v>
      </c>
      <c r="H472" s="2">
        <f t="shared" si="55"/>
        <v>19.135723000000002</v>
      </c>
      <c r="I472" s="2">
        <f t="array" ref="I472">SUMPRODUCT(B456:B475, (ROW(B456:B475)-ROW(B456)+1)) / (20*21/2)</f>
        <v>17.140129999999999</v>
      </c>
      <c r="J472" s="2">
        <f t="shared" si="58"/>
        <v>17.293639086848351</v>
      </c>
      <c r="K472" s="2">
        <f t="shared" si="52"/>
        <v>17.730664038910668</v>
      </c>
    </row>
    <row r="473" spans="1:11" ht="13.5" x14ac:dyDescent="0.25">
      <c r="A473" s="3">
        <f>TITRES_STAT!B476</f>
        <v>45287</v>
      </c>
      <c r="B473" s="5">
        <f>TITRES_STAT!D476</f>
        <v>16.9497</v>
      </c>
      <c r="C473" s="2">
        <f t="shared" si="53"/>
        <v>8.7000000000010402E-3</v>
      </c>
      <c r="D473" s="2">
        <f t="shared" si="54"/>
        <v>17.017500000000002</v>
      </c>
      <c r="E473" s="2">
        <f t="shared" si="56"/>
        <v>17.169600000000003</v>
      </c>
      <c r="F473" s="2">
        <f t="shared" si="57"/>
        <v>17.261294999999997</v>
      </c>
      <c r="G473" s="2">
        <f t="shared" si="51"/>
        <v>17.747975999999998</v>
      </c>
      <c r="H473" s="2">
        <f t="shared" si="55"/>
        <v>19.124208500000005</v>
      </c>
      <c r="I473" s="2">
        <f t="array" ref="I473">SUMPRODUCT(B457:B476, (ROW(B457:B476)-ROW(B457)+1)) / (20*21/2)</f>
        <v>17.196836190476191</v>
      </c>
      <c r="J473" s="2">
        <f t="shared" si="58"/>
        <v>17.260882983338984</v>
      </c>
      <c r="K473" s="2">
        <f t="shared" si="52"/>
        <v>17.700037998169073</v>
      </c>
    </row>
    <row r="474" spans="1:11" ht="13.5" x14ac:dyDescent="0.25">
      <c r="A474" s="3">
        <f>TITRES_STAT!B477</f>
        <v>45288</v>
      </c>
      <c r="B474" s="5">
        <f>TITRES_STAT!D477</f>
        <v>16.9497</v>
      </c>
      <c r="C474" s="2">
        <f t="shared" si="53"/>
        <v>0</v>
      </c>
      <c r="D474" s="2">
        <f t="shared" si="54"/>
        <v>16.944479999999999</v>
      </c>
      <c r="E474" s="2">
        <f t="shared" si="56"/>
        <v>17.134830000000001</v>
      </c>
      <c r="F474" s="2">
        <f t="shared" si="57"/>
        <v>17.244344999999996</v>
      </c>
      <c r="G474" s="2">
        <f t="shared" si="51"/>
        <v>17.712337999999999</v>
      </c>
      <c r="H474" s="2">
        <f t="shared" si="55"/>
        <v>19.112694000000005</v>
      </c>
      <c r="I474" s="2">
        <f t="array" ref="I474">SUMPRODUCT(B458:B477, (ROW(B458:B477)-ROW(B458)+1)) / (20*21/2)</f>
        <v>17.209999523809522</v>
      </c>
      <c r="J474" s="2">
        <f t="shared" si="58"/>
        <v>17.231246508735271</v>
      </c>
      <c r="K474" s="2">
        <f t="shared" si="52"/>
        <v>17.670612978633031</v>
      </c>
    </row>
    <row r="475" spans="1:11" ht="13.5" x14ac:dyDescent="0.25">
      <c r="A475" s="3">
        <f>TITRES_STAT!B478</f>
        <v>45289</v>
      </c>
      <c r="B475" s="5">
        <f>TITRES_STAT!D478</f>
        <v>16.9497</v>
      </c>
      <c r="C475" s="2">
        <f t="shared" si="53"/>
        <v>0</v>
      </c>
      <c r="D475" s="2">
        <f t="shared" si="54"/>
        <v>16.94622</v>
      </c>
      <c r="E475" s="2">
        <f t="shared" si="56"/>
        <v>17.096590000000003</v>
      </c>
      <c r="F475" s="2">
        <f t="shared" si="57"/>
        <v>17.223484999999997</v>
      </c>
      <c r="G475" s="2">
        <f t="shared" si="51"/>
        <v>17.676699999999997</v>
      </c>
      <c r="H475" s="2">
        <f t="shared" si="55"/>
        <v>19.101179500000004</v>
      </c>
      <c r="I475" s="2">
        <f t="array" ref="I475">SUMPRODUCT(B459:B478, (ROW(B459:B478)-ROW(B459)+1)) / (20*21/2)</f>
        <v>17.22138142857143</v>
      </c>
      <c r="J475" s="2">
        <f t="shared" si="58"/>
        <v>17.204432555522388</v>
      </c>
      <c r="K475" s="2">
        <f t="shared" si="52"/>
        <v>17.642341881431737</v>
      </c>
    </row>
    <row r="476" spans="1:11" ht="13.5" x14ac:dyDescent="0.25">
      <c r="A476" s="3">
        <f>TITRES_STAT!B479</f>
        <v>45293</v>
      </c>
      <c r="B476" s="5">
        <f>TITRES_STAT!D479</f>
        <v>17.818899999999999</v>
      </c>
      <c r="C476" s="2">
        <f t="shared" si="53"/>
        <v>0.86919999999999931</v>
      </c>
      <c r="D476" s="2">
        <f t="shared" si="54"/>
        <v>17.1218</v>
      </c>
      <c r="E476" s="2">
        <f t="shared" si="56"/>
        <v>17.145270000000004</v>
      </c>
      <c r="F476" s="2">
        <f t="shared" si="57"/>
        <v>17.246084999999997</v>
      </c>
      <c r="G476" s="2">
        <f t="shared" si="51"/>
        <v>17.658445999999998</v>
      </c>
      <c r="H476" s="2">
        <f t="shared" si="55"/>
        <v>19.095199500000003</v>
      </c>
      <c r="I476" s="2">
        <f t="array" ref="I476">SUMPRODUCT(B460:B479, (ROW(B460:B479)-ROW(B460)+1)) / (20*21/2)</f>
        <v>17.231023333333333</v>
      </c>
      <c r="J476" s="2">
        <f t="shared" si="58"/>
        <v>17.262953264520256</v>
      </c>
      <c r="K476" s="2">
        <f t="shared" si="52"/>
        <v>17.649265729218726</v>
      </c>
    </row>
    <row r="477" spans="1:11" ht="13.5" x14ac:dyDescent="0.25">
      <c r="A477" s="3">
        <f>TITRES_STAT!B480</f>
        <v>45294</v>
      </c>
      <c r="B477" s="5">
        <f>TITRES_STAT!D480</f>
        <v>17.3843</v>
      </c>
      <c r="C477" s="2">
        <f t="shared" si="53"/>
        <v>-0.43459999999999965</v>
      </c>
      <c r="D477" s="2">
        <f t="shared" si="54"/>
        <v>17.210460000000001</v>
      </c>
      <c r="E477" s="2">
        <f t="shared" si="56"/>
        <v>17.150490000000001</v>
      </c>
      <c r="F477" s="2">
        <f t="shared" si="57"/>
        <v>17.247389999999999</v>
      </c>
      <c r="G477" s="2">
        <f t="shared" si="51"/>
        <v>17.631674</v>
      </c>
      <c r="H477" s="2">
        <f t="shared" si="55"/>
        <v>19.086254000000007</v>
      </c>
      <c r="I477" s="2">
        <f t="array" ref="I477">SUMPRODUCT(B461:B480, (ROW(B461:B480)-ROW(B461)+1)) / (20*21/2)</f>
        <v>17.234874761904763</v>
      </c>
      <c r="J477" s="2">
        <f t="shared" si="58"/>
        <v>17.27451009647071</v>
      </c>
      <c r="K477" s="2">
        <f t="shared" si="52"/>
        <v>17.63887491630819</v>
      </c>
    </row>
    <row r="478" spans="1:11" ht="13.5" x14ac:dyDescent="0.25">
      <c r="A478" s="3">
        <f>TITRES_STAT!B481</f>
        <v>45295</v>
      </c>
      <c r="B478" s="5">
        <f>TITRES_STAT!D481</f>
        <v>17.366900000000001</v>
      </c>
      <c r="C478" s="2">
        <f t="shared" si="53"/>
        <v>-1.7399999999998528E-2</v>
      </c>
      <c r="D478" s="2">
        <f t="shared" si="54"/>
        <v>17.293900000000001</v>
      </c>
      <c r="E478" s="2">
        <f t="shared" si="56"/>
        <v>17.155700000000003</v>
      </c>
      <c r="F478" s="2">
        <f t="shared" si="57"/>
        <v>17.248259999999998</v>
      </c>
      <c r="G478" s="2">
        <f t="shared" si="51"/>
        <v>17.606987999999998</v>
      </c>
      <c r="H478" s="2">
        <f t="shared" si="55"/>
        <v>19.076825500000005</v>
      </c>
      <c r="I478" s="2">
        <f t="array" ref="I478">SUMPRODUCT(B462:B481, (ROW(B462:B481)-ROW(B462)+1)) / (20*21/2)</f>
        <v>17.230698095238093</v>
      </c>
      <c r="J478" s="2">
        <f t="shared" si="58"/>
        <v>17.283309134902073</v>
      </c>
      <c r="K478" s="2">
        <f t="shared" si="52"/>
        <v>17.628209233315712</v>
      </c>
    </row>
    <row r="479" spans="1:11" ht="13.5" x14ac:dyDescent="0.25">
      <c r="A479" s="3">
        <f>TITRES_STAT!B482</f>
        <v>45296</v>
      </c>
      <c r="B479" s="5">
        <f>TITRES_STAT!D482</f>
        <v>17.349499999999999</v>
      </c>
      <c r="C479" s="2">
        <f t="shared" si="53"/>
        <v>-1.740000000000208E-2</v>
      </c>
      <c r="D479" s="2">
        <f t="shared" si="54"/>
        <v>17.373860000000001</v>
      </c>
      <c r="E479" s="2">
        <f t="shared" si="56"/>
        <v>17.159170000000003</v>
      </c>
      <c r="F479" s="2">
        <f t="shared" si="57"/>
        <v>17.248259999999995</v>
      </c>
      <c r="G479" s="2">
        <f t="shared" si="51"/>
        <v>17.581954</v>
      </c>
      <c r="H479" s="2">
        <f t="shared" si="55"/>
        <v>19.067310000000006</v>
      </c>
      <c r="I479" s="2">
        <f t="array" ref="I479">SUMPRODUCT(B463:B482, (ROW(B463:B482)-ROW(B463)+1)) / (20*21/2)</f>
        <v>17.227349047619047</v>
      </c>
      <c r="J479" s="2">
        <f t="shared" si="58"/>
        <v>17.289613026816163</v>
      </c>
      <c r="K479" s="2">
        <f t="shared" si="52"/>
        <v>17.617279459460196</v>
      </c>
    </row>
    <row r="480" spans="1:11" ht="13.5" x14ac:dyDescent="0.25">
      <c r="A480" s="3">
        <f>TITRES_STAT!B483</f>
        <v>45299</v>
      </c>
      <c r="B480" s="5">
        <f>TITRES_STAT!D483</f>
        <v>17.288699999999999</v>
      </c>
      <c r="C480" s="2">
        <f t="shared" si="53"/>
        <v>-6.0800000000000409E-2</v>
      </c>
      <c r="D480" s="2">
        <f t="shared" si="54"/>
        <v>17.441660000000002</v>
      </c>
      <c r="E480" s="2">
        <f t="shared" si="56"/>
        <v>17.193940000000001</v>
      </c>
      <c r="F480" s="2">
        <f t="shared" si="57"/>
        <v>17.245654999999996</v>
      </c>
      <c r="G480" s="2">
        <f t="shared" si="51"/>
        <v>17.555703999999995</v>
      </c>
      <c r="H480" s="2">
        <f t="shared" si="55"/>
        <v>19.0574905</v>
      </c>
      <c r="I480" s="2">
        <f t="array" ref="I480">SUMPRODUCT(B464:B483, (ROW(B464:B483)-ROW(B464)+1)) / (20*21/2)</f>
        <v>17.216500476190479</v>
      </c>
      <c r="J480" s="2">
        <f t="shared" si="58"/>
        <v>17.289526071881291</v>
      </c>
      <c r="K480" s="2">
        <f t="shared" si="52"/>
        <v>17.604393990461759</v>
      </c>
    </row>
    <row r="481" spans="1:11" ht="13.5" x14ac:dyDescent="0.25">
      <c r="A481" s="3">
        <f>TITRES_STAT!B484</f>
        <v>45300</v>
      </c>
      <c r="B481" s="5">
        <f>TITRES_STAT!D484</f>
        <v>17.201799999999999</v>
      </c>
      <c r="C481" s="2">
        <f t="shared" si="53"/>
        <v>-8.6899999999999977E-2</v>
      </c>
      <c r="D481" s="2">
        <f t="shared" si="54"/>
        <v>17.318239999999996</v>
      </c>
      <c r="E481" s="2">
        <f t="shared" si="56"/>
        <v>17.220019999999998</v>
      </c>
      <c r="F481" s="2">
        <f t="shared" si="57"/>
        <v>17.236964999999998</v>
      </c>
      <c r="G481" s="2">
        <f t="shared" si="51"/>
        <v>17.526845999999999</v>
      </c>
      <c r="H481" s="2">
        <f t="shared" si="55"/>
        <v>19.0472365</v>
      </c>
      <c r="I481" s="2">
        <f t="array" ref="I481">SUMPRODUCT(B465:B484, (ROW(B465:B484)-ROW(B465)+1)) / (20*21/2)</f>
        <v>17.206033333333338</v>
      </c>
      <c r="J481" s="2">
        <f t="shared" si="58"/>
        <v>17.281171207892598</v>
      </c>
      <c r="K481" s="2">
        <f t="shared" si="52"/>
        <v>17.588605990835809</v>
      </c>
    </row>
    <row r="482" spans="1:11" ht="13.5" x14ac:dyDescent="0.25">
      <c r="A482" s="3">
        <f>TITRES_STAT!B485</f>
        <v>45301</v>
      </c>
      <c r="B482" s="5">
        <f>TITRES_STAT!D485</f>
        <v>17.201799999999999</v>
      </c>
      <c r="C482" s="2">
        <f t="shared" si="53"/>
        <v>0</v>
      </c>
      <c r="D482" s="2">
        <f t="shared" si="54"/>
        <v>17.281739999999996</v>
      </c>
      <c r="E482" s="2">
        <f t="shared" si="56"/>
        <v>17.246099999999998</v>
      </c>
      <c r="F482" s="2">
        <f t="shared" si="57"/>
        <v>17.22871</v>
      </c>
      <c r="G482" s="2">
        <f t="shared" si="51"/>
        <v>17.497987999999999</v>
      </c>
      <c r="H482" s="2">
        <f t="shared" si="55"/>
        <v>19.037180500000002</v>
      </c>
      <c r="I482" s="2">
        <f t="array" ref="I482">SUMPRODUCT(B466:B485, (ROW(B466:B485)-ROW(B466)+1)) / (20*21/2)</f>
        <v>17.194819523809524</v>
      </c>
      <c r="J482" s="2">
        <f t="shared" si="58"/>
        <v>17.27361204523616</v>
      </c>
      <c r="K482" s="2">
        <f t="shared" si="52"/>
        <v>17.573437128450092</v>
      </c>
    </row>
    <row r="483" spans="1:11" ht="13.5" x14ac:dyDescent="0.25">
      <c r="A483" s="3">
        <f>TITRES_STAT!B486</f>
        <v>45302</v>
      </c>
      <c r="B483" s="5">
        <f>TITRES_STAT!D486</f>
        <v>17.114799999999999</v>
      </c>
      <c r="C483" s="2">
        <f t="shared" si="53"/>
        <v>-8.6999999999999744E-2</v>
      </c>
      <c r="D483" s="2">
        <f t="shared" si="54"/>
        <v>17.23132</v>
      </c>
      <c r="E483" s="2">
        <f t="shared" si="56"/>
        <v>17.262609999999999</v>
      </c>
      <c r="F483" s="2">
        <f t="shared" si="57"/>
        <v>17.216104999999999</v>
      </c>
      <c r="G483" s="2">
        <f t="shared" si="51"/>
        <v>17.468433999999998</v>
      </c>
      <c r="H483" s="2">
        <f t="shared" si="55"/>
        <v>19.026887500000001</v>
      </c>
      <c r="I483" s="2">
        <f t="array" ref="I483">SUMPRODUCT(B467:B486, (ROW(B467:B486)-ROW(B467)+1)) / (20*21/2)</f>
        <v>17.200488095238089</v>
      </c>
      <c r="J483" s="2">
        <f t="shared" si="58"/>
        <v>17.258487088547</v>
      </c>
      <c r="K483" s="2">
        <f t="shared" si="52"/>
        <v>17.555451358706954</v>
      </c>
    </row>
    <row r="484" spans="1:11" ht="13.5" x14ac:dyDescent="0.25">
      <c r="A484" s="3">
        <f>TITRES_STAT!B487</f>
        <v>45303</v>
      </c>
      <c r="B484" s="5">
        <f>TITRES_STAT!D487</f>
        <v>17.106200000000001</v>
      </c>
      <c r="C484" s="2">
        <f t="shared" si="53"/>
        <v>-8.5999999999977206E-3</v>
      </c>
      <c r="D484" s="2">
        <f t="shared" si="54"/>
        <v>17.182659999999998</v>
      </c>
      <c r="E484" s="2">
        <f t="shared" si="56"/>
        <v>17.27826</v>
      </c>
      <c r="F484" s="2">
        <f t="shared" si="57"/>
        <v>17.206544999999998</v>
      </c>
      <c r="G484" s="2">
        <f t="shared" si="51"/>
        <v>17.445836</v>
      </c>
      <c r="H484" s="2">
        <f t="shared" si="55"/>
        <v>19.016551500000002</v>
      </c>
      <c r="I484" s="2">
        <f t="array" ref="I484">SUMPRODUCT(B468:B487, (ROW(B468:B487)-ROW(B468)+1)) / (20*21/2)</f>
        <v>17.206529047619046</v>
      </c>
      <c r="J484" s="2">
        <f t="shared" si="58"/>
        <v>17.243983556304428</v>
      </c>
      <c r="K484" s="2">
        <f t="shared" si="52"/>
        <v>17.537833658365507</v>
      </c>
    </row>
    <row r="485" spans="1:11" ht="13.5" x14ac:dyDescent="0.25">
      <c r="A485" s="3">
        <f>TITRES_STAT!B488</f>
        <v>45306</v>
      </c>
      <c r="B485" s="5">
        <f>TITRES_STAT!D488</f>
        <v>17.088799999999999</v>
      </c>
      <c r="C485" s="2">
        <f t="shared" si="53"/>
        <v>-1.740000000000208E-2</v>
      </c>
      <c r="D485" s="2">
        <f t="shared" si="54"/>
        <v>17.142680000000002</v>
      </c>
      <c r="E485" s="2">
        <f t="shared" si="56"/>
        <v>17.292169999999999</v>
      </c>
      <c r="F485" s="2">
        <f t="shared" si="57"/>
        <v>17.194379999999999</v>
      </c>
      <c r="G485" s="2">
        <f t="shared" si="51"/>
        <v>17.423237999999998</v>
      </c>
      <c r="H485" s="2">
        <f t="shared" si="55"/>
        <v>19.006921000000002</v>
      </c>
      <c r="I485" s="2">
        <f t="array" ref="I485">SUMPRODUCT(B469:B488, (ROW(B469:B488)-ROW(B469)+1)) / (20*21/2)</f>
        <v>17.225361428571428</v>
      </c>
      <c r="J485" s="2">
        <f t="shared" si="58"/>
        <v>17.229204169989721</v>
      </c>
      <c r="K485" s="2">
        <f t="shared" si="52"/>
        <v>17.52022449529235</v>
      </c>
    </row>
    <row r="486" spans="1:11" ht="13.5" x14ac:dyDescent="0.25">
      <c r="A486" s="3">
        <f>TITRES_STAT!B489</f>
        <v>45307</v>
      </c>
      <c r="B486" s="5">
        <f>TITRES_STAT!D489</f>
        <v>17.253900000000002</v>
      </c>
      <c r="C486" s="2">
        <f t="shared" si="53"/>
        <v>0.16510000000000247</v>
      </c>
      <c r="D486" s="2">
        <f t="shared" si="54"/>
        <v>17.153099999999998</v>
      </c>
      <c r="E486" s="2">
        <f t="shared" si="56"/>
        <v>17.235669999999999</v>
      </c>
      <c r="F486" s="2">
        <f t="shared" si="57"/>
        <v>17.190470000000001</v>
      </c>
      <c r="G486" s="2">
        <f t="shared" si="51"/>
        <v>17.398378000000001</v>
      </c>
      <c r="H486" s="2">
        <f t="shared" si="55"/>
        <v>18.998116000000003</v>
      </c>
      <c r="I486" s="2">
        <f t="array" ref="I486">SUMPRODUCT(B470:B489, (ROW(B470:B489)-ROW(B470)+1)) / (20*21/2)</f>
        <v>17.243862857142854</v>
      </c>
      <c r="J486" s="2">
        <f t="shared" si="58"/>
        <v>17.231556153800224</v>
      </c>
      <c r="K486" s="2">
        <f t="shared" si="52"/>
        <v>17.509780397437748</v>
      </c>
    </row>
    <row r="487" spans="1:11" ht="13.5" x14ac:dyDescent="0.25">
      <c r="A487" s="3">
        <f>TITRES_STAT!B490</f>
        <v>45308</v>
      </c>
      <c r="B487" s="5">
        <f>TITRES_STAT!D490</f>
        <v>17.253900000000002</v>
      </c>
      <c r="C487" s="2">
        <f t="shared" si="53"/>
        <v>0</v>
      </c>
      <c r="D487" s="2">
        <f t="shared" si="54"/>
        <v>17.163520000000002</v>
      </c>
      <c r="E487" s="2">
        <f t="shared" si="56"/>
        <v>17.222629999999999</v>
      </c>
      <c r="F487" s="2">
        <f t="shared" si="57"/>
        <v>17.18656</v>
      </c>
      <c r="G487" s="2">
        <f t="shared" si="51"/>
        <v>17.373518000000004</v>
      </c>
      <c r="H487" s="2">
        <f t="shared" si="55"/>
        <v>18.987330000000004</v>
      </c>
      <c r="I487" s="2">
        <f t="array" ref="I487">SUMPRODUCT(B471:B490, (ROW(B471:B490)-ROW(B471)+1)) / (20*21/2)</f>
        <v>17.237195238095236</v>
      </c>
      <c r="J487" s="2">
        <f t="shared" si="58"/>
        <v>17.233684139152583</v>
      </c>
      <c r="K487" s="2">
        <f t="shared" si="52"/>
        <v>17.499745872048031</v>
      </c>
    </row>
    <row r="488" spans="1:11" ht="13.5" x14ac:dyDescent="0.25">
      <c r="A488" s="3">
        <f>TITRES_STAT!B491</f>
        <v>45309</v>
      </c>
      <c r="B488" s="5">
        <f>TITRES_STAT!D491</f>
        <v>17.3843</v>
      </c>
      <c r="C488" s="2">
        <f t="shared" si="53"/>
        <v>0.13039999999999807</v>
      </c>
      <c r="D488" s="2">
        <f t="shared" si="54"/>
        <v>17.217419999999997</v>
      </c>
      <c r="E488" s="2">
        <f t="shared" si="56"/>
        <v>17.22437</v>
      </c>
      <c r="F488" s="2">
        <f t="shared" si="57"/>
        <v>17.190034999999998</v>
      </c>
      <c r="G488" s="2">
        <f t="shared" si="51"/>
        <v>17.351962000000004</v>
      </c>
      <c r="H488" s="2">
        <f t="shared" si="55"/>
        <v>18.975651000000006</v>
      </c>
      <c r="I488" s="2">
        <f t="array" ref="I488">SUMPRODUCT(B472:B491, (ROW(B472:B491)-ROW(B472)+1)) / (20*21/2)</f>
        <v>17.226353809523808</v>
      </c>
      <c r="J488" s="2">
        <f t="shared" si="58"/>
        <v>17.248028506852336</v>
      </c>
      <c r="K488" s="2">
        <f t="shared" si="52"/>
        <v>17.495218582948109</v>
      </c>
    </row>
    <row r="489" spans="1:11" ht="13.5" x14ac:dyDescent="0.25">
      <c r="A489" s="3">
        <f>TITRES_STAT!B492</f>
        <v>45310</v>
      </c>
      <c r="B489" s="5">
        <f>TITRES_STAT!D492</f>
        <v>17.3843</v>
      </c>
      <c r="C489" s="2">
        <f t="shared" si="53"/>
        <v>0</v>
      </c>
      <c r="D489" s="2">
        <f t="shared" si="54"/>
        <v>17.273040000000002</v>
      </c>
      <c r="E489" s="2">
        <f t="shared" si="56"/>
        <v>17.227849999999997</v>
      </c>
      <c r="F489" s="2">
        <f t="shared" si="57"/>
        <v>17.193509999999996</v>
      </c>
      <c r="G489" s="2">
        <f t="shared" si="51"/>
        <v>17.343270000000008</v>
      </c>
      <c r="H489" s="2">
        <f t="shared" si="55"/>
        <v>18.964328500000008</v>
      </c>
      <c r="I489" s="2">
        <f t="array" ref="I489">SUMPRODUCT(B473:B492, (ROW(B473:B492)-ROW(B473)+1)) / (20*21/2)</f>
        <v>17.20983714285714</v>
      </c>
      <c r="J489" s="2">
        <f t="shared" si="58"/>
        <v>17.261006744294971</v>
      </c>
      <c r="K489" s="2">
        <f t="shared" si="52"/>
        <v>17.490868834597205</v>
      </c>
    </row>
    <row r="490" spans="1:11" ht="13.5" x14ac:dyDescent="0.25">
      <c r="A490" s="3">
        <f>TITRES_STAT!B493</f>
        <v>45313</v>
      </c>
      <c r="B490" s="5">
        <f>TITRES_STAT!D493</f>
        <v>17.1235</v>
      </c>
      <c r="C490" s="2">
        <f t="shared" si="53"/>
        <v>-0.2607999999999997</v>
      </c>
      <c r="D490" s="2">
        <f t="shared" si="54"/>
        <v>17.279980000000002</v>
      </c>
      <c r="E490" s="2">
        <f t="shared" si="56"/>
        <v>17.21133</v>
      </c>
      <c r="F490" s="2">
        <f t="shared" si="57"/>
        <v>17.202634999999997</v>
      </c>
      <c r="G490" s="2">
        <f t="shared" si="51"/>
        <v>17.329362000000007</v>
      </c>
      <c r="H490" s="2">
        <f t="shared" si="55"/>
        <v>18.951702000000008</v>
      </c>
      <c r="I490" s="2">
        <f t="array" ref="I490">SUMPRODUCT(B474:B493, (ROW(B474:B493)-ROW(B474)+1)) / (20*21/2)</f>
        <v>17.192865238095234</v>
      </c>
      <c r="J490" s="2">
        <f t="shared" si="58"/>
        <v>17.247910863885927</v>
      </c>
      <c r="K490" s="2">
        <f t="shared" si="52"/>
        <v>17.476462213632608</v>
      </c>
    </row>
    <row r="491" spans="1:11" ht="13.5" x14ac:dyDescent="0.25">
      <c r="A491" s="3">
        <f>TITRES_STAT!B494</f>
        <v>45314</v>
      </c>
      <c r="B491" s="5">
        <f>TITRES_STAT!D494</f>
        <v>17.088799999999999</v>
      </c>
      <c r="C491" s="2">
        <f t="shared" si="53"/>
        <v>-3.4700000000000841E-2</v>
      </c>
      <c r="D491" s="2">
        <f t="shared" si="54"/>
        <v>17.246959999999994</v>
      </c>
      <c r="E491" s="2">
        <f t="shared" si="56"/>
        <v>17.200029999999998</v>
      </c>
      <c r="F491" s="2">
        <f t="shared" si="57"/>
        <v>17.210024999999995</v>
      </c>
      <c r="G491" s="2">
        <f t="shared" si="51"/>
        <v>17.323452000000003</v>
      </c>
      <c r="H491" s="2">
        <f t="shared" si="55"/>
        <v>18.938981500000008</v>
      </c>
      <c r="I491" s="2">
        <f t="array" ref="I491">SUMPRODUCT(B475:B494, (ROW(B475:B494)-ROW(B475)+1)) / (20*21/2)</f>
        <v>17.183755714285716</v>
      </c>
      <c r="J491" s="2">
        <f t="shared" si="58"/>
        <v>17.232757448277745</v>
      </c>
      <c r="K491" s="2">
        <f t="shared" si="52"/>
        <v>17.461259773882311</v>
      </c>
    </row>
    <row r="492" spans="1:11" ht="13.5" x14ac:dyDescent="0.25">
      <c r="A492" s="3">
        <f>TITRES_STAT!B495</f>
        <v>45315</v>
      </c>
      <c r="B492" s="5">
        <f>TITRES_STAT!D495</f>
        <v>17.0366</v>
      </c>
      <c r="C492" s="2">
        <f t="shared" si="53"/>
        <v>-5.2199999999999136E-2</v>
      </c>
      <c r="D492" s="2">
        <f t="shared" si="54"/>
        <v>17.203499999999998</v>
      </c>
      <c r="E492" s="2">
        <f t="shared" si="56"/>
        <v>17.183509999999998</v>
      </c>
      <c r="F492" s="2">
        <f t="shared" si="57"/>
        <v>17.214804999999998</v>
      </c>
      <c r="G492" s="2">
        <f t="shared" si="51"/>
        <v>17.295636000000005</v>
      </c>
      <c r="H492" s="2">
        <f t="shared" si="55"/>
        <v>18.925920500000007</v>
      </c>
      <c r="I492" s="2">
        <f t="array" ref="I492">SUMPRODUCT(B476:B495, (ROW(B476:B495)-ROW(B476)+1)) / (20*21/2)</f>
        <v>17.177132857142858</v>
      </c>
      <c r="J492" s="2">
        <f t="shared" si="58"/>
        <v>17.214075786537009</v>
      </c>
      <c r="K492" s="2">
        <f t="shared" si="52"/>
        <v>17.444606449416337</v>
      </c>
    </row>
    <row r="493" spans="1:11" ht="13.5" x14ac:dyDescent="0.25">
      <c r="A493" s="3">
        <f>TITRES_STAT!B496</f>
        <v>45316</v>
      </c>
      <c r="B493" s="5">
        <f>TITRES_STAT!D496</f>
        <v>17.0366</v>
      </c>
      <c r="C493" s="2">
        <f t="shared" si="53"/>
        <v>0</v>
      </c>
      <c r="D493" s="2">
        <f t="shared" si="54"/>
        <v>17.133960000000002</v>
      </c>
      <c r="E493" s="2">
        <f t="shared" si="56"/>
        <v>17.175689999999996</v>
      </c>
      <c r="F493" s="2">
        <f t="shared" si="57"/>
        <v>17.219149999999999</v>
      </c>
      <c r="G493" s="2">
        <f t="shared" si="51"/>
        <v>17.267820000000004</v>
      </c>
      <c r="H493" s="2">
        <f t="shared" si="55"/>
        <v>18.912463500000008</v>
      </c>
      <c r="I493" s="2">
        <f t="array" ref="I493">SUMPRODUCT(B477:B496, (ROW(B477:B496)-ROW(B477)+1)) / (20*21/2)</f>
        <v>17.169516666666667</v>
      </c>
      <c r="J493" s="2">
        <f t="shared" si="58"/>
        <v>17.197173330676343</v>
      </c>
      <c r="K493" s="2">
        <f t="shared" si="52"/>
        <v>17.428606196498048</v>
      </c>
    </row>
    <row r="494" spans="1:11" ht="13.5" x14ac:dyDescent="0.25">
      <c r="A494" s="3">
        <f>TITRES_STAT!B497</f>
        <v>45317</v>
      </c>
      <c r="B494" s="5">
        <f>TITRES_STAT!D497</f>
        <v>17.1235</v>
      </c>
      <c r="C494" s="2">
        <f t="shared" si="53"/>
        <v>8.6899999999999977E-2</v>
      </c>
      <c r="D494" s="2">
        <f t="shared" si="54"/>
        <v>17.081799999999998</v>
      </c>
      <c r="E494" s="2">
        <f t="shared" si="56"/>
        <v>17.177419999999998</v>
      </c>
      <c r="F494" s="2">
        <f t="shared" si="57"/>
        <v>17.227839999999997</v>
      </c>
      <c r="G494" s="2">
        <f t="shared" si="51"/>
        <v>17.262604000000007</v>
      </c>
      <c r="H494" s="2">
        <f t="shared" si="55"/>
        <v>18.89944100000001</v>
      </c>
      <c r="I494" s="2">
        <f t="array" ref="I494">SUMPRODUCT(B478:B497, (ROW(B478:B497)-ROW(B478)+1)) / (20*21/2)</f>
        <v>17.16504619047619</v>
      </c>
      <c r="J494" s="2">
        <f t="shared" si="58"/>
        <v>17.190156822992883</v>
      </c>
      <c r="K494" s="2">
        <f t="shared" si="52"/>
        <v>17.416641247615772</v>
      </c>
    </row>
    <row r="495" spans="1:11" ht="13.5" x14ac:dyDescent="0.25">
      <c r="A495" s="3">
        <f>TITRES_STAT!B498</f>
        <v>45320</v>
      </c>
      <c r="B495" s="5">
        <f>TITRES_STAT!D498</f>
        <v>17.158300000000001</v>
      </c>
      <c r="C495" s="2">
        <f t="shared" si="53"/>
        <v>3.4800000000000608E-2</v>
      </c>
      <c r="D495" s="2">
        <f t="shared" si="54"/>
        <v>17.088760000000001</v>
      </c>
      <c r="E495" s="2">
        <f t="shared" si="56"/>
        <v>17.184369999999998</v>
      </c>
      <c r="F495" s="2">
        <f t="shared" si="57"/>
        <v>17.238269999999996</v>
      </c>
      <c r="G495" s="2">
        <f t="shared" si="51"/>
        <v>17.258084000000007</v>
      </c>
      <c r="H495" s="2">
        <f t="shared" si="55"/>
        <v>18.88659250000001</v>
      </c>
      <c r="I495" s="2">
        <f t="array" ref="I495">SUMPRODUCT(B479:B498, (ROW(B479:B498)-ROW(B479)+1)) / (20*21/2)</f>
        <v>17.164966190476193</v>
      </c>
      <c r="J495" s="2">
        <f t="shared" si="58"/>
        <v>17.187122839850705</v>
      </c>
      <c r="K495" s="2">
        <f t="shared" si="52"/>
        <v>17.406510218297505</v>
      </c>
    </row>
    <row r="496" spans="1:11" ht="13.5" x14ac:dyDescent="0.25">
      <c r="A496" s="3">
        <f>TITRES_STAT!B499</f>
        <v>45321</v>
      </c>
      <c r="B496" s="5">
        <f>TITRES_STAT!D499</f>
        <v>17.158300000000001</v>
      </c>
      <c r="C496" s="2">
        <f t="shared" si="53"/>
        <v>0</v>
      </c>
      <c r="D496" s="2">
        <f t="shared" si="54"/>
        <v>17.10266</v>
      </c>
      <c r="E496" s="2">
        <f t="shared" si="56"/>
        <v>17.174809999999997</v>
      </c>
      <c r="F496" s="2">
        <f t="shared" si="57"/>
        <v>17.20524</v>
      </c>
      <c r="G496" s="2">
        <f t="shared" si="51"/>
        <v>17.253564000000011</v>
      </c>
      <c r="H496" s="2">
        <f t="shared" si="55"/>
        <v>18.875328500000009</v>
      </c>
      <c r="I496" s="2">
        <f t="array" ref="I496">SUMPRODUCT(B480:B499, (ROW(B480:B499)-ROW(B480)+1)) / (20*21/2)</f>
        <v>17.142532857142861</v>
      </c>
      <c r="J496" s="2">
        <f t="shared" si="58"/>
        <v>17.184377807483973</v>
      </c>
      <c r="K496" s="2">
        <f t="shared" si="52"/>
        <v>17.396776484246622</v>
      </c>
    </row>
    <row r="497" spans="1:11" ht="13.5" x14ac:dyDescent="0.25">
      <c r="A497" s="3">
        <f>TITRES_STAT!B500</f>
        <v>45322</v>
      </c>
      <c r="B497" s="5">
        <f>TITRES_STAT!D500</f>
        <v>17.158300000000001</v>
      </c>
      <c r="C497" s="2">
        <f t="shared" si="53"/>
        <v>0</v>
      </c>
      <c r="D497" s="2">
        <f t="shared" si="54"/>
        <v>17.126999999999999</v>
      </c>
      <c r="E497" s="2">
        <f t="shared" si="56"/>
        <v>17.165249999999997</v>
      </c>
      <c r="F497" s="2">
        <f t="shared" si="57"/>
        <v>17.193939999999998</v>
      </c>
      <c r="G497" s="2">
        <f t="shared" si="51"/>
        <v>17.249044000000008</v>
      </c>
      <c r="H497" s="2">
        <f t="shared" si="55"/>
        <v>18.864064500000012</v>
      </c>
      <c r="I497" s="2">
        <f t="array" ref="I497">SUMPRODUCT(B481:B500, (ROW(B481:B500)-ROW(B481)+1)) / (20*21/2)</f>
        <v>17.116203333333335</v>
      </c>
      <c r="J497" s="2">
        <f t="shared" si="58"/>
        <v>17.181894206771215</v>
      </c>
      <c r="K497" s="2">
        <f t="shared" si="52"/>
        <v>17.387424465256558</v>
      </c>
    </row>
    <row r="498" spans="1:11" ht="13.5" x14ac:dyDescent="0.25">
      <c r="A498" s="3">
        <f>TITRES_STAT!B501</f>
        <v>45323</v>
      </c>
      <c r="B498" s="5">
        <f>TITRES_STAT!D501</f>
        <v>17.193100000000001</v>
      </c>
      <c r="C498" s="2">
        <f t="shared" si="53"/>
        <v>3.4800000000000608E-2</v>
      </c>
      <c r="D498" s="2">
        <f t="shared" si="54"/>
        <v>17.158300000000001</v>
      </c>
      <c r="E498" s="2">
        <f t="shared" si="56"/>
        <v>17.146129999999999</v>
      </c>
      <c r="F498" s="2">
        <f t="shared" si="57"/>
        <v>17.18525</v>
      </c>
      <c r="G498" s="2">
        <f t="shared" ref="G498:G561" si="59">AVERAGE(B449:B498)</f>
        <v>17.245220000000007</v>
      </c>
      <c r="H498" s="2">
        <f t="shared" si="55"/>
        <v>18.853370500000011</v>
      </c>
      <c r="I498" s="2">
        <f t="array" ref="I498">SUMPRODUCT(B482:B501, (ROW(B482:B501)-ROW(B482)+1)) / (20*21/2)</f>
        <v>17.088473333333333</v>
      </c>
      <c r="J498" s="2">
        <f t="shared" si="58"/>
        <v>17.182961425173957</v>
      </c>
      <c r="K498" s="2">
        <f t="shared" si="52"/>
        <v>17.379803897991597</v>
      </c>
    </row>
    <row r="499" spans="1:11" ht="13.5" x14ac:dyDescent="0.25">
      <c r="A499" s="3">
        <f>TITRES_STAT!B502</f>
        <v>45324</v>
      </c>
      <c r="B499" s="5">
        <f>TITRES_STAT!D502</f>
        <v>16.9497</v>
      </c>
      <c r="C499" s="2">
        <f t="shared" si="53"/>
        <v>-0.24340000000000117</v>
      </c>
      <c r="D499" s="2">
        <f t="shared" si="54"/>
        <v>17.123540000000002</v>
      </c>
      <c r="E499" s="2">
        <f t="shared" si="56"/>
        <v>17.10267</v>
      </c>
      <c r="F499" s="2">
        <f t="shared" si="57"/>
        <v>17.165259999999996</v>
      </c>
      <c r="G499" s="2">
        <f t="shared" si="59"/>
        <v>17.236528000000011</v>
      </c>
      <c r="H499" s="2">
        <f t="shared" si="55"/>
        <v>18.841459500000013</v>
      </c>
      <c r="I499" s="2">
        <f t="array" ref="I499">SUMPRODUCT(B483:B502, (ROW(B483:B502)-ROW(B483)+1)) / (20*21/2)</f>
        <v>17.057427619047619</v>
      </c>
      <c r="J499" s="2">
        <f t="shared" si="58"/>
        <v>17.160746051347864</v>
      </c>
      <c r="K499" s="2">
        <f t="shared" ref="K499:K562" si="60">$K$4*B499+(1-$K$4)*K498</f>
        <v>17.362937078462515</v>
      </c>
    </row>
    <row r="500" spans="1:11" ht="13.5" x14ac:dyDescent="0.25">
      <c r="A500" s="3">
        <f>TITRES_STAT!B503</f>
        <v>45327</v>
      </c>
      <c r="B500" s="5">
        <f>TITRES_STAT!D503</f>
        <v>16.8888</v>
      </c>
      <c r="C500" s="2">
        <f t="shared" si="53"/>
        <v>-6.0900000000000176E-2</v>
      </c>
      <c r="D500" s="2">
        <f t="shared" si="54"/>
        <v>17.06964</v>
      </c>
      <c r="E500" s="2">
        <f t="shared" si="56"/>
        <v>17.0792</v>
      </c>
      <c r="F500" s="2">
        <f t="shared" si="57"/>
        <v>17.145265000000002</v>
      </c>
      <c r="G500" s="2">
        <f t="shared" si="59"/>
        <v>17.226792000000007</v>
      </c>
      <c r="H500" s="2">
        <f t="shared" si="55"/>
        <v>18.829244000000013</v>
      </c>
      <c r="I500" s="2">
        <f t="array" ref="I500">SUMPRODUCT(B484:B503, (ROW(B484:B503)-ROW(B484)+1)) / (20*21/2)</f>
        <v>17.009248095238092</v>
      </c>
      <c r="J500" s="2">
        <f t="shared" si="58"/>
        <v>17.134846427409972</v>
      </c>
      <c r="K500" s="2">
        <f t="shared" si="60"/>
        <v>17.344343467542419</v>
      </c>
    </row>
    <row r="501" spans="1:11" ht="13.5" x14ac:dyDescent="0.25">
      <c r="A501" s="3">
        <f>TITRES_STAT!B504</f>
        <v>45328</v>
      </c>
      <c r="B501" s="5">
        <f>TITRES_STAT!D504</f>
        <v>16.854099999999999</v>
      </c>
      <c r="C501" s="2">
        <f t="shared" si="53"/>
        <v>-3.4700000000000841E-2</v>
      </c>
      <c r="D501" s="2">
        <f t="shared" si="54"/>
        <v>17.008800000000001</v>
      </c>
      <c r="E501" s="2">
        <f t="shared" si="56"/>
        <v>17.055730000000001</v>
      </c>
      <c r="F501" s="2">
        <f t="shared" si="57"/>
        <v>17.127880000000001</v>
      </c>
      <c r="G501" s="2">
        <f t="shared" si="59"/>
        <v>17.216536000000008</v>
      </c>
      <c r="H501" s="2">
        <f t="shared" si="55"/>
        <v>18.822639000000013</v>
      </c>
      <c r="I501" s="2">
        <f t="array" ref="I501">SUMPRODUCT(B485:B504, (ROW(B485:B504)-ROW(B485)+1)) / (20*21/2)</f>
        <v>16.961853333333334</v>
      </c>
      <c r="J501" s="2">
        <f t="shared" si="58"/>
        <v>17.108108672418545</v>
      </c>
      <c r="K501" s="2">
        <f t="shared" si="60"/>
        <v>17.325118233521145</v>
      </c>
    </row>
    <row r="502" spans="1:11" ht="13.5" x14ac:dyDescent="0.25">
      <c r="A502" s="3">
        <f>TITRES_STAT!B505</f>
        <v>45329</v>
      </c>
      <c r="B502" s="5">
        <f>TITRES_STAT!D505</f>
        <v>16.8019</v>
      </c>
      <c r="C502" s="2">
        <f t="shared" si="53"/>
        <v>-5.2199999999999136E-2</v>
      </c>
      <c r="D502" s="2">
        <f t="shared" si="54"/>
        <v>16.937519999999999</v>
      </c>
      <c r="E502" s="2">
        <f t="shared" si="56"/>
        <v>17.032259999999997</v>
      </c>
      <c r="F502" s="2">
        <f t="shared" si="57"/>
        <v>17.107885000000003</v>
      </c>
      <c r="G502" s="2">
        <f t="shared" si="59"/>
        <v>17.205236000000003</v>
      </c>
      <c r="H502" s="2">
        <f t="shared" si="55"/>
        <v>18.811574000000011</v>
      </c>
      <c r="I502" s="2">
        <f t="array" ref="I502">SUMPRODUCT(B486:B505, (ROW(B486:B505)-ROW(B486)+1)) / (20*21/2)</f>
        <v>16.915285238095237</v>
      </c>
      <c r="J502" s="2">
        <f t="shared" si="58"/>
        <v>17.078945941712018</v>
      </c>
      <c r="K502" s="2">
        <f t="shared" si="60"/>
        <v>17.304599871422276</v>
      </c>
    </row>
    <row r="503" spans="1:11" ht="13.5" x14ac:dyDescent="0.25">
      <c r="A503" s="3">
        <f>TITRES_STAT!B506</f>
        <v>45330</v>
      </c>
      <c r="B503" s="5">
        <f>TITRES_STAT!D506</f>
        <v>16.602</v>
      </c>
      <c r="C503" s="2">
        <f t="shared" si="53"/>
        <v>-0.19989999999999952</v>
      </c>
      <c r="D503" s="2">
        <f t="shared" si="54"/>
        <v>16.819300000000002</v>
      </c>
      <c r="E503" s="2">
        <f t="shared" si="56"/>
        <v>16.988799999999998</v>
      </c>
      <c r="F503" s="2">
        <f t="shared" si="57"/>
        <v>17.082244999999997</v>
      </c>
      <c r="G503" s="2">
        <f t="shared" si="59"/>
        <v>17.189938000000005</v>
      </c>
      <c r="H503" s="2">
        <f t="shared" si="55"/>
        <v>18.79954900000001</v>
      </c>
      <c r="I503" s="2">
        <f t="array" ref="I503">SUMPRODUCT(B487:B506, (ROW(B487:B506)-ROW(B487)+1)) / (20*21/2)</f>
        <v>16.857962857142859</v>
      </c>
      <c r="J503" s="2">
        <f t="shared" si="58"/>
        <v>17.033522518691825</v>
      </c>
      <c r="K503" s="2">
        <f t="shared" si="60"/>
        <v>17.27704693528807</v>
      </c>
    </row>
    <row r="504" spans="1:11" ht="13.5" x14ac:dyDescent="0.25">
      <c r="A504" s="3">
        <f>TITRES_STAT!B507</f>
        <v>45331</v>
      </c>
      <c r="B504" s="5">
        <f>TITRES_STAT!D507</f>
        <v>16.584599999999998</v>
      </c>
      <c r="C504" s="2">
        <f t="shared" si="53"/>
        <v>-1.740000000000208E-2</v>
      </c>
      <c r="D504" s="2">
        <f t="shared" si="54"/>
        <v>16.746279999999999</v>
      </c>
      <c r="E504" s="2">
        <f t="shared" si="56"/>
        <v>16.934910000000002</v>
      </c>
      <c r="F504" s="2">
        <f t="shared" si="57"/>
        <v>17.056165</v>
      </c>
      <c r="G504" s="2">
        <f t="shared" si="59"/>
        <v>17.175856000000007</v>
      </c>
      <c r="H504" s="2">
        <f t="shared" si="55"/>
        <v>18.793102000000015</v>
      </c>
      <c r="I504" s="2">
        <f t="array" ref="I504">SUMPRODUCT(B488:B507, (ROW(B488:B507)-ROW(B488)+1)) / (20*21/2)</f>
        <v>16.804572380952383</v>
      </c>
      <c r="J504" s="2">
        <f t="shared" si="58"/>
        <v>16.990767993102128</v>
      </c>
      <c r="K504" s="2">
        <f t="shared" si="60"/>
        <v>17.249892153512068</v>
      </c>
    </row>
    <row r="505" spans="1:11" ht="13.5" x14ac:dyDescent="0.25">
      <c r="A505" s="3">
        <f>TITRES_STAT!B508</f>
        <v>45334</v>
      </c>
      <c r="B505" s="5">
        <f>TITRES_STAT!D508</f>
        <v>16.5672</v>
      </c>
      <c r="C505" s="2">
        <f t="shared" si="53"/>
        <v>-1.7399999999998528E-2</v>
      </c>
      <c r="D505" s="2">
        <f t="shared" si="54"/>
        <v>16.681959999999997</v>
      </c>
      <c r="E505" s="2">
        <f t="shared" si="56"/>
        <v>16.875799999999998</v>
      </c>
      <c r="F505" s="2">
        <f t="shared" si="57"/>
        <v>17.030085</v>
      </c>
      <c r="G505" s="2">
        <f t="shared" si="59"/>
        <v>17.159862000000004</v>
      </c>
      <c r="H505" s="2">
        <f t="shared" si="55"/>
        <v>18.781655500000014</v>
      </c>
      <c r="I505" s="2">
        <f t="array" ref="I505">SUMPRODUCT(B489:B508, (ROW(B489:B508)-ROW(B489)+1)) / (20*21/2)</f>
        <v>16.755113809523809</v>
      </c>
      <c r="J505" s="2">
        <f t="shared" si="58"/>
        <v>16.95042818423526</v>
      </c>
      <c r="K505" s="2">
        <f t="shared" si="60"/>
        <v>17.22311991219787</v>
      </c>
    </row>
    <row r="506" spans="1:11" ht="13.5" x14ac:dyDescent="0.25">
      <c r="A506" s="3">
        <f>TITRES_STAT!B509</f>
        <v>45335</v>
      </c>
      <c r="B506" s="5">
        <f>TITRES_STAT!D509</f>
        <v>16.4282</v>
      </c>
      <c r="C506" s="2">
        <f t="shared" si="53"/>
        <v>-0.13899999999999935</v>
      </c>
      <c r="D506" s="2">
        <f t="shared" si="54"/>
        <v>16.596780000000003</v>
      </c>
      <c r="E506" s="2">
        <f t="shared" si="56"/>
        <v>16.802789999999998</v>
      </c>
      <c r="F506" s="2">
        <f t="shared" si="57"/>
        <v>16.988800000000001</v>
      </c>
      <c r="G506" s="2">
        <f t="shared" si="59"/>
        <v>17.141088000000003</v>
      </c>
      <c r="H506" s="2">
        <f t="shared" si="55"/>
        <v>18.767335500000016</v>
      </c>
      <c r="I506" s="2">
        <f t="array" ref="I506">SUMPRODUCT(B490:B509, (ROW(B490:B509)-ROW(B490)+1)) / (20*21/2)</f>
        <v>16.718484285714286</v>
      </c>
      <c r="J506" s="2">
        <f t="shared" si="58"/>
        <v>16.900692166689044</v>
      </c>
      <c r="K506" s="2">
        <f t="shared" si="60"/>
        <v>17.191946582307757</v>
      </c>
    </row>
    <row r="507" spans="1:11" ht="13.5" x14ac:dyDescent="0.25">
      <c r="A507" s="3">
        <f>TITRES_STAT!B510</f>
        <v>45336</v>
      </c>
      <c r="B507" s="5">
        <f>TITRES_STAT!D510</f>
        <v>16.4282</v>
      </c>
      <c r="C507" s="2">
        <f t="shared" si="53"/>
        <v>0</v>
      </c>
      <c r="D507" s="2">
        <f t="shared" si="54"/>
        <v>16.522040000000001</v>
      </c>
      <c r="E507" s="2">
        <f t="shared" si="56"/>
        <v>16.729779999999998</v>
      </c>
      <c r="F507" s="2">
        <f t="shared" si="57"/>
        <v>16.947515000000003</v>
      </c>
      <c r="G507" s="2">
        <f t="shared" si="59"/>
        <v>17.122488000000004</v>
      </c>
      <c r="H507" s="2">
        <f t="shared" si="55"/>
        <v>18.752500500000014</v>
      </c>
      <c r="I507" s="2">
        <f t="array" ref="I507">SUMPRODUCT(B491:B510, (ROW(B491:B510)-ROW(B491)+1)) / (20*21/2)</f>
        <v>16.685993809523811</v>
      </c>
      <c r="J507" s="2">
        <f t="shared" si="58"/>
        <v>16.855692912718659</v>
      </c>
      <c r="K507" s="2">
        <f t="shared" si="60"/>
        <v>17.161995735942746</v>
      </c>
    </row>
    <row r="508" spans="1:11" ht="13.5" x14ac:dyDescent="0.25">
      <c r="A508" s="3">
        <f>TITRES_STAT!B511</f>
        <v>45337</v>
      </c>
      <c r="B508" s="5">
        <f>TITRES_STAT!D511</f>
        <v>16.4282</v>
      </c>
      <c r="C508" s="2">
        <f t="shared" si="53"/>
        <v>0</v>
      </c>
      <c r="D508" s="2">
        <f t="shared" si="54"/>
        <v>16.487280000000002</v>
      </c>
      <c r="E508" s="2">
        <f t="shared" si="56"/>
        <v>16.653290000000002</v>
      </c>
      <c r="F508" s="2">
        <f t="shared" si="57"/>
        <v>16.899710000000002</v>
      </c>
      <c r="G508" s="2">
        <f t="shared" si="59"/>
        <v>17.104062000000003</v>
      </c>
      <c r="H508" s="2">
        <f t="shared" si="55"/>
        <v>18.737784000000016</v>
      </c>
      <c r="I508" s="2">
        <f t="array" ref="I508">SUMPRODUCT(B492:B511, (ROW(B492:B511)-ROW(B492)+1)) / (20*21/2)</f>
        <v>16.664676666666665</v>
      </c>
      <c r="J508" s="2">
        <f t="shared" si="58"/>
        <v>16.814979301983549</v>
      </c>
      <c r="K508" s="2">
        <f t="shared" si="60"/>
        <v>17.133219432572446</v>
      </c>
    </row>
    <row r="509" spans="1:11" ht="13.5" x14ac:dyDescent="0.25">
      <c r="A509" s="3">
        <f>TITRES_STAT!B512</f>
        <v>45338</v>
      </c>
      <c r="B509" s="5">
        <f>TITRES_STAT!D512</f>
        <v>16.5151</v>
      </c>
      <c r="C509" s="2">
        <f t="shared" si="53"/>
        <v>8.6899999999999977E-2</v>
      </c>
      <c r="D509" s="2">
        <f t="shared" si="54"/>
        <v>16.473380000000002</v>
      </c>
      <c r="E509" s="2">
        <f t="shared" si="56"/>
        <v>16.609829999999999</v>
      </c>
      <c r="F509" s="2">
        <f t="shared" si="57"/>
        <v>16.856249999999999</v>
      </c>
      <c r="G509" s="2">
        <f t="shared" si="59"/>
        <v>17.087373999999997</v>
      </c>
      <c r="H509" s="2">
        <f t="shared" si="55"/>
        <v>18.723700000000015</v>
      </c>
      <c r="I509" s="2">
        <f t="array" ref="I509">SUMPRODUCT(B493:B512, (ROW(B493:B512)-ROW(B493)+1)) / (20*21/2)</f>
        <v>16.645677619047618</v>
      </c>
      <c r="J509" s="2">
        <f t="shared" si="58"/>
        <v>16.786419368461306</v>
      </c>
      <c r="K509" s="2">
        <f t="shared" si="60"/>
        <v>17.108979454824507</v>
      </c>
    </row>
    <row r="510" spans="1:11" ht="13.5" x14ac:dyDescent="0.25">
      <c r="A510" s="3">
        <f>TITRES_STAT!B513</f>
        <v>45341</v>
      </c>
      <c r="B510" s="5">
        <f>TITRES_STAT!D513</f>
        <v>16.5151</v>
      </c>
      <c r="C510" s="2">
        <f t="shared" si="53"/>
        <v>0</v>
      </c>
      <c r="D510" s="2">
        <f t="shared" si="54"/>
        <v>16.462960000000002</v>
      </c>
      <c r="E510" s="2">
        <f t="shared" si="56"/>
        <v>16.57246</v>
      </c>
      <c r="F510" s="2">
        <f t="shared" si="57"/>
        <v>16.825830000000003</v>
      </c>
      <c r="G510" s="2">
        <f t="shared" si="59"/>
        <v>17.070859999999996</v>
      </c>
      <c r="H510" s="2">
        <f t="shared" si="55"/>
        <v>18.715122500000017</v>
      </c>
      <c r="I510" s="2">
        <f t="array" ref="I510">SUMPRODUCT(B494:B513, (ROW(B494:B513)-ROW(B494)+1)) / (20*21/2)</f>
        <v>16.628748095238095</v>
      </c>
      <c r="J510" s="2">
        <f t="shared" si="58"/>
        <v>16.760579428607848</v>
      </c>
      <c r="K510" s="2">
        <f t="shared" si="60"/>
        <v>17.085690064439234</v>
      </c>
    </row>
    <row r="511" spans="1:11" ht="13.5" x14ac:dyDescent="0.25">
      <c r="A511" s="3">
        <f>TITRES_STAT!B514</f>
        <v>45342</v>
      </c>
      <c r="B511" s="5">
        <f>TITRES_STAT!D514</f>
        <v>16.602</v>
      </c>
      <c r="C511" s="2">
        <f t="shared" si="53"/>
        <v>8.6899999999999977E-2</v>
      </c>
      <c r="D511" s="2">
        <f t="shared" si="54"/>
        <v>16.497720000000001</v>
      </c>
      <c r="E511" s="2">
        <f t="shared" si="56"/>
        <v>16.547249999999998</v>
      </c>
      <c r="F511" s="2">
        <f t="shared" si="57"/>
        <v>16.801490000000001</v>
      </c>
      <c r="G511" s="2">
        <f t="shared" si="59"/>
        <v>17.055387999999997</v>
      </c>
      <c r="H511" s="2">
        <f t="shared" si="55"/>
        <v>18.701671500000014</v>
      </c>
      <c r="I511" s="2">
        <f t="array" ref="I511">SUMPRODUCT(B495:B514, (ROW(B495:B514)-ROW(B495)+1)) / (20*21/2)</f>
        <v>16.613888095238096</v>
      </c>
      <c r="J511" s="2">
        <f t="shared" si="58"/>
        <v>16.745476625883292</v>
      </c>
      <c r="K511" s="2">
        <f t="shared" si="60"/>
        <v>17.066721826618085</v>
      </c>
    </row>
    <row r="512" spans="1:11" ht="13.5" x14ac:dyDescent="0.25">
      <c r="A512" s="3">
        <f>TITRES_STAT!B515</f>
        <v>45343</v>
      </c>
      <c r="B512" s="5">
        <f>TITRES_STAT!D515</f>
        <v>16.602</v>
      </c>
      <c r="C512" s="2">
        <f t="shared" si="53"/>
        <v>0</v>
      </c>
      <c r="D512" s="2">
        <f t="shared" si="54"/>
        <v>16.53248</v>
      </c>
      <c r="E512" s="2">
        <f t="shared" si="56"/>
        <v>16.527260000000002</v>
      </c>
      <c r="F512" s="2">
        <f t="shared" si="57"/>
        <v>16.77976</v>
      </c>
      <c r="G512" s="2">
        <f t="shared" si="59"/>
        <v>17.040089999999996</v>
      </c>
      <c r="H512" s="2">
        <f t="shared" si="55"/>
        <v>18.687943000000015</v>
      </c>
      <c r="I512" s="2">
        <f t="array" ref="I512">SUMPRODUCT(B496:B515, (ROW(B496:B515)-ROW(B496)+1)) / (20*21/2)</f>
        <v>16.618063809523811</v>
      </c>
      <c r="J512" s="2">
        <f t="shared" si="58"/>
        <v>16.73181218532298</v>
      </c>
      <c r="K512" s="2">
        <f t="shared" si="60"/>
        <v>17.048497441260512</v>
      </c>
    </row>
    <row r="513" spans="1:11" ht="13.5" x14ac:dyDescent="0.25">
      <c r="A513" s="3">
        <f>TITRES_STAT!B516</f>
        <v>45344</v>
      </c>
      <c r="B513" s="5">
        <f>TITRES_STAT!D516</f>
        <v>16.602</v>
      </c>
      <c r="C513" s="2">
        <f t="shared" si="53"/>
        <v>0</v>
      </c>
      <c r="D513" s="2">
        <f t="shared" si="54"/>
        <v>16.567240000000002</v>
      </c>
      <c r="E513" s="2">
        <f t="shared" si="56"/>
        <v>16.527260000000002</v>
      </c>
      <c r="F513" s="2">
        <f t="shared" si="57"/>
        <v>16.758029999999998</v>
      </c>
      <c r="G513" s="2">
        <f t="shared" si="59"/>
        <v>17.024791999999994</v>
      </c>
      <c r="H513" s="2">
        <f t="shared" si="55"/>
        <v>18.674293500000012</v>
      </c>
      <c r="I513" s="2">
        <f t="array" ref="I513">SUMPRODUCT(B497:B516, (ROW(B497:B516)-ROW(B497)+1)) / (20*21/2)</f>
        <v>16.614956190476189</v>
      </c>
      <c r="J513" s="2">
        <f t="shared" si="58"/>
        <v>16.719449120054126</v>
      </c>
      <c r="K513" s="2">
        <f t="shared" si="60"/>
        <v>17.030987737681667</v>
      </c>
    </row>
    <row r="514" spans="1:11" ht="13.5" x14ac:dyDescent="0.25">
      <c r="A514" s="3">
        <f>TITRES_STAT!B517</f>
        <v>45345</v>
      </c>
      <c r="B514" s="5">
        <f>TITRES_STAT!D517</f>
        <v>16.602</v>
      </c>
      <c r="C514" s="2">
        <f t="shared" si="53"/>
        <v>0</v>
      </c>
      <c r="D514" s="2">
        <f t="shared" si="54"/>
        <v>16.584620000000001</v>
      </c>
      <c r="E514" s="2">
        <f t="shared" si="56"/>
        <v>16.529000000000003</v>
      </c>
      <c r="F514" s="2">
        <f t="shared" si="57"/>
        <v>16.731954999999996</v>
      </c>
      <c r="G514" s="2">
        <f t="shared" si="59"/>
        <v>17.010883999999994</v>
      </c>
      <c r="H514" s="2">
        <f t="shared" si="55"/>
        <v>18.661436500000011</v>
      </c>
      <c r="I514" s="2">
        <f t="array" ref="I514">SUMPRODUCT(B498:B517, (ROW(B498:B517)-ROW(B498)+1)) / (20*21/2)</f>
        <v>16.614125238095237</v>
      </c>
      <c r="J514" s="2">
        <f t="shared" si="58"/>
        <v>16.708263489572779</v>
      </c>
      <c r="K514" s="2">
        <f t="shared" si="60"/>
        <v>17.014164689145129</v>
      </c>
    </row>
    <row r="515" spans="1:11" ht="13.5" x14ac:dyDescent="0.25">
      <c r="A515" s="3">
        <f>TITRES_STAT!B518</f>
        <v>45348</v>
      </c>
      <c r="B515" s="5">
        <f>TITRES_STAT!D518</f>
        <v>16.7758</v>
      </c>
      <c r="C515" s="2">
        <f t="shared" si="53"/>
        <v>0.17379999999999995</v>
      </c>
      <c r="D515" s="2">
        <f t="shared" si="54"/>
        <v>16.636760000000002</v>
      </c>
      <c r="E515" s="2">
        <f t="shared" si="56"/>
        <v>16.549860000000002</v>
      </c>
      <c r="F515" s="2">
        <f t="shared" si="57"/>
        <v>16.712829999999993</v>
      </c>
      <c r="G515" s="2">
        <f t="shared" si="59"/>
        <v>16.999757999999993</v>
      </c>
      <c r="H515" s="2">
        <f t="shared" si="55"/>
        <v>18.648656000000013</v>
      </c>
      <c r="I515" s="2">
        <f t="array" ref="I515">SUMPRODUCT(B499:B518, (ROW(B499:B518)-ROW(B499)+1)) / (20*21/2)</f>
        <v>16.615570952380949</v>
      </c>
      <c r="J515" s="2">
        <f t="shared" si="58"/>
        <v>16.714695538184895</v>
      </c>
      <c r="K515" s="2">
        <f t="shared" si="60"/>
        <v>17.004817054276693</v>
      </c>
    </row>
    <row r="516" spans="1:11" ht="13.5" x14ac:dyDescent="0.25">
      <c r="A516" s="3">
        <f>TITRES_STAT!B519</f>
        <v>45349</v>
      </c>
      <c r="B516" s="5">
        <f>TITRES_STAT!D519</f>
        <v>16.680199999999999</v>
      </c>
      <c r="C516" s="2">
        <f t="shared" ref="C516:C579" si="61">B516-B515</f>
        <v>-9.5600000000001017E-2</v>
      </c>
      <c r="D516" s="2">
        <f t="shared" si="54"/>
        <v>16.6524</v>
      </c>
      <c r="E516" s="2">
        <f t="shared" si="56"/>
        <v>16.575060000000001</v>
      </c>
      <c r="F516" s="2">
        <f t="shared" si="57"/>
        <v>16.688924999999998</v>
      </c>
      <c r="G516" s="2">
        <f t="shared" si="59"/>
        <v>16.986719999999995</v>
      </c>
      <c r="H516" s="2">
        <f t="shared" si="55"/>
        <v>18.63539750000001</v>
      </c>
      <c r="I516" s="2">
        <f t="array" ref="I516">SUMPRODUCT(B500:B519, (ROW(B500:B519)-ROW(B500)+1)) / (20*21/2)</f>
        <v>16.620287619047616</v>
      </c>
      <c r="J516" s="2">
        <f t="shared" si="58"/>
        <v>16.711410248833953</v>
      </c>
      <c r="K516" s="2">
        <f t="shared" si="60"/>
        <v>16.992086973716823</v>
      </c>
    </row>
    <row r="517" spans="1:11" ht="13.5" x14ac:dyDescent="0.25">
      <c r="A517" s="3">
        <f>TITRES_STAT!B520</f>
        <v>45350</v>
      </c>
      <c r="B517" s="5">
        <f>TITRES_STAT!D520</f>
        <v>16.680199999999999</v>
      </c>
      <c r="C517" s="2">
        <f t="shared" si="61"/>
        <v>0</v>
      </c>
      <c r="D517" s="2">
        <f t="shared" si="54"/>
        <v>16.668039999999998</v>
      </c>
      <c r="E517" s="2">
        <f t="shared" si="56"/>
        <v>16.600260000000002</v>
      </c>
      <c r="F517" s="2">
        <f t="shared" si="57"/>
        <v>16.665019999999998</v>
      </c>
      <c r="G517" s="2">
        <f t="shared" si="59"/>
        <v>16.973681999999993</v>
      </c>
      <c r="H517" s="2">
        <f t="shared" si="55"/>
        <v>18.621743000000009</v>
      </c>
      <c r="I517" s="2">
        <f t="array" ref="I517">SUMPRODUCT(B501:B520, (ROW(B501:B520)-ROW(B501)+1)) / (20*21/2)</f>
        <v>16.625417619047617</v>
      </c>
      <c r="J517" s="2">
        <f t="shared" si="58"/>
        <v>16.708437844183102</v>
      </c>
      <c r="K517" s="2">
        <f t="shared" si="60"/>
        <v>16.979856112002441</v>
      </c>
    </row>
    <row r="518" spans="1:11" ht="13.5" x14ac:dyDescent="0.25">
      <c r="A518" s="3">
        <f>TITRES_STAT!B521</f>
        <v>45351</v>
      </c>
      <c r="B518" s="5">
        <f>TITRES_STAT!D521</f>
        <v>16.680199999999999</v>
      </c>
      <c r="C518" s="2">
        <f t="shared" si="61"/>
        <v>0</v>
      </c>
      <c r="D518" s="2">
        <f t="shared" ref="D518:D581" si="62">AVERAGE(B514:B518)</f>
        <v>16.683680000000003</v>
      </c>
      <c r="E518" s="2">
        <f t="shared" si="56"/>
        <v>16.625460000000004</v>
      </c>
      <c r="F518" s="2">
        <f t="shared" si="57"/>
        <v>16.639375000000001</v>
      </c>
      <c r="G518" s="2">
        <f t="shared" si="59"/>
        <v>16.960989999999992</v>
      </c>
      <c r="H518" s="2">
        <f t="shared" si="55"/>
        <v>18.608088500000004</v>
      </c>
      <c r="I518" s="2">
        <f t="array" ref="I518">SUMPRODUCT(B502:B521, (ROW(B502:B521)-ROW(B502)+1)) / (20*21/2)</f>
        <v>16.632369523809523</v>
      </c>
      <c r="J518" s="2">
        <f t="shared" si="58"/>
        <v>16.705748525689472</v>
      </c>
      <c r="K518" s="2">
        <f t="shared" si="60"/>
        <v>16.968104891923915</v>
      </c>
    </row>
    <row r="519" spans="1:11" ht="13.5" x14ac:dyDescent="0.25">
      <c r="A519" s="3">
        <f>TITRES_STAT!B522</f>
        <v>45352</v>
      </c>
      <c r="B519" s="5">
        <f>TITRES_STAT!D522</f>
        <v>16.6889</v>
      </c>
      <c r="C519" s="2">
        <f t="shared" si="61"/>
        <v>8.7000000000010402E-3</v>
      </c>
      <c r="D519" s="2">
        <f t="shared" si="62"/>
        <v>16.701060000000002</v>
      </c>
      <c r="E519" s="2">
        <f t="shared" si="56"/>
        <v>16.64284</v>
      </c>
      <c r="F519" s="2">
        <f t="shared" si="57"/>
        <v>16.626335000000001</v>
      </c>
      <c r="G519" s="2">
        <f t="shared" si="59"/>
        <v>16.948471999999992</v>
      </c>
      <c r="H519" s="2">
        <f t="shared" si="55"/>
        <v>18.592893000000007</v>
      </c>
      <c r="I519" s="2">
        <f t="array" ref="I519">SUMPRODUCT(B503:B522, (ROW(B503:B522)-ROW(B503)+1)) / (20*21/2)</f>
        <v>16.640108095238094</v>
      </c>
      <c r="J519" s="2">
        <f t="shared" si="58"/>
        <v>16.704143904195234</v>
      </c>
      <c r="K519" s="2">
        <f t="shared" si="60"/>
        <v>16.957155680475921</v>
      </c>
    </row>
    <row r="520" spans="1:11" ht="13.5" x14ac:dyDescent="0.25">
      <c r="A520" s="3">
        <f>TITRES_STAT!B523</f>
        <v>45355</v>
      </c>
      <c r="B520" s="5">
        <f>TITRES_STAT!D523</f>
        <v>16.680199999999999</v>
      </c>
      <c r="C520" s="2">
        <f t="shared" si="61"/>
        <v>-8.7000000000010402E-3</v>
      </c>
      <c r="D520" s="2">
        <f t="shared" si="62"/>
        <v>16.681940000000001</v>
      </c>
      <c r="E520" s="2">
        <f t="shared" si="56"/>
        <v>16.65935</v>
      </c>
      <c r="F520" s="2">
        <f t="shared" si="57"/>
        <v>16.615905000000001</v>
      </c>
      <c r="G520" s="2">
        <f t="shared" si="59"/>
        <v>16.943255999999995</v>
      </c>
      <c r="H520" s="2">
        <f t="shared" si="55"/>
        <v>18.577852000000004</v>
      </c>
      <c r="I520" s="2">
        <f t="array" ref="I520">SUMPRODUCT(B504:B523, (ROW(B504:B523)-ROW(B504)+1)) / (20*21/2)</f>
        <v>16.644251428571426</v>
      </c>
      <c r="J520" s="2">
        <f t="shared" si="58"/>
        <v>16.701863532367117</v>
      </c>
      <c r="K520" s="2">
        <f t="shared" si="60"/>
        <v>16.946294673398437</v>
      </c>
    </row>
    <row r="521" spans="1:11" ht="13.5" x14ac:dyDescent="0.25">
      <c r="A521" s="3">
        <f>TITRES_STAT!B524</f>
        <v>45356</v>
      </c>
      <c r="B521" s="5">
        <f>TITRES_STAT!D524</f>
        <v>16.6889</v>
      </c>
      <c r="C521" s="2">
        <f t="shared" si="61"/>
        <v>8.7000000000010402E-3</v>
      </c>
      <c r="D521" s="2">
        <f t="shared" si="62"/>
        <v>16.683680000000003</v>
      </c>
      <c r="E521" s="2">
        <f t="shared" si="56"/>
        <v>16.668039999999998</v>
      </c>
      <c r="F521" s="2">
        <f t="shared" si="57"/>
        <v>16.607645000000002</v>
      </c>
      <c r="G521" s="2">
        <f t="shared" si="59"/>
        <v>16.938213999999995</v>
      </c>
      <c r="H521" s="2">
        <f t="shared" si="55"/>
        <v>18.568757000000009</v>
      </c>
      <c r="I521" s="2">
        <f t="array" ref="I521">SUMPRODUCT(B505:B524, (ROW(B505:B524)-ROW(B505)+1)) / (20*21/2)</f>
        <v>16.647359047619045</v>
      </c>
      <c r="J521" s="2">
        <f t="shared" si="58"/>
        <v>16.700628910236915</v>
      </c>
      <c r="K521" s="2">
        <f t="shared" si="60"/>
        <v>16.936200764637714</v>
      </c>
    </row>
    <row r="522" spans="1:11" ht="13.5" x14ac:dyDescent="0.25">
      <c r="A522" s="3">
        <f>TITRES_STAT!B525</f>
        <v>45357</v>
      </c>
      <c r="B522" s="5">
        <f>TITRES_STAT!D525</f>
        <v>16.6889</v>
      </c>
      <c r="C522" s="2">
        <f t="shared" si="61"/>
        <v>0</v>
      </c>
      <c r="D522" s="2">
        <f t="shared" si="62"/>
        <v>16.685420000000001</v>
      </c>
      <c r="E522" s="2">
        <f t="shared" si="56"/>
        <v>16.676729999999999</v>
      </c>
      <c r="F522" s="2">
        <f t="shared" si="57"/>
        <v>16.601995000000002</v>
      </c>
      <c r="G522" s="2">
        <f t="shared" si="59"/>
        <v>16.933171999999992</v>
      </c>
      <c r="H522" s="2">
        <f t="shared" ref="H522:H585" si="63">AVERAGE(B323:B522)</f>
        <v>18.555859000000009</v>
      </c>
      <c r="I522" s="2">
        <f t="array" ref="I522">SUMPRODUCT(B506:B525, (ROW(B506:B525)-ROW(B506)+1)) / (20*21/2)</f>
        <v>16.649389523809525</v>
      </c>
      <c r="J522" s="2">
        <f t="shared" si="58"/>
        <v>16.699511871166731</v>
      </c>
      <c r="K522" s="2">
        <f t="shared" si="60"/>
        <v>16.926502695436238</v>
      </c>
    </row>
    <row r="523" spans="1:11" ht="13.5" x14ac:dyDescent="0.25">
      <c r="A523" s="3">
        <f>TITRES_STAT!B526</f>
        <v>45358</v>
      </c>
      <c r="B523" s="5">
        <f>TITRES_STAT!D526</f>
        <v>16.645499999999998</v>
      </c>
      <c r="C523" s="2">
        <f t="shared" si="61"/>
        <v>-4.3400000000001882E-2</v>
      </c>
      <c r="D523" s="2">
        <f t="shared" si="62"/>
        <v>16.67848</v>
      </c>
      <c r="E523" s="2">
        <f t="shared" si="56"/>
        <v>16.681080000000001</v>
      </c>
      <c r="F523" s="2">
        <f t="shared" si="57"/>
        <v>16.60417</v>
      </c>
      <c r="G523" s="2">
        <f t="shared" si="59"/>
        <v>16.927087999999991</v>
      </c>
      <c r="H523" s="2">
        <f t="shared" si="63"/>
        <v>18.540882000000007</v>
      </c>
      <c r="I523" s="2">
        <f t="array" ref="I523">SUMPRODUCT(B507:B526, (ROW(B507:B526)-ROW(B507)+1)) / (20*21/2)</f>
        <v>16.651129999999998</v>
      </c>
      <c r="J523" s="2">
        <f t="shared" si="58"/>
        <v>16.694367883436566</v>
      </c>
      <c r="K523" s="2">
        <f t="shared" si="60"/>
        <v>16.915482981889717</v>
      </c>
    </row>
    <row r="524" spans="1:11" ht="13.5" x14ac:dyDescent="0.25">
      <c r="A524" s="3">
        <f>TITRES_STAT!B527</f>
        <v>45359</v>
      </c>
      <c r="B524" s="5">
        <f>TITRES_STAT!D527</f>
        <v>16.636800000000001</v>
      </c>
      <c r="C524" s="2">
        <f t="shared" si="61"/>
        <v>-8.6999999999974875E-3</v>
      </c>
      <c r="D524" s="2">
        <f t="shared" si="62"/>
        <v>16.668060000000004</v>
      </c>
      <c r="E524" s="2">
        <f t="shared" ref="E524:E587" si="64">AVERAGE(B515:B524)</f>
        <v>16.684559999999998</v>
      </c>
      <c r="F524" s="2">
        <f t="shared" si="57"/>
        <v>16.606780000000004</v>
      </c>
      <c r="G524" s="2">
        <f t="shared" si="59"/>
        <v>16.920829999999992</v>
      </c>
      <c r="H524" s="2">
        <f t="shared" si="63"/>
        <v>18.522653000000005</v>
      </c>
      <c r="I524" s="2">
        <f t="array" ref="I524">SUMPRODUCT(B508:B527, (ROW(B508:B527)-ROW(B508)+1)) / (20*21/2)</f>
        <v>16.65191857142857</v>
      </c>
      <c r="J524" s="2">
        <f t="shared" si="58"/>
        <v>16.688885227871179</v>
      </c>
      <c r="K524" s="2">
        <f t="shared" si="60"/>
        <v>16.904554237501884</v>
      </c>
    </row>
    <row r="525" spans="1:11" ht="13.5" x14ac:dyDescent="0.25">
      <c r="A525" s="3">
        <f>TITRES_STAT!B528</f>
        <v>45362</v>
      </c>
      <c r="B525" s="5">
        <f>TITRES_STAT!D528</f>
        <v>16.6281</v>
      </c>
      <c r="C525" s="2">
        <f t="shared" si="61"/>
        <v>-8.7000000000010402E-3</v>
      </c>
      <c r="D525" s="2">
        <f t="shared" si="62"/>
        <v>16.657640000000001</v>
      </c>
      <c r="E525" s="2">
        <f t="shared" si="64"/>
        <v>16.669789999999999</v>
      </c>
      <c r="F525" s="2">
        <f t="shared" si="57"/>
        <v>16.609825000000001</v>
      </c>
      <c r="G525" s="2">
        <f t="shared" si="59"/>
        <v>16.914397999999991</v>
      </c>
      <c r="H525" s="2">
        <f t="shared" si="63"/>
        <v>18.502835500000007</v>
      </c>
      <c r="I525" s="2">
        <f t="array" ref="I525">SUMPRODUCT(B509:B528, (ROW(B509:B528)-ROW(B509)+1)) / (20*21/2)</f>
        <v>16.651755238095241</v>
      </c>
      <c r="J525" s="2">
        <f t="shared" si="58"/>
        <v>16.683096158550114</v>
      </c>
      <c r="K525" s="2">
        <f t="shared" si="60"/>
        <v>16.893712894854751</v>
      </c>
    </row>
    <row r="526" spans="1:11" ht="13.5" x14ac:dyDescent="0.25">
      <c r="A526" s="3">
        <f>TITRES_STAT!B529</f>
        <v>45363</v>
      </c>
      <c r="B526" s="5">
        <f>TITRES_STAT!D529</f>
        <v>16.6281</v>
      </c>
      <c r="C526" s="2">
        <f t="shared" si="61"/>
        <v>0</v>
      </c>
      <c r="D526" s="2">
        <f t="shared" si="62"/>
        <v>16.645479999999999</v>
      </c>
      <c r="E526" s="2">
        <f t="shared" si="64"/>
        <v>16.664579999999997</v>
      </c>
      <c r="F526" s="2">
        <f t="shared" si="57"/>
        <v>16.619820000000004</v>
      </c>
      <c r="G526" s="2">
        <f t="shared" si="59"/>
        <v>16.890581999999995</v>
      </c>
      <c r="H526" s="2">
        <f t="shared" si="63"/>
        <v>18.484602500000008</v>
      </c>
      <c r="I526" s="2">
        <f t="array" ref="I526">SUMPRODUCT(B510:B529, (ROW(B510:B529)-ROW(B510)+1)) / (20*21/2)</f>
        <v>16.648982857142858</v>
      </c>
      <c r="J526" s="2">
        <f t="shared" si="58"/>
        <v>16.677858429164388</v>
      </c>
      <c r="K526" s="2">
        <f t="shared" si="60"/>
        <v>16.883296702899663</v>
      </c>
    </row>
    <row r="527" spans="1:11" ht="13.5" x14ac:dyDescent="0.25">
      <c r="A527" s="3">
        <f>TITRES_STAT!B530</f>
        <v>45364</v>
      </c>
      <c r="B527" s="5">
        <f>TITRES_STAT!D530</f>
        <v>16.6281</v>
      </c>
      <c r="C527" s="2">
        <f t="shared" si="61"/>
        <v>0</v>
      </c>
      <c r="D527" s="2">
        <f t="shared" si="62"/>
        <v>16.633320000000001</v>
      </c>
      <c r="E527" s="2">
        <f t="shared" si="64"/>
        <v>16.659369999999999</v>
      </c>
      <c r="F527" s="2">
        <f t="shared" si="57"/>
        <v>16.629815000000001</v>
      </c>
      <c r="G527" s="2">
        <f t="shared" si="59"/>
        <v>16.875457999999995</v>
      </c>
      <c r="H527" s="2">
        <f t="shared" si="63"/>
        <v>18.466765500000008</v>
      </c>
      <c r="I527" s="2">
        <f t="array" ref="I527">SUMPRODUCT(B511:B530, (ROW(B511:B530)-ROW(B511)+1)) / (20*21/2)</f>
        <v>16.644926666666667</v>
      </c>
      <c r="J527" s="2">
        <f t="shared" si="58"/>
        <v>16.673119531148732</v>
      </c>
      <c r="K527" s="2">
        <f t="shared" si="60"/>
        <v>16.873288989060459</v>
      </c>
    </row>
    <row r="528" spans="1:11" ht="13.5" x14ac:dyDescent="0.25">
      <c r="A528" s="3">
        <f>TITRES_STAT!B531</f>
        <v>45365</v>
      </c>
      <c r="B528" s="5">
        <f>TITRES_STAT!D531</f>
        <v>16.6281</v>
      </c>
      <c r="C528" s="2">
        <f t="shared" si="61"/>
        <v>0</v>
      </c>
      <c r="D528" s="2">
        <f t="shared" si="62"/>
        <v>16.629840000000002</v>
      </c>
      <c r="E528" s="2">
        <f t="shared" si="64"/>
        <v>16.654159999999997</v>
      </c>
      <c r="F528" s="2">
        <f t="shared" si="57"/>
        <v>16.639810000000004</v>
      </c>
      <c r="G528" s="2">
        <f t="shared" si="59"/>
        <v>16.860682000000001</v>
      </c>
      <c r="H528" s="2">
        <f t="shared" si="63"/>
        <v>18.448612000000008</v>
      </c>
      <c r="I528" s="2">
        <f t="array" ref="I528">SUMPRODUCT(B512:B531, (ROW(B512:B531)-ROW(B512)+1)) / (20*21/2)</f>
        <v>16.640456666666669</v>
      </c>
      <c r="J528" s="2">
        <f t="shared" si="58"/>
        <v>16.668831956753614</v>
      </c>
      <c r="K528" s="2">
        <f t="shared" si="60"/>
        <v>16.863673734587501</v>
      </c>
    </row>
    <row r="529" spans="1:11" ht="13.5" x14ac:dyDescent="0.25">
      <c r="A529" s="3">
        <f>TITRES_STAT!B532</f>
        <v>45366</v>
      </c>
      <c r="B529" s="5">
        <f>TITRES_STAT!D532</f>
        <v>16.610700000000001</v>
      </c>
      <c r="C529" s="2">
        <f t="shared" si="61"/>
        <v>-1.7399999999998528E-2</v>
      </c>
      <c r="D529" s="2">
        <f t="shared" si="62"/>
        <v>16.62462</v>
      </c>
      <c r="E529" s="2">
        <f t="shared" si="64"/>
        <v>16.646340000000002</v>
      </c>
      <c r="F529" s="2">
        <f t="shared" si="57"/>
        <v>16.644590000000001</v>
      </c>
      <c r="G529" s="2">
        <f t="shared" si="59"/>
        <v>16.845905999999999</v>
      </c>
      <c r="H529" s="2">
        <f t="shared" si="63"/>
        <v>18.428668000000009</v>
      </c>
      <c r="I529" s="2">
        <f t="array" ref="I529">SUMPRODUCT(B513:B532, (ROW(B513:B532)-ROW(B513)+1)) / (20*21/2)</f>
        <v>16.635986666666664</v>
      </c>
      <c r="J529" s="2">
        <f t="shared" si="58"/>
        <v>16.663295579919936</v>
      </c>
      <c r="K529" s="2">
        <f t="shared" si="60"/>
        <v>16.853753195976225</v>
      </c>
    </row>
    <row r="530" spans="1:11" ht="13.5" x14ac:dyDescent="0.25">
      <c r="A530" s="3">
        <f>TITRES_STAT!B533</f>
        <v>45369</v>
      </c>
      <c r="B530" s="5">
        <f>TITRES_STAT!D533</f>
        <v>16.602</v>
      </c>
      <c r="C530" s="2">
        <f t="shared" si="61"/>
        <v>-8.7000000000010402E-3</v>
      </c>
      <c r="D530" s="2">
        <f t="shared" si="62"/>
        <v>16.619400000000002</v>
      </c>
      <c r="E530" s="2">
        <f t="shared" si="64"/>
        <v>16.638520000000003</v>
      </c>
      <c r="F530" s="2">
        <f t="shared" si="57"/>
        <v>16.648935000000002</v>
      </c>
      <c r="G530" s="2">
        <f t="shared" si="59"/>
        <v>16.832172</v>
      </c>
      <c r="H530" s="2">
        <f t="shared" si="63"/>
        <v>18.408878500000011</v>
      </c>
      <c r="I530" s="2">
        <f t="array" ref="I530">SUMPRODUCT(B514:B533, (ROW(B514:B533)-ROW(B514)+1)) / (20*21/2)</f>
        <v>16.631516666666666</v>
      </c>
      <c r="J530" s="2">
        <f t="shared" si="58"/>
        <v>16.657457905641845</v>
      </c>
      <c r="K530" s="2">
        <f t="shared" si="60"/>
        <v>16.843880521624214</v>
      </c>
    </row>
    <row r="531" spans="1:11" ht="13.5" x14ac:dyDescent="0.25">
      <c r="A531" s="3">
        <f>TITRES_STAT!B534</f>
        <v>45370</v>
      </c>
      <c r="B531" s="5">
        <f>TITRES_STAT!D534</f>
        <v>16.602</v>
      </c>
      <c r="C531" s="2">
        <f t="shared" si="61"/>
        <v>0</v>
      </c>
      <c r="D531" s="2">
        <f t="shared" si="62"/>
        <v>16.614180000000001</v>
      </c>
      <c r="E531" s="2">
        <f t="shared" si="64"/>
        <v>16.629830000000002</v>
      </c>
      <c r="F531" s="2">
        <f t="shared" si="57"/>
        <v>16.648934999999994</v>
      </c>
      <c r="G531" s="2">
        <f t="shared" si="59"/>
        <v>16.820176</v>
      </c>
      <c r="H531" s="2">
        <f t="shared" si="63"/>
        <v>18.38675700000001</v>
      </c>
      <c r="I531" s="2">
        <f t="array" ref="I531">SUMPRODUCT(B515:B534, (ROW(B515:B534)-ROW(B515)+1)) / (20*21/2)</f>
        <v>16.622903809523809</v>
      </c>
      <c r="J531" s="2">
        <f t="shared" si="58"/>
        <v>16.652176200342623</v>
      </c>
      <c r="K531" s="2">
        <f t="shared" si="60"/>
        <v>16.834395010972283</v>
      </c>
    </row>
    <row r="532" spans="1:11" ht="13.5" x14ac:dyDescent="0.25">
      <c r="A532" s="3">
        <f>TITRES_STAT!B535</f>
        <v>45372</v>
      </c>
      <c r="B532" s="5">
        <f>TITRES_STAT!D535</f>
        <v>16.602</v>
      </c>
      <c r="C532" s="2">
        <f t="shared" si="61"/>
        <v>0</v>
      </c>
      <c r="D532" s="2">
        <f t="shared" si="62"/>
        <v>16.608960000000003</v>
      </c>
      <c r="E532" s="2">
        <f t="shared" si="64"/>
        <v>16.621140000000004</v>
      </c>
      <c r="F532" s="2">
        <f t="shared" ref="F532:F595" si="65">AVERAGE(B513:B532)</f>
        <v>16.648934999999994</v>
      </c>
      <c r="G532" s="2">
        <f t="shared" si="59"/>
        <v>16.80818</v>
      </c>
      <c r="H532" s="2">
        <f t="shared" si="63"/>
        <v>18.368721000000008</v>
      </c>
      <c r="I532" s="2">
        <f t="array" ref="I532">SUMPRODUCT(B516:B535, (ROW(B516:B535)-ROW(B516)+1)) / (20*21/2)</f>
        <v>16.614498095238098</v>
      </c>
      <c r="J532" s="2">
        <f t="shared" si="58"/>
        <v>16.647397514595706</v>
      </c>
      <c r="K532" s="2">
        <f t="shared" si="60"/>
        <v>16.825281481130233</v>
      </c>
    </row>
    <row r="533" spans="1:11" ht="13.5" x14ac:dyDescent="0.25">
      <c r="A533" s="3">
        <f>TITRES_STAT!B536</f>
        <v>45373</v>
      </c>
      <c r="B533" s="5">
        <f>TITRES_STAT!D536</f>
        <v>16.602</v>
      </c>
      <c r="C533" s="2">
        <f t="shared" si="61"/>
        <v>0</v>
      </c>
      <c r="D533" s="2">
        <f t="shared" si="62"/>
        <v>16.603740000000002</v>
      </c>
      <c r="E533" s="2">
        <f t="shared" si="64"/>
        <v>16.616790000000002</v>
      </c>
      <c r="F533" s="2">
        <f t="shared" si="65"/>
        <v>16.648934999999991</v>
      </c>
      <c r="G533" s="2">
        <f t="shared" si="59"/>
        <v>16.797923999999998</v>
      </c>
      <c r="H533" s="2">
        <f t="shared" si="63"/>
        <v>18.348511500000008</v>
      </c>
      <c r="I533" s="2">
        <f t="array" ref="I533">SUMPRODUCT(B517:B536, (ROW(B517:B536)-ROW(B517)+1)) / (20*21/2)</f>
        <v>16.602165238095235</v>
      </c>
      <c r="J533" s="2">
        <f t="shared" ref="J533:J596" si="66">$J$4*B533+J532*(1-$J$4)</f>
        <v>16.643073941777068</v>
      </c>
      <c r="K533" s="2">
        <f t="shared" si="60"/>
        <v>16.816525344615322</v>
      </c>
    </row>
    <row r="534" spans="1:11" ht="13.5" x14ac:dyDescent="0.25">
      <c r="A534" s="3">
        <f>TITRES_STAT!B537</f>
        <v>45376</v>
      </c>
      <c r="B534" s="5">
        <f>TITRES_STAT!D537</f>
        <v>16.558499999999999</v>
      </c>
      <c r="C534" s="2">
        <f t="shared" si="61"/>
        <v>-4.3500000000001648E-2</v>
      </c>
      <c r="D534" s="2">
        <f t="shared" si="62"/>
        <v>16.593299999999999</v>
      </c>
      <c r="E534" s="2">
        <f t="shared" si="64"/>
        <v>16.608960000000003</v>
      </c>
      <c r="F534" s="2">
        <f t="shared" si="65"/>
        <v>16.646759999999993</v>
      </c>
      <c r="G534" s="2">
        <f t="shared" si="59"/>
        <v>16.786969999999997</v>
      </c>
      <c r="H534" s="2">
        <f t="shared" si="63"/>
        <v>18.328084500000003</v>
      </c>
      <c r="I534" s="2">
        <f t="array" ref="I534">SUMPRODUCT(B518:B537, (ROW(B518:B537)-ROW(B518)+1)) / (20*21/2)</f>
        <v>16.59148857142857</v>
      </c>
      <c r="J534" s="2">
        <f t="shared" si="66"/>
        <v>16.635019280655442</v>
      </c>
      <c r="K534" s="2">
        <f t="shared" si="60"/>
        <v>16.806406703650016</v>
      </c>
    </row>
    <row r="535" spans="1:11" ht="13.5" x14ac:dyDescent="0.25">
      <c r="A535" s="3">
        <f>TITRES_STAT!B538</f>
        <v>45377</v>
      </c>
      <c r="B535" s="5">
        <f>TITRES_STAT!D538</f>
        <v>16.558499999999999</v>
      </c>
      <c r="C535" s="2">
        <f t="shared" si="61"/>
        <v>0</v>
      </c>
      <c r="D535" s="2">
        <f t="shared" si="62"/>
        <v>16.584599999999998</v>
      </c>
      <c r="E535" s="2">
        <f t="shared" si="64"/>
        <v>16.602000000000004</v>
      </c>
      <c r="F535" s="2">
        <f t="shared" si="65"/>
        <v>16.635894999999994</v>
      </c>
      <c r="G535" s="2">
        <f t="shared" si="59"/>
        <v>16.776363999999997</v>
      </c>
      <c r="H535" s="2">
        <f t="shared" si="63"/>
        <v>18.309005000000003</v>
      </c>
      <c r="I535" s="2">
        <f t="array" ref="I535">SUMPRODUCT(B519:B538, (ROW(B519:B538)-ROW(B519)+1)) / (20*21/2)</f>
        <v>16.581598095238096</v>
      </c>
      <c r="J535" s="2">
        <f t="shared" si="66"/>
        <v>16.627731730116828</v>
      </c>
      <c r="K535" s="2">
        <f t="shared" si="60"/>
        <v>16.796684872134328</v>
      </c>
    </row>
    <row r="536" spans="1:11" ht="13.5" x14ac:dyDescent="0.25">
      <c r="A536" s="3">
        <f>TITRES_STAT!B539</f>
        <v>45378</v>
      </c>
      <c r="B536" s="5">
        <f>TITRES_STAT!D539</f>
        <v>16.506399999999999</v>
      </c>
      <c r="C536" s="2">
        <f t="shared" si="61"/>
        <v>-5.2099999999999369E-2</v>
      </c>
      <c r="D536" s="2">
        <f t="shared" si="62"/>
        <v>16.565480000000001</v>
      </c>
      <c r="E536" s="2">
        <f t="shared" si="64"/>
        <v>16.589829999999999</v>
      </c>
      <c r="F536" s="2">
        <f t="shared" si="65"/>
        <v>16.627204999999996</v>
      </c>
      <c r="G536" s="2">
        <f t="shared" si="59"/>
        <v>16.761413999999995</v>
      </c>
      <c r="H536" s="2">
        <f t="shared" si="63"/>
        <v>18.289665000000003</v>
      </c>
      <c r="I536" s="2">
        <f t="array" ref="I536">SUMPRODUCT(B520:B539, (ROW(B520:B539)-ROW(B520)+1)) / (20*21/2)</f>
        <v>16.572493809523813</v>
      </c>
      <c r="J536" s="2">
        <f t="shared" si="66"/>
        <v>16.61617632724856</v>
      </c>
      <c r="K536" s="2">
        <f t="shared" si="60"/>
        <v>16.785301151658473</v>
      </c>
    </row>
    <row r="537" spans="1:11" ht="13.5" x14ac:dyDescent="0.25">
      <c r="A537" s="3">
        <f>TITRES_STAT!B540</f>
        <v>45379</v>
      </c>
      <c r="B537" s="5">
        <f>TITRES_STAT!D540</f>
        <v>16.5151</v>
      </c>
      <c r="C537" s="2">
        <f t="shared" si="61"/>
        <v>8.7000000000010402E-3</v>
      </c>
      <c r="D537" s="2">
        <f t="shared" si="62"/>
        <v>16.548099999999998</v>
      </c>
      <c r="E537" s="2">
        <f t="shared" si="64"/>
        <v>16.578529999999997</v>
      </c>
      <c r="F537" s="2">
        <f t="shared" si="65"/>
        <v>16.618949999999998</v>
      </c>
      <c r="G537" s="2">
        <f t="shared" si="59"/>
        <v>16.746637999999997</v>
      </c>
      <c r="H537" s="2">
        <f t="shared" si="63"/>
        <v>18.272281000000007</v>
      </c>
      <c r="I537" s="2">
        <f t="array" ref="I537">SUMPRODUCT(B521:B540, (ROW(B521:B540)-ROW(B521)+1)) / (20*21/2)</f>
        <v>16.564217142857142</v>
      </c>
      <c r="J537" s="2">
        <f t="shared" si="66"/>
        <v>16.606550010367744</v>
      </c>
      <c r="K537" s="2">
        <f t="shared" si="60"/>
        <v>16.774705028064023</v>
      </c>
    </row>
    <row r="538" spans="1:11" ht="13.5" x14ac:dyDescent="0.25">
      <c r="A538" s="3">
        <f>TITRES_STAT!B541</f>
        <v>45380</v>
      </c>
      <c r="B538" s="5">
        <f>TITRES_STAT!D541</f>
        <v>16.5151</v>
      </c>
      <c r="C538" s="2">
        <f t="shared" si="61"/>
        <v>0</v>
      </c>
      <c r="D538" s="2">
        <f t="shared" si="62"/>
        <v>16.530719999999999</v>
      </c>
      <c r="E538" s="2">
        <f t="shared" si="64"/>
        <v>16.567229999999999</v>
      </c>
      <c r="F538" s="2">
        <f t="shared" si="65"/>
        <v>16.610695</v>
      </c>
      <c r="G538" s="2">
        <f t="shared" si="59"/>
        <v>16.729253999999997</v>
      </c>
      <c r="H538" s="2">
        <f t="shared" si="63"/>
        <v>18.254071000000007</v>
      </c>
      <c r="I538" s="2">
        <f t="array" ref="I538">SUMPRODUCT(B522:B541, (ROW(B522:B541)-ROW(B522)+1)) / (20*21/2)</f>
        <v>16.556726666666666</v>
      </c>
      <c r="J538" s="2">
        <f t="shared" si="66"/>
        <v>16.597840485570817</v>
      </c>
      <c r="K538" s="2">
        <f t="shared" si="60"/>
        <v>16.764524438728181</v>
      </c>
    </row>
    <row r="539" spans="1:11" ht="13.5" x14ac:dyDescent="0.25">
      <c r="A539" s="3">
        <f>TITRES_STAT!B542</f>
        <v>45383</v>
      </c>
      <c r="B539" s="5">
        <f>TITRES_STAT!D542</f>
        <v>16.5151</v>
      </c>
      <c r="C539" s="2">
        <f t="shared" si="61"/>
        <v>0</v>
      </c>
      <c r="D539" s="2">
        <f t="shared" si="62"/>
        <v>16.522040000000001</v>
      </c>
      <c r="E539" s="2">
        <f t="shared" si="64"/>
        <v>16.557669999999995</v>
      </c>
      <c r="F539" s="2">
        <f t="shared" si="65"/>
        <v>16.602005000000002</v>
      </c>
      <c r="G539" s="2">
        <f t="shared" si="59"/>
        <v>16.71186999999999</v>
      </c>
      <c r="H539" s="2">
        <f t="shared" si="63"/>
        <v>18.235600500000004</v>
      </c>
      <c r="I539" s="2">
        <f t="array" ref="I539">SUMPRODUCT(B523:B542, (ROW(B523:B542)-ROW(B523)+1)) / (20*21/2)</f>
        <v>16.55006380952381</v>
      </c>
      <c r="J539" s="2">
        <f t="shared" si="66"/>
        <v>16.589960439325978</v>
      </c>
      <c r="K539" s="2">
        <f t="shared" si="60"/>
        <v>16.754743088189823</v>
      </c>
    </row>
    <row r="540" spans="1:11" ht="13.5" x14ac:dyDescent="0.25">
      <c r="A540" s="3">
        <f>TITRES_STAT!B543</f>
        <v>45384</v>
      </c>
      <c r="B540" s="5">
        <f>TITRES_STAT!D543</f>
        <v>16.5151</v>
      </c>
      <c r="C540" s="2">
        <f t="shared" si="61"/>
        <v>0</v>
      </c>
      <c r="D540" s="2">
        <f t="shared" si="62"/>
        <v>16.513360000000002</v>
      </c>
      <c r="E540" s="2">
        <f t="shared" si="64"/>
        <v>16.548979999999997</v>
      </c>
      <c r="F540" s="2">
        <f t="shared" si="65"/>
        <v>16.593750000000007</v>
      </c>
      <c r="G540" s="2">
        <f t="shared" si="59"/>
        <v>16.699701999999991</v>
      </c>
      <c r="H540" s="2">
        <f t="shared" si="63"/>
        <v>18.216478000000006</v>
      </c>
      <c r="I540" s="2">
        <f t="array" ref="I540">SUMPRODUCT(B524:B543, (ROW(B524:B543)-ROW(B524)+1)) / (20*21/2)</f>
        <v>16.542571428571428</v>
      </c>
      <c r="J540" s="2">
        <f t="shared" si="66"/>
        <v>16.582830873675885</v>
      </c>
      <c r="K540" s="2">
        <f t="shared" si="60"/>
        <v>16.745345320025518</v>
      </c>
    </row>
    <row r="541" spans="1:11" ht="13.5" x14ac:dyDescent="0.25">
      <c r="A541" s="3">
        <f>TITRES_STAT!B544</f>
        <v>45385</v>
      </c>
      <c r="B541" s="5">
        <f>TITRES_STAT!D544</f>
        <v>16.5151</v>
      </c>
      <c r="C541" s="2">
        <f t="shared" si="61"/>
        <v>0</v>
      </c>
      <c r="D541" s="2">
        <f t="shared" si="62"/>
        <v>16.5151</v>
      </c>
      <c r="E541" s="2">
        <f t="shared" si="64"/>
        <v>16.540289999999999</v>
      </c>
      <c r="F541" s="2">
        <f t="shared" si="65"/>
        <v>16.585060000000006</v>
      </c>
      <c r="G541" s="2">
        <f t="shared" si="59"/>
        <v>16.688227999999992</v>
      </c>
      <c r="H541" s="2">
        <f t="shared" si="63"/>
        <v>18.197181500000003</v>
      </c>
      <c r="I541" s="2">
        <f t="array" ref="I541">SUMPRODUCT(B525:B544, (ROW(B525:B544)-ROW(B525)+1)) / (20*21/2)</f>
        <v>16.541573333333332</v>
      </c>
      <c r="J541" s="2">
        <f t="shared" si="66"/>
        <v>16.576380314278182</v>
      </c>
      <c r="K541" s="2">
        <f t="shared" si="60"/>
        <v>16.736316091789224</v>
      </c>
    </row>
    <row r="542" spans="1:11" ht="13.5" x14ac:dyDescent="0.25">
      <c r="A542" s="3">
        <f>TITRES_STAT!B545</f>
        <v>45386</v>
      </c>
      <c r="B542" s="5">
        <f>TITRES_STAT!D545</f>
        <v>16.5151</v>
      </c>
      <c r="C542" s="2">
        <f t="shared" si="61"/>
        <v>0</v>
      </c>
      <c r="D542" s="2">
        <f t="shared" si="62"/>
        <v>16.5151</v>
      </c>
      <c r="E542" s="2">
        <f t="shared" si="64"/>
        <v>16.531599999999997</v>
      </c>
      <c r="F542" s="2">
        <f t="shared" si="65"/>
        <v>16.576370000000004</v>
      </c>
      <c r="G542" s="2">
        <f t="shared" si="59"/>
        <v>16.677797999999992</v>
      </c>
      <c r="H542" s="2">
        <f t="shared" si="63"/>
        <v>18.177885000000003</v>
      </c>
      <c r="I542" s="2">
        <f t="array" ref="I542">SUMPRODUCT(B526:B545, (ROW(B526:B545)-ROW(B526)+1)) / (20*21/2)</f>
        <v>16.540948095238093</v>
      </c>
      <c r="J542" s="2">
        <f t="shared" si="66"/>
        <v>16.570544093870737</v>
      </c>
      <c r="K542" s="2">
        <f t="shared" si="60"/>
        <v>16.727640950934745</v>
      </c>
    </row>
    <row r="543" spans="1:11" ht="13.5" x14ac:dyDescent="0.25">
      <c r="A543" s="3">
        <f>TITRES_STAT!B546</f>
        <v>45387</v>
      </c>
      <c r="B543" s="5">
        <f>TITRES_STAT!D546</f>
        <v>16.497699999999998</v>
      </c>
      <c r="C543" s="2">
        <f t="shared" si="61"/>
        <v>-1.740000000000208E-2</v>
      </c>
      <c r="D543" s="2">
        <f t="shared" si="62"/>
        <v>16.511620000000001</v>
      </c>
      <c r="E543" s="2">
        <f t="shared" si="64"/>
        <v>16.521170000000001</v>
      </c>
      <c r="F543" s="2">
        <f t="shared" si="65"/>
        <v>16.568980000000003</v>
      </c>
      <c r="G543" s="2">
        <f t="shared" si="59"/>
        <v>16.66701999999999</v>
      </c>
      <c r="H543" s="2">
        <f t="shared" si="63"/>
        <v>18.158501500000003</v>
      </c>
      <c r="I543" s="2">
        <f t="array" ref="I543">SUMPRODUCT(B527:B546, (ROW(B527:B546)-ROW(B527)+1)) / (20*21/2)</f>
        <v>16.53652095238095</v>
      </c>
      <c r="J543" s="2">
        <f t="shared" si="66"/>
        <v>16.563606561121144</v>
      </c>
      <c r="K543" s="2">
        <f t="shared" si="60"/>
        <v>16.718623658741226</v>
      </c>
    </row>
    <row r="544" spans="1:11" ht="13.5" x14ac:dyDescent="0.25">
      <c r="A544" s="3">
        <f>TITRES_STAT!B547</f>
        <v>45390</v>
      </c>
      <c r="B544" s="5">
        <f>TITRES_STAT!D547</f>
        <v>16.558499999999999</v>
      </c>
      <c r="C544" s="2">
        <f t="shared" si="61"/>
        <v>6.0800000000000409E-2</v>
      </c>
      <c r="D544" s="2">
        <f t="shared" si="62"/>
        <v>16.520299999999999</v>
      </c>
      <c r="E544" s="2">
        <f t="shared" si="64"/>
        <v>16.521170000000005</v>
      </c>
      <c r="F544" s="2">
        <f t="shared" si="65"/>
        <v>16.565065000000001</v>
      </c>
      <c r="G544" s="2">
        <f t="shared" si="59"/>
        <v>16.655719999999992</v>
      </c>
      <c r="H544" s="2">
        <f t="shared" si="63"/>
        <v>18.139422000000003</v>
      </c>
      <c r="I544" s="2">
        <f t="array" ref="I544">SUMPRODUCT(B528:B547, (ROW(B528:B547)-ROW(B528)+1)) / (20*21/2)</f>
        <v>16.532631904761903</v>
      </c>
      <c r="J544" s="2">
        <f t="shared" si="66"/>
        <v>16.563120221966749</v>
      </c>
      <c r="K544" s="2">
        <f t="shared" si="60"/>
        <v>16.712344299574905</v>
      </c>
    </row>
    <row r="545" spans="1:11" ht="13.5" x14ac:dyDescent="0.25">
      <c r="A545" s="3">
        <f>TITRES_STAT!B548</f>
        <v>45394</v>
      </c>
      <c r="B545" s="5">
        <f>TITRES_STAT!D548</f>
        <v>16.558499999999999</v>
      </c>
      <c r="C545" s="2">
        <f t="shared" si="61"/>
        <v>0</v>
      </c>
      <c r="D545" s="2">
        <f t="shared" si="62"/>
        <v>16.528979999999997</v>
      </c>
      <c r="E545" s="2">
        <f t="shared" si="64"/>
        <v>16.521170000000005</v>
      </c>
      <c r="F545" s="2">
        <f t="shared" si="65"/>
        <v>16.561585000000001</v>
      </c>
      <c r="G545" s="2">
        <f t="shared" si="59"/>
        <v>16.643723999999992</v>
      </c>
      <c r="H545" s="2">
        <f t="shared" si="63"/>
        <v>18.120342500000007</v>
      </c>
      <c r="I545" s="2">
        <f t="array" ref="I545">SUMPRODUCT(B529:B548, (ROW(B529:B548)-ROW(B529)+1)) / (20*21/2)</f>
        <v>16.529280952380951</v>
      </c>
      <c r="J545" s="2">
        <f t="shared" si="66"/>
        <v>16.562680200827057</v>
      </c>
      <c r="K545" s="2">
        <f t="shared" si="60"/>
        <v>16.706311189787655</v>
      </c>
    </row>
    <row r="546" spans="1:11" ht="13.5" x14ac:dyDescent="0.25">
      <c r="A546" s="3">
        <f>TITRES_STAT!B549</f>
        <v>45397</v>
      </c>
      <c r="B546" s="5">
        <f>TITRES_STAT!D549</f>
        <v>16.5151</v>
      </c>
      <c r="C546" s="2">
        <f t="shared" si="61"/>
        <v>-4.3399999999998329E-2</v>
      </c>
      <c r="D546" s="2">
        <f t="shared" si="62"/>
        <v>16.528979999999997</v>
      </c>
      <c r="E546" s="2">
        <f t="shared" si="64"/>
        <v>16.522040000000001</v>
      </c>
      <c r="F546" s="2">
        <f t="shared" si="65"/>
        <v>16.555934999999998</v>
      </c>
      <c r="G546" s="2">
        <f t="shared" si="59"/>
        <v>16.630859999999991</v>
      </c>
      <c r="H546" s="2">
        <f t="shared" si="63"/>
        <v>18.101133000000004</v>
      </c>
      <c r="I546" s="2">
        <f t="array" ref="I546">SUMPRODUCT(B530:B549, (ROW(B530:B549)-ROW(B530)+1)) / (20*21/2)</f>
        <v>16.526468095238094</v>
      </c>
      <c r="J546" s="2">
        <f t="shared" si="66"/>
        <v>16.558148753129242</v>
      </c>
      <c r="K546" s="2">
        <f t="shared" si="60"/>
        <v>16.698812711756769</v>
      </c>
    </row>
    <row r="547" spans="1:11" ht="13.5" x14ac:dyDescent="0.25">
      <c r="A547" s="3">
        <f>TITRES_STAT!B550</f>
        <v>45398</v>
      </c>
      <c r="B547" s="5">
        <f>TITRES_STAT!D550</f>
        <v>16.5151</v>
      </c>
      <c r="C547" s="2">
        <f t="shared" si="61"/>
        <v>0</v>
      </c>
      <c r="D547" s="2">
        <f t="shared" si="62"/>
        <v>16.528980000000001</v>
      </c>
      <c r="E547" s="2">
        <f t="shared" si="64"/>
        <v>16.522039999999997</v>
      </c>
      <c r="F547" s="2">
        <f t="shared" si="65"/>
        <v>16.550284999999995</v>
      </c>
      <c r="G547" s="2">
        <f t="shared" si="59"/>
        <v>16.617995999999991</v>
      </c>
      <c r="H547" s="2">
        <f t="shared" si="63"/>
        <v>18.082054000000007</v>
      </c>
      <c r="I547" s="2">
        <f t="array" ref="I547">SUMPRODUCT(B531:B550, (ROW(B531:B550)-ROW(B531)+1)) / (20*21/2)</f>
        <v>16.524110476190476</v>
      </c>
      <c r="J547" s="2">
        <f t="shared" si="66"/>
        <v>16.554048871878837</v>
      </c>
      <c r="K547" s="2">
        <f t="shared" si="60"/>
        <v>16.691608291687878</v>
      </c>
    </row>
    <row r="548" spans="1:11" ht="13.5" x14ac:dyDescent="0.25">
      <c r="A548" s="3">
        <f>TITRES_STAT!B551</f>
        <v>45399</v>
      </c>
      <c r="B548" s="5">
        <f>TITRES_STAT!D551</f>
        <v>16.5151</v>
      </c>
      <c r="C548" s="2">
        <f t="shared" si="61"/>
        <v>0</v>
      </c>
      <c r="D548" s="2">
        <f t="shared" si="62"/>
        <v>16.53246</v>
      </c>
      <c r="E548" s="2">
        <f t="shared" si="64"/>
        <v>16.522039999999997</v>
      </c>
      <c r="F548" s="2">
        <f t="shared" si="65"/>
        <v>16.544635</v>
      </c>
      <c r="G548" s="2">
        <f t="shared" si="59"/>
        <v>16.604435999999989</v>
      </c>
      <c r="H548" s="2">
        <f t="shared" si="63"/>
        <v>18.062975000000009</v>
      </c>
      <c r="I548" s="2">
        <f t="array" ref="I548">SUMPRODUCT(B532:B551, (ROW(B532:B551)-ROW(B532)+1)) / (20*21/2)</f>
        <v>16.522166666666667</v>
      </c>
      <c r="J548" s="2">
        <f t="shared" si="66"/>
        <v>16.550339455509423</v>
      </c>
      <c r="K548" s="2">
        <f t="shared" si="60"/>
        <v>16.684686397896197</v>
      </c>
    </row>
    <row r="549" spans="1:11" ht="13.5" x14ac:dyDescent="0.25">
      <c r="A549" s="3">
        <f>TITRES_STAT!B552</f>
        <v>45400</v>
      </c>
      <c r="B549" s="5">
        <f>TITRES_STAT!D552</f>
        <v>16.5151</v>
      </c>
      <c r="C549" s="2">
        <f t="shared" si="61"/>
        <v>0</v>
      </c>
      <c r="D549" s="2">
        <f t="shared" si="62"/>
        <v>16.523780000000002</v>
      </c>
      <c r="E549" s="2">
        <f t="shared" si="64"/>
        <v>16.522039999999997</v>
      </c>
      <c r="F549" s="2">
        <f t="shared" si="65"/>
        <v>16.539854999999999</v>
      </c>
      <c r="G549" s="2">
        <f t="shared" si="59"/>
        <v>16.595743999999989</v>
      </c>
      <c r="H549" s="2">
        <f t="shared" si="63"/>
        <v>18.043896000000007</v>
      </c>
      <c r="I549" s="2">
        <f t="array" ref="I549">SUMPRODUCT(B533:B552, (ROW(B533:B552)-ROW(B533)+1)) / (20*21/2)</f>
        <v>16.520636666666665</v>
      </c>
      <c r="J549" s="2">
        <f t="shared" si="66"/>
        <v>16.546983316889477</v>
      </c>
      <c r="K549" s="2">
        <f t="shared" si="60"/>
        <v>16.678035950919877</v>
      </c>
    </row>
    <row r="550" spans="1:11" ht="13.5" x14ac:dyDescent="0.25">
      <c r="A550" s="3">
        <f>TITRES_STAT!B553</f>
        <v>45401</v>
      </c>
      <c r="B550" s="5">
        <f>TITRES_STAT!D553</f>
        <v>16.5151</v>
      </c>
      <c r="C550" s="2">
        <f t="shared" si="61"/>
        <v>0</v>
      </c>
      <c r="D550" s="2">
        <f t="shared" si="62"/>
        <v>16.5151</v>
      </c>
      <c r="E550" s="2">
        <f t="shared" si="64"/>
        <v>16.522039999999997</v>
      </c>
      <c r="F550" s="2">
        <f t="shared" si="65"/>
        <v>16.535510000000002</v>
      </c>
      <c r="G550" s="2">
        <f t="shared" si="59"/>
        <v>16.588269999999991</v>
      </c>
      <c r="H550" s="2">
        <f t="shared" si="63"/>
        <v>18.024817000000006</v>
      </c>
      <c r="I550" s="2">
        <f t="array" ref="I550">SUMPRODUCT(B534:B553, (ROW(B534:B553)-ROW(B534)+1)) / (20*21/2)</f>
        <v>16.519520476190475</v>
      </c>
      <c r="J550" s="2">
        <f t="shared" si="66"/>
        <v>16.543946810519053</v>
      </c>
      <c r="K550" s="2">
        <f t="shared" si="60"/>
        <v>16.671646305785764</v>
      </c>
    </row>
    <row r="551" spans="1:11" ht="13.5" x14ac:dyDescent="0.25">
      <c r="A551" s="3">
        <f>TITRES_STAT!B554</f>
        <v>45404</v>
      </c>
      <c r="B551" s="5">
        <f>TITRES_STAT!D554</f>
        <v>16.5151</v>
      </c>
      <c r="C551" s="2">
        <f t="shared" si="61"/>
        <v>0</v>
      </c>
      <c r="D551" s="2">
        <f t="shared" si="62"/>
        <v>16.5151</v>
      </c>
      <c r="E551" s="2">
        <f t="shared" si="64"/>
        <v>16.522039999999997</v>
      </c>
      <c r="F551" s="2">
        <f t="shared" si="65"/>
        <v>16.531165000000005</v>
      </c>
      <c r="G551" s="2">
        <f t="shared" si="59"/>
        <v>16.581489999999988</v>
      </c>
      <c r="H551" s="2">
        <f t="shared" si="63"/>
        <v>18.005738000000012</v>
      </c>
      <c r="I551" s="2">
        <f t="array" ref="I551">SUMPRODUCT(B535:B554, (ROW(B535:B554)-ROW(B535)+1)) / (20*21/2)</f>
        <v>16.518818095238096</v>
      </c>
      <c r="J551" s="2">
        <f t="shared" si="66"/>
        <v>16.541199495231524</v>
      </c>
      <c r="K551" s="2">
        <f t="shared" si="60"/>
        <v>16.665507234970637</v>
      </c>
    </row>
    <row r="552" spans="1:11" ht="13.5" x14ac:dyDescent="0.25">
      <c r="A552" s="3">
        <f>TITRES_STAT!B555</f>
        <v>45405</v>
      </c>
      <c r="B552" s="5">
        <f>TITRES_STAT!D555</f>
        <v>16.5151</v>
      </c>
      <c r="C552" s="2">
        <f t="shared" si="61"/>
        <v>0</v>
      </c>
      <c r="D552" s="2">
        <f t="shared" si="62"/>
        <v>16.5151</v>
      </c>
      <c r="E552" s="2">
        <f t="shared" si="64"/>
        <v>16.522039999999997</v>
      </c>
      <c r="F552" s="2">
        <f t="shared" si="65"/>
        <v>16.526820000000004</v>
      </c>
      <c r="G552" s="2">
        <f t="shared" si="59"/>
        <v>16.575753999999989</v>
      </c>
      <c r="H552" s="2">
        <f t="shared" si="63"/>
        <v>17.98665900000001</v>
      </c>
      <c r="I552" s="2">
        <f t="array" ref="I552">SUMPRODUCT(B536:B555, (ROW(B536:B555)-ROW(B536)+1)) / (20*21/2)</f>
        <v>16.51832238095238</v>
      </c>
      <c r="J552" s="2">
        <f t="shared" si="66"/>
        <v>16.538713829018999</v>
      </c>
      <c r="K552" s="2">
        <f t="shared" si="60"/>
        <v>16.659608912030613</v>
      </c>
    </row>
    <row r="553" spans="1:11" ht="13.5" x14ac:dyDescent="0.25">
      <c r="A553" s="3">
        <f>TITRES_STAT!B556</f>
        <v>45406</v>
      </c>
      <c r="B553" s="5">
        <f>TITRES_STAT!D556</f>
        <v>16.5151</v>
      </c>
      <c r="C553" s="2">
        <f t="shared" si="61"/>
        <v>0</v>
      </c>
      <c r="D553" s="2">
        <f t="shared" si="62"/>
        <v>16.5151</v>
      </c>
      <c r="E553" s="2">
        <f t="shared" si="64"/>
        <v>16.523779999999999</v>
      </c>
      <c r="F553" s="2">
        <f t="shared" si="65"/>
        <v>16.522475000000004</v>
      </c>
      <c r="G553" s="2">
        <f t="shared" si="59"/>
        <v>16.574015999999986</v>
      </c>
      <c r="H553" s="2">
        <f t="shared" si="63"/>
        <v>17.967580000000012</v>
      </c>
      <c r="I553" s="2">
        <f t="array" ref="I553">SUMPRODUCT(B537:B556, (ROW(B537:B556)-ROW(B537)+1)) / (20*21/2)</f>
        <v>16.518033333333332</v>
      </c>
      <c r="J553" s="2">
        <f t="shared" si="66"/>
        <v>16.536464892921952</v>
      </c>
      <c r="K553" s="2">
        <f t="shared" si="60"/>
        <v>16.653941895872549</v>
      </c>
    </row>
    <row r="554" spans="1:11" ht="13.5" x14ac:dyDescent="0.25">
      <c r="A554" s="3">
        <f>TITRES_STAT!B557</f>
        <v>45407</v>
      </c>
      <c r="B554" s="5">
        <f>TITRES_STAT!D557</f>
        <v>16.5151</v>
      </c>
      <c r="C554" s="2">
        <f t="shared" si="61"/>
        <v>0</v>
      </c>
      <c r="D554" s="2">
        <f t="shared" si="62"/>
        <v>16.5151</v>
      </c>
      <c r="E554" s="2">
        <f t="shared" si="64"/>
        <v>16.519439999999999</v>
      </c>
      <c r="F554" s="2">
        <f t="shared" si="65"/>
        <v>16.520305000000004</v>
      </c>
      <c r="G554" s="2">
        <f t="shared" si="59"/>
        <v>16.572625999999989</v>
      </c>
      <c r="H554" s="2">
        <f t="shared" si="63"/>
        <v>17.948935500000012</v>
      </c>
      <c r="I554" s="2">
        <f t="array" ref="I554">SUMPRODUCT(B538:B557, (ROW(B538:B557)-ROW(B538)+1)) / (20*21/2)</f>
        <v>16.517702857142858</v>
      </c>
      <c r="J554" s="2">
        <f t="shared" si="66"/>
        <v>16.5344301412151</v>
      </c>
      <c r="K554" s="2">
        <f t="shared" si="60"/>
        <v>16.648497115642254</v>
      </c>
    </row>
    <row r="555" spans="1:11" ht="13.5" x14ac:dyDescent="0.25">
      <c r="A555" s="3">
        <f>TITRES_STAT!B558</f>
        <v>45408</v>
      </c>
      <c r="B555" s="5">
        <f>TITRES_STAT!D558</f>
        <v>16.5151</v>
      </c>
      <c r="C555" s="2">
        <f t="shared" si="61"/>
        <v>0</v>
      </c>
      <c r="D555" s="2">
        <f t="shared" si="62"/>
        <v>16.5151</v>
      </c>
      <c r="E555" s="2">
        <f t="shared" si="64"/>
        <v>16.515099999999997</v>
      </c>
      <c r="F555" s="2">
        <f t="shared" si="65"/>
        <v>16.518135000000004</v>
      </c>
      <c r="G555" s="2">
        <f t="shared" si="59"/>
        <v>16.571583999999987</v>
      </c>
      <c r="H555" s="2">
        <f t="shared" si="63"/>
        <v>17.930291000000011</v>
      </c>
      <c r="I555" s="2">
        <f t="array" ref="I555">SUMPRODUCT(B539:B558, (ROW(B539:B558)-ROW(B539)+1)) / (20*21/2)</f>
        <v>16.548829523809523</v>
      </c>
      <c r="J555" s="2">
        <f t="shared" si="66"/>
        <v>16.532589175385091</v>
      </c>
      <c r="K555" s="2">
        <f t="shared" si="60"/>
        <v>16.643265856205304</v>
      </c>
    </row>
    <row r="556" spans="1:11" ht="13.5" x14ac:dyDescent="0.25">
      <c r="A556" s="3">
        <f>TITRES_STAT!B559</f>
        <v>45411</v>
      </c>
      <c r="B556" s="5">
        <f>TITRES_STAT!D559</f>
        <v>16.5151</v>
      </c>
      <c r="C556" s="2">
        <f t="shared" si="61"/>
        <v>0</v>
      </c>
      <c r="D556" s="2">
        <f t="shared" si="62"/>
        <v>16.5151</v>
      </c>
      <c r="E556" s="2">
        <f t="shared" si="64"/>
        <v>16.515099999999997</v>
      </c>
      <c r="F556" s="2">
        <f t="shared" si="65"/>
        <v>16.518570000000004</v>
      </c>
      <c r="G556" s="2">
        <f t="shared" si="59"/>
        <v>16.573321999999987</v>
      </c>
      <c r="H556" s="2">
        <f t="shared" si="63"/>
        <v>17.91164650000001</v>
      </c>
      <c r="I556" s="2">
        <f t="array" ref="I556">SUMPRODUCT(B540:B559, (ROW(B540:B559)-ROW(B540)+1)) / (20*21/2)</f>
        <v>16.629707142857143</v>
      </c>
      <c r="J556" s="2">
        <f t="shared" si="66"/>
        <v>16.530923539634131</v>
      </c>
      <c r="K556" s="2">
        <f t="shared" si="60"/>
        <v>16.638239744197254</v>
      </c>
    </row>
    <row r="557" spans="1:11" ht="13.5" x14ac:dyDescent="0.25">
      <c r="A557" s="3">
        <f>TITRES_STAT!B560</f>
        <v>45412</v>
      </c>
      <c r="B557" s="5">
        <f>TITRES_STAT!D560</f>
        <v>16.5151</v>
      </c>
      <c r="C557" s="2">
        <f t="shared" si="61"/>
        <v>0</v>
      </c>
      <c r="D557" s="2">
        <f t="shared" si="62"/>
        <v>16.5151</v>
      </c>
      <c r="E557" s="2">
        <f t="shared" si="64"/>
        <v>16.515099999999997</v>
      </c>
      <c r="F557" s="2">
        <f t="shared" si="65"/>
        <v>16.51857</v>
      </c>
      <c r="G557" s="2">
        <f t="shared" si="59"/>
        <v>16.575059999999986</v>
      </c>
      <c r="H557" s="2">
        <f t="shared" si="63"/>
        <v>17.89300200000001</v>
      </c>
      <c r="I557" s="2">
        <f t="array" ref="I557">SUMPRODUCT(B541:B560, (ROW(B541:B560)-ROW(B541)+1)) / (20*21/2)</f>
        <v>16.706445714285714</v>
      </c>
      <c r="J557" s="2">
        <f t="shared" si="66"/>
        <v>16.52941653585945</v>
      </c>
      <c r="K557" s="2">
        <f t="shared" si="60"/>
        <v>16.633410734620892</v>
      </c>
    </row>
    <row r="558" spans="1:11" ht="13.5" x14ac:dyDescent="0.25">
      <c r="A558" s="3">
        <f>TITRES_STAT!B561</f>
        <v>45414</v>
      </c>
      <c r="B558" s="5">
        <f>TITRES_STAT!D561</f>
        <v>16.845400000000001</v>
      </c>
      <c r="C558" s="2">
        <f t="shared" si="61"/>
        <v>0.33030000000000115</v>
      </c>
      <c r="D558" s="2">
        <f t="shared" si="62"/>
        <v>16.581160000000001</v>
      </c>
      <c r="E558" s="2">
        <f t="shared" si="64"/>
        <v>16.54813</v>
      </c>
      <c r="F558" s="2">
        <f t="shared" si="65"/>
        <v>16.535084999999999</v>
      </c>
      <c r="G558" s="2">
        <f t="shared" si="59"/>
        <v>16.583403999999987</v>
      </c>
      <c r="H558" s="2">
        <f t="shared" si="63"/>
        <v>17.87600900000001</v>
      </c>
      <c r="I558" s="2">
        <f t="array" ref="I558">SUMPRODUCT(B542:B561, (ROW(B542:B561)-ROW(B542)+1)) / (20*21/2)</f>
        <v>16.737654761904761</v>
      </c>
      <c r="J558" s="2">
        <f t="shared" si="66"/>
        <v>16.559510199110932</v>
      </c>
      <c r="K558" s="2">
        <f t="shared" si="60"/>
        <v>16.641724039145561</v>
      </c>
    </row>
    <row r="559" spans="1:11" ht="13.5" x14ac:dyDescent="0.25">
      <c r="A559" s="3">
        <f>TITRES_STAT!B562</f>
        <v>45415</v>
      </c>
      <c r="B559" s="5">
        <f>TITRES_STAT!D562</f>
        <v>17.3843</v>
      </c>
      <c r="C559" s="2">
        <f t="shared" si="61"/>
        <v>0.53889999999999816</v>
      </c>
      <c r="D559" s="2">
        <f t="shared" si="62"/>
        <v>16.754999999999999</v>
      </c>
      <c r="E559" s="2">
        <f t="shared" si="64"/>
        <v>16.63505</v>
      </c>
      <c r="F559" s="2">
        <f t="shared" si="65"/>
        <v>16.578544999999998</v>
      </c>
      <c r="G559" s="2">
        <f t="shared" si="59"/>
        <v>16.600787999999987</v>
      </c>
      <c r="H559" s="2">
        <f t="shared" si="63"/>
        <v>17.861710500000012</v>
      </c>
      <c r="I559" s="2">
        <f t="array" ref="I559">SUMPRODUCT(B543:B562, (ROW(B543:B562)-ROW(B543)+1)) / (20*21/2)</f>
        <v>16.766794285714287</v>
      </c>
      <c r="J559" s="2">
        <f t="shared" si="66"/>
        <v>16.638061608719415</v>
      </c>
      <c r="K559" s="2">
        <f t="shared" si="60"/>
        <v>16.67084466506142</v>
      </c>
    </row>
    <row r="560" spans="1:11" ht="13.5" x14ac:dyDescent="0.25">
      <c r="A560" s="3">
        <f>TITRES_STAT!B563</f>
        <v>45418</v>
      </c>
      <c r="B560" s="5">
        <f>TITRES_STAT!D563</f>
        <v>17.3843</v>
      </c>
      <c r="C560" s="2">
        <f t="shared" si="61"/>
        <v>0</v>
      </c>
      <c r="D560" s="2">
        <f t="shared" si="62"/>
        <v>16.928840000000001</v>
      </c>
      <c r="E560" s="2">
        <f t="shared" si="64"/>
        <v>16.721970000000002</v>
      </c>
      <c r="F560" s="2">
        <f t="shared" si="65"/>
        <v>16.622004999999994</v>
      </c>
      <c r="G560" s="2">
        <f t="shared" si="59"/>
        <v>16.618171999999991</v>
      </c>
      <c r="H560" s="2">
        <f t="shared" si="63"/>
        <v>17.84789000000001</v>
      </c>
      <c r="I560" s="2">
        <f t="array" ref="I560">SUMPRODUCT(B544:B563, (ROW(B544:B563)-ROW(B544)+1)) / (20*21/2)</f>
        <v>16.793864285714289</v>
      </c>
      <c r="J560" s="2">
        <f t="shared" si="66"/>
        <v>16.709131931698519</v>
      </c>
      <c r="K560" s="2">
        <f t="shared" si="60"/>
        <v>16.698823305647249</v>
      </c>
    </row>
    <row r="561" spans="1:11" ht="13.5" x14ac:dyDescent="0.25">
      <c r="A561" s="3">
        <f>TITRES_STAT!B564</f>
        <v>45419</v>
      </c>
      <c r="B561" s="5">
        <f>TITRES_STAT!D564</f>
        <v>16.9497</v>
      </c>
      <c r="C561" s="2">
        <f t="shared" si="61"/>
        <v>-0.43459999999999965</v>
      </c>
      <c r="D561" s="2">
        <f t="shared" si="62"/>
        <v>17.01576</v>
      </c>
      <c r="E561" s="2">
        <f t="shared" si="64"/>
        <v>16.765430000000002</v>
      </c>
      <c r="F561" s="2">
        <f t="shared" si="65"/>
        <v>16.643734999999996</v>
      </c>
      <c r="G561" s="2">
        <f t="shared" si="59"/>
        <v>16.625125999999991</v>
      </c>
      <c r="H561" s="2">
        <f t="shared" si="63"/>
        <v>17.831940000000014</v>
      </c>
      <c r="I561" s="2">
        <f t="array" ref="I561">SUMPRODUCT(B545:B564, (ROW(B545:B564)-ROW(B545)+1)) / (20*21/2)</f>
        <v>16.818781904761906</v>
      </c>
      <c r="J561" s="2">
        <f t="shared" si="66"/>
        <v>16.73204317629866</v>
      </c>
      <c r="K561" s="2">
        <f t="shared" si="60"/>
        <v>16.708661607386574</v>
      </c>
    </row>
    <row r="562" spans="1:11" ht="13.5" x14ac:dyDescent="0.25">
      <c r="A562" s="3">
        <f>TITRES_STAT!B565</f>
        <v>45420</v>
      </c>
      <c r="B562" s="5">
        <f>TITRES_STAT!D565</f>
        <v>16.9497</v>
      </c>
      <c r="C562" s="2">
        <f t="shared" si="61"/>
        <v>0</v>
      </c>
      <c r="D562" s="2">
        <f t="shared" si="62"/>
        <v>17.102680000000003</v>
      </c>
      <c r="E562" s="2">
        <f t="shared" si="64"/>
        <v>16.808890000000002</v>
      </c>
      <c r="F562" s="2">
        <f t="shared" si="65"/>
        <v>16.665464999999998</v>
      </c>
      <c r="G562" s="2">
        <f t="shared" ref="G562:G625" si="67">AVERAGE(B513:B562)</f>
        <v>16.632079999999991</v>
      </c>
      <c r="H562" s="2">
        <f t="shared" si="63"/>
        <v>17.816729000000013</v>
      </c>
      <c r="I562" s="2">
        <f t="array" ref="I562">SUMPRODUCT(B546:B565, (ROW(B546:B565)-ROW(B546)+1)) / (20*21/2)</f>
        <v>16.841836666666666</v>
      </c>
      <c r="J562" s="2">
        <f t="shared" si="66"/>
        <v>16.75277239760355</v>
      </c>
      <c r="K562" s="2">
        <f t="shared" si="60"/>
        <v>16.718114093371415</v>
      </c>
    </row>
    <row r="563" spans="1:11" ht="13.5" x14ac:dyDescent="0.25">
      <c r="A563" s="3">
        <f>TITRES_STAT!B566</f>
        <v>45421</v>
      </c>
      <c r="B563" s="5">
        <f>TITRES_STAT!D566</f>
        <v>16.9497</v>
      </c>
      <c r="C563" s="2">
        <f t="shared" si="61"/>
        <v>0</v>
      </c>
      <c r="D563" s="2">
        <f t="shared" si="62"/>
        <v>17.123540000000002</v>
      </c>
      <c r="E563" s="2">
        <f t="shared" si="64"/>
        <v>16.852350000000001</v>
      </c>
      <c r="F563" s="2">
        <f t="shared" si="65"/>
        <v>16.688065000000002</v>
      </c>
      <c r="G563" s="2">
        <f t="shared" si="67"/>
        <v>16.639033999999992</v>
      </c>
      <c r="H563" s="2">
        <f t="shared" si="63"/>
        <v>17.801518000000016</v>
      </c>
      <c r="I563" s="2">
        <f t="array" ref="I563">SUMPRODUCT(B547:B566, (ROW(B547:B566)-ROW(B547)+1)) / (20*21/2)</f>
        <v>16.904419047619051</v>
      </c>
      <c r="J563" s="2">
        <f t="shared" si="66"/>
        <v>16.771527407355592</v>
      </c>
      <c r="K563" s="2">
        <f t="shared" ref="K563:K626" si="68">$K$4*B563+(1-$K$4)*K562</f>
        <v>16.727195893631361</v>
      </c>
    </row>
    <row r="564" spans="1:11" ht="13.5" x14ac:dyDescent="0.25">
      <c r="A564" s="3">
        <f>TITRES_STAT!B567</f>
        <v>45422</v>
      </c>
      <c r="B564" s="5">
        <f>TITRES_STAT!D567</f>
        <v>16.9497</v>
      </c>
      <c r="C564" s="2">
        <f t="shared" si="61"/>
        <v>0</v>
      </c>
      <c r="D564" s="2">
        <f t="shared" si="62"/>
        <v>17.036619999999999</v>
      </c>
      <c r="E564" s="2">
        <f t="shared" si="64"/>
        <v>16.895810000000001</v>
      </c>
      <c r="F564" s="2">
        <f t="shared" si="65"/>
        <v>16.707625</v>
      </c>
      <c r="G564" s="2">
        <f t="shared" si="67"/>
        <v>16.645987999999992</v>
      </c>
      <c r="H564" s="2">
        <f t="shared" si="63"/>
        <v>17.785090000000011</v>
      </c>
      <c r="I564" s="2">
        <f t="array" ref="I564">SUMPRODUCT(B548:B567, (ROW(B548:B567)-ROW(B548)+1)) / (20*21/2)</f>
        <v>16.982729047619049</v>
      </c>
      <c r="J564" s="2">
        <f t="shared" si="66"/>
        <v>16.788496225702676</v>
      </c>
      <c r="K564" s="2">
        <f t="shared" si="68"/>
        <v>16.735921544861505</v>
      </c>
    </row>
    <row r="565" spans="1:11" ht="13.5" x14ac:dyDescent="0.25">
      <c r="A565" s="3">
        <f>TITRES_STAT!B568</f>
        <v>45425</v>
      </c>
      <c r="B565" s="5">
        <f>TITRES_STAT!D568</f>
        <v>16.9497</v>
      </c>
      <c r="C565" s="2">
        <f t="shared" si="61"/>
        <v>0</v>
      </c>
      <c r="D565" s="2">
        <f t="shared" si="62"/>
        <v>16.9497</v>
      </c>
      <c r="E565" s="2">
        <f t="shared" si="64"/>
        <v>16.93927</v>
      </c>
      <c r="F565" s="2">
        <f t="shared" si="65"/>
        <v>16.727184999999999</v>
      </c>
      <c r="G565" s="2">
        <f t="shared" si="67"/>
        <v>16.649465999999993</v>
      </c>
      <c r="H565" s="2">
        <f t="shared" si="63"/>
        <v>17.76900950000001</v>
      </c>
      <c r="I565" s="2">
        <f t="array" ref="I565">SUMPRODUCT(B549:B568, (ROW(B549:B568)-ROW(B549)+1)) / (20*21/2)</f>
        <v>17.077430476190475</v>
      </c>
      <c r="J565" s="2">
        <f t="shared" si="66"/>
        <v>16.803848966111946</v>
      </c>
      <c r="K565" s="2">
        <f t="shared" si="68"/>
        <v>16.744305013690465</v>
      </c>
    </row>
    <row r="566" spans="1:11" ht="13.5" x14ac:dyDescent="0.25">
      <c r="A566" s="3">
        <f>TITRES_STAT!B569</f>
        <v>45426</v>
      </c>
      <c r="B566" s="5">
        <f>TITRES_STAT!D569</f>
        <v>17.3843</v>
      </c>
      <c r="C566" s="2">
        <f t="shared" si="61"/>
        <v>0.43459999999999965</v>
      </c>
      <c r="D566" s="2">
        <f t="shared" si="62"/>
        <v>17.036619999999999</v>
      </c>
      <c r="E566" s="2">
        <f t="shared" si="64"/>
        <v>17.026190000000003</v>
      </c>
      <c r="F566" s="2">
        <f t="shared" si="65"/>
        <v>16.770644999999998</v>
      </c>
      <c r="G566" s="2">
        <f t="shared" si="67"/>
        <v>16.663547999999995</v>
      </c>
      <c r="H566" s="2">
        <f t="shared" si="63"/>
        <v>17.755102000000011</v>
      </c>
      <c r="I566" s="2">
        <f t="array" ref="I566">SUMPRODUCT(B550:B569, (ROW(B550:B569)-ROW(B550)+1)) / (20*21/2)</f>
        <v>17.165094761904761</v>
      </c>
      <c r="J566" s="2">
        <f t="shared" si="66"/>
        <v>16.859130016958428</v>
      </c>
      <c r="K566" s="2">
        <f t="shared" si="68"/>
        <v>16.769402856290839</v>
      </c>
    </row>
    <row r="567" spans="1:11" ht="13.5" x14ac:dyDescent="0.25">
      <c r="A567" s="3">
        <f>TITRES_STAT!B570</f>
        <v>45427</v>
      </c>
      <c r="B567" s="5">
        <f>TITRES_STAT!D570</f>
        <v>17.5929</v>
      </c>
      <c r="C567" s="2">
        <f t="shared" si="61"/>
        <v>0.20860000000000056</v>
      </c>
      <c r="D567" s="2">
        <f t="shared" si="62"/>
        <v>17.16526</v>
      </c>
      <c r="E567" s="2">
        <f t="shared" si="64"/>
        <v>17.133970000000005</v>
      </c>
      <c r="F567" s="2">
        <f t="shared" si="65"/>
        <v>16.824535000000001</v>
      </c>
      <c r="G567" s="2">
        <f t="shared" si="67"/>
        <v>16.681801999999998</v>
      </c>
      <c r="H567" s="2">
        <f t="shared" si="63"/>
        <v>17.742237500000009</v>
      </c>
      <c r="I567" s="2">
        <f t="array" ref="I567">SUMPRODUCT(B551:B570, (ROW(B551:B570)-ROW(B551)+1)) / (20*21/2)</f>
        <v>17.164639523809523</v>
      </c>
      <c r="J567" s="2">
        <f t="shared" si="66"/>
        <v>16.929012872486197</v>
      </c>
      <c r="K567" s="2">
        <f t="shared" si="68"/>
        <v>16.801696861926494</v>
      </c>
    </row>
    <row r="568" spans="1:11" ht="13.5" x14ac:dyDescent="0.25">
      <c r="A568" s="3">
        <f>TITRES_STAT!B571</f>
        <v>45428</v>
      </c>
      <c r="B568" s="5">
        <f>TITRES_STAT!D571</f>
        <v>17.818899999999999</v>
      </c>
      <c r="C568" s="2">
        <f t="shared" si="61"/>
        <v>0.22599999999999909</v>
      </c>
      <c r="D568" s="2">
        <f t="shared" si="62"/>
        <v>17.339099999999998</v>
      </c>
      <c r="E568" s="2">
        <f t="shared" si="64"/>
        <v>17.23132</v>
      </c>
      <c r="F568" s="2">
        <f t="shared" si="65"/>
        <v>16.889724999999999</v>
      </c>
      <c r="G568" s="2">
        <f t="shared" si="67"/>
        <v>16.704575999999999</v>
      </c>
      <c r="H568" s="2">
        <f t="shared" si="63"/>
        <v>17.730503000000013</v>
      </c>
      <c r="I568" s="2">
        <f t="array" ref="I568">SUMPRODUCT(B552:B571, (ROW(B552:B571)-ROW(B552)+1)) / (20*21/2)</f>
        <v>17.244895714285715</v>
      </c>
      <c r="J568" s="2">
        <f t="shared" si="66"/>
        <v>17.013764027487511</v>
      </c>
      <c r="K568" s="2">
        <f t="shared" si="68"/>
        <v>16.841587181066632</v>
      </c>
    </row>
    <row r="569" spans="1:11" ht="13.5" x14ac:dyDescent="0.25">
      <c r="A569" s="3">
        <f>TITRES_STAT!B572</f>
        <v>45429</v>
      </c>
      <c r="B569" s="5">
        <f>TITRES_STAT!D572</f>
        <v>17.810199999999998</v>
      </c>
      <c r="C569" s="2">
        <f t="shared" si="61"/>
        <v>-8.7000000000010402E-3</v>
      </c>
      <c r="D569" s="2">
        <f t="shared" si="62"/>
        <v>17.511199999999999</v>
      </c>
      <c r="E569" s="2">
        <f t="shared" si="64"/>
        <v>17.273910000000001</v>
      </c>
      <c r="F569" s="2">
        <f t="shared" si="65"/>
        <v>16.95448</v>
      </c>
      <c r="G569" s="2">
        <f t="shared" si="67"/>
        <v>16.727002000000002</v>
      </c>
      <c r="H569" s="2">
        <f t="shared" si="63"/>
        <v>17.71876850000001</v>
      </c>
      <c r="I569" s="2">
        <f t="array" ref="I569">SUMPRODUCT(B553:B572, (ROW(B553:B572)-ROW(B553)+1)) / (20*21/2)</f>
        <v>17.314800476190474</v>
      </c>
      <c r="J569" s="2">
        <f t="shared" si="66"/>
        <v>17.089615072488701</v>
      </c>
      <c r="K569" s="2">
        <f t="shared" si="68"/>
        <v>16.879571997495393</v>
      </c>
    </row>
    <row r="570" spans="1:11" ht="13.5" x14ac:dyDescent="0.25">
      <c r="A570" s="3">
        <f>TITRES_STAT!B573</f>
        <v>45432</v>
      </c>
      <c r="B570" s="5">
        <f>TITRES_STAT!D573</f>
        <v>16.9497</v>
      </c>
      <c r="C570" s="2">
        <f t="shared" si="61"/>
        <v>-0.86049999999999827</v>
      </c>
      <c r="D570" s="2">
        <f t="shared" si="62"/>
        <v>17.511199999999995</v>
      </c>
      <c r="E570" s="2">
        <f t="shared" si="64"/>
        <v>17.230450000000001</v>
      </c>
      <c r="F570" s="2">
        <f t="shared" si="65"/>
        <v>16.976210000000002</v>
      </c>
      <c r="G570" s="2">
        <f t="shared" si="67"/>
        <v>16.732392000000004</v>
      </c>
      <c r="H570" s="2">
        <f t="shared" si="63"/>
        <v>17.702731500000013</v>
      </c>
      <c r="I570" s="2">
        <f t="array" ref="I570">SUMPRODUCT(B554:B573, (ROW(B554:B573)-ROW(B554)+1)) / (20*21/2)</f>
        <v>17.376227619047626</v>
      </c>
      <c r="J570" s="2">
        <f t="shared" si="66"/>
        <v>17.076289827489777</v>
      </c>
      <c r="K570" s="2">
        <f t="shared" si="68"/>
        <v>16.882322115240672</v>
      </c>
    </row>
    <row r="571" spans="1:11" ht="13.5" x14ac:dyDescent="0.25">
      <c r="A571" s="3">
        <f>TITRES_STAT!B574</f>
        <v>45433</v>
      </c>
      <c r="B571" s="5">
        <f>TITRES_STAT!D574</f>
        <v>17.818899999999999</v>
      </c>
      <c r="C571" s="2">
        <f t="shared" si="61"/>
        <v>0.86919999999999931</v>
      </c>
      <c r="D571" s="2">
        <f t="shared" si="62"/>
        <v>17.598119999999998</v>
      </c>
      <c r="E571" s="2">
        <f t="shared" si="64"/>
        <v>17.31737</v>
      </c>
      <c r="F571" s="2">
        <f t="shared" si="65"/>
        <v>17.041400000000003</v>
      </c>
      <c r="G571" s="2">
        <f t="shared" si="67"/>
        <v>16.754992000000005</v>
      </c>
      <c r="H571" s="2">
        <f t="shared" si="63"/>
        <v>17.691040500000014</v>
      </c>
      <c r="I571" s="2">
        <f t="array" ref="I571">SUMPRODUCT(B555:B574, (ROW(B555:B574)-ROW(B555)+1)) / (20*21/2)</f>
        <v>17.431777142857143</v>
      </c>
      <c r="J571" s="2">
        <f t="shared" si="66"/>
        <v>17.147014605824083</v>
      </c>
      <c r="K571" s="2">
        <f t="shared" si="68"/>
        <v>16.919050659741039</v>
      </c>
    </row>
    <row r="572" spans="1:11" ht="13.5" x14ac:dyDescent="0.25">
      <c r="A572" s="3">
        <f>TITRES_STAT!B575</f>
        <v>45434</v>
      </c>
      <c r="B572" s="5">
        <f>TITRES_STAT!D575</f>
        <v>17.775400000000001</v>
      </c>
      <c r="C572" s="2">
        <f t="shared" si="61"/>
        <v>-4.3499999999998096E-2</v>
      </c>
      <c r="D572" s="2">
        <f t="shared" si="62"/>
        <v>17.634619999999998</v>
      </c>
      <c r="E572" s="2">
        <f t="shared" si="64"/>
        <v>17.399939999999997</v>
      </c>
      <c r="F572" s="2">
        <f t="shared" si="65"/>
        <v>17.104414999999999</v>
      </c>
      <c r="G572" s="2">
        <f t="shared" si="67"/>
        <v>16.776722000000003</v>
      </c>
      <c r="H572" s="2">
        <f t="shared" si="63"/>
        <v>17.679132000000013</v>
      </c>
      <c r="I572" s="2">
        <f t="array" ref="I572">SUMPRODUCT(B556:B575, (ROW(B556:B575)-ROW(B556)+1)) / (20*21/2)</f>
        <v>17.44667761904762</v>
      </c>
      <c r="J572" s="2">
        <f t="shared" si="66"/>
        <v>17.206860833840839</v>
      </c>
      <c r="K572" s="2">
        <f t="shared" si="68"/>
        <v>16.95263298681002</v>
      </c>
    </row>
    <row r="573" spans="1:11" ht="13.5" x14ac:dyDescent="0.25">
      <c r="A573" s="3">
        <f>TITRES_STAT!B576</f>
        <v>45435</v>
      </c>
      <c r="B573" s="5">
        <f>TITRES_STAT!D576</f>
        <v>17.749400000000001</v>
      </c>
      <c r="C573" s="2">
        <f t="shared" si="61"/>
        <v>-2.5999999999999801E-2</v>
      </c>
      <c r="D573" s="2">
        <f t="shared" si="62"/>
        <v>17.620719999999999</v>
      </c>
      <c r="E573" s="2">
        <f t="shared" si="64"/>
        <v>17.479909999999997</v>
      </c>
      <c r="F573" s="2">
        <f t="shared" si="65"/>
        <v>17.166129999999999</v>
      </c>
      <c r="G573" s="2">
        <f t="shared" si="67"/>
        <v>16.798800000000007</v>
      </c>
      <c r="H573" s="2">
        <f t="shared" si="63"/>
        <v>17.667093500000014</v>
      </c>
      <c r="I573" s="2">
        <f t="array" ref="I573">SUMPRODUCT(B557:B576, (ROW(B557:B576)-ROW(B557)+1)) / (20*21/2)</f>
        <v>17.492210476190476</v>
      </c>
      <c r="J573" s="2">
        <f t="shared" si="66"/>
        <v>17.258531230617901</v>
      </c>
      <c r="K573" s="2">
        <f t="shared" si="68"/>
        <v>16.983878752033156</v>
      </c>
    </row>
    <row r="574" spans="1:11" ht="13.5" x14ac:dyDescent="0.25">
      <c r="A574" s="3">
        <f>TITRES_STAT!B577</f>
        <v>45436</v>
      </c>
      <c r="B574" s="5">
        <f>TITRES_STAT!D577</f>
        <v>17.749400000000001</v>
      </c>
      <c r="C574" s="2">
        <f t="shared" si="61"/>
        <v>0</v>
      </c>
      <c r="D574" s="2">
        <f t="shared" si="62"/>
        <v>17.608560000000001</v>
      </c>
      <c r="E574" s="2">
        <f t="shared" si="64"/>
        <v>17.55988</v>
      </c>
      <c r="F574" s="2">
        <f t="shared" si="65"/>
        <v>17.227844999999995</v>
      </c>
      <c r="G574" s="2">
        <f t="shared" si="67"/>
        <v>16.821052000000005</v>
      </c>
      <c r="H574" s="2">
        <f t="shared" si="63"/>
        <v>17.655098500000015</v>
      </c>
      <c r="I574" s="2">
        <f t="array" ref="I574">SUMPRODUCT(B558:B577, (ROW(B558:B577)-ROW(B558)+1)) / (20*21/2)</f>
        <v>17.46480857142857</v>
      </c>
      <c r="J574" s="2">
        <f t="shared" si="66"/>
        <v>17.305280637225721</v>
      </c>
      <c r="K574" s="2">
        <f t="shared" si="68"/>
        <v>17.013899193129898</v>
      </c>
    </row>
    <row r="575" spans="1:11" ht="13.5" x14ac:dyDescent="0.25">
      <c r="A575" s="3">
        <f>TITRES_STAT!B578</f>
        <v>45439</v>
      </c>
      <c r="B575" s="5">
        <f>TITRES_STAT!D578</f>
        <v>17.3843</v>
      </c>
      <c r="C575" s="2">
        <f t="shared" si="61"/>
        <v>-0.36510000000000176</v>
      </c>
      <c r="D575" s="2">
        <f t="shared" si="62"/>
        <v>17.69548</v>
      </c>
      <c r="E575" s="2">
        <f t="shared" si="64"/>
        <v>17.603339999999999</v>
      </c>
      <c r="F575" s="2">
        <f t="shared" si="65"/>
        <v>17.271304999999998</v>
      </c>
      <c r="G575" s="2">
        <f t="shared" si="67"/>
        <v>16.836176000000009</v>
      </c>
      <c r="H575" s="2">
        <f t="shared" si="63"/>
        <v>17.641278000000014</v>
      </c>
      <c r="I575" s="2">
        <f t="array" ref="I575">SUMPRODUCT(B559:B578, (ROW(B559:B578)-ROW(B559)+1)) / (20*21/2)</f>
        <v>17.434881904761909</v>
      </c>
      <c r="J575" s="2">
        <f t="shared" si="66"/>
        <v>17.312806290823271</v>
      </c>
      <c r="K575" s="2">
        <f t="shared" si="68"/>
        <v>17.028424714967944</v>
      </c>
    </row>
    <row r="576" spans="1:11" ht="13.5" x14ac:dyDescent="0.25">
      <c r="A576" s="3">
        <f>TITRES_STAT!B579</f>
        <v>45440</v>
      </c>
      <c r="B576" s="5">
        <f>TITRES_STAT!D579</f>
        <v>17.749400000000001</v>
      </c>
      <c r="C576" s="2">
        <f t="shared" si="61"/>
        <v>0.36510000000000176</v>
      </c>
      <c r="D576" s="2">
        <f t="shared" si="62"/>
        <v>17.681580000000004</v>
      </c>
      <c r="E576" s="2">
        <f t="shared" si="64"/>
        <v>17.639850000000003</v>
      </c>
      <c r="F576" s="2">
        <f t="shared" si="65"/>
        <v>17.333019999999998</v>
      </c>
      <c r="G576" s="2">
        <f t="shared" si="67"/>
        <v>16.858602000000008</v>
      </c>
      <c r="H576" s="2">
        <f t="shared" si="63"/>
        <v>17.630065500000011</v>
      </c>
      <c r="I576" s="2">
        <f t="array" ref="I576">SUMPRODUCT(B560:B579, (ROW(B560:B579)-ROW(B560)+1)) / (20*21/2)</f>
        <v>17.469403333333332</v>
      </c>
      <c r="J576" s="2">
        <f t="shared" si="66"/>
        <v>17.354386644078197</v>
      </c>
      <c r="K576" s="2">
        <f t="shared" si="68"/>
        <v>17.056698255557439</v>
      </c>
    </row>
    <row r="577" spans="1:11" ht="13.5" x14ac:dyDescent="0.25">
      <c r="A577" s="3">
        <f>TITRES_STAT!B580</f>
        <v>45441</v>
      </c>
      <c r="B577" s="5">
        <f>TITRES_STAT!D580</f>
        <v>17.045300000000001</v>
      </c>
      <c r="C577" s="2">
        <f t="shared" si="61"/>
        <v>-0.70410000000000039</v>
      </c>
      <c r="D577" s="2">
        <f t="shared" si="62"/>
        <v>17.535559999999997</v>
      </c>
      <c r="E577" s="2">
        <f t="shared" si="64"/>
        <v>17.585090000000001</v>
      </c>
      <c r="F577" s="2">
        <f t="shared" si="65"/>
        <v>17.359529999999999</v>
      </c>
      <c r="G577" s="2">
        <f t="shared" si="67"/>
        <v>16.866946000000009</v>
      </c>
      <c r="H577" s="2">
        <f t="shared" si="63"/>
        <v>17.614680500000009</v>
      </c>
      <c r="I577" s="2">
        <f t="array" ref="I577">SUMPRODUCT(B561:B580, (ROW(B561:B580)-ROW(B561)+1)) / (20*21/2)</f>
        <v>17.501440476190478</v>
      </c>
      <c r="J577" s="2">
        <f t="shared" si="66"/>
        <v>17.324949820832654</v>
      </c>
      <c r="K577" s="2">
        <f t="shared" si="68"/>
        <v>17.05625126514342</v>
      </c>
    </row>
    <row r="578" spans="1:11" ht="13.5" x14ac:dyDescent="0.25">
      <c r="A578" s="3">
        <f>TITRES_STAT!B581</f>
        <v>45442</v>
      </c>
      <c r="B578" s="5">
        <f>TITRES_STAT!D581</f>
        <v>17.045300000000001</v>
      </c>
      <c r="C578" s="2">
        <f t="shared" si="61"/>
        <v>0</v>
      </c>
      <c r="D578" s="2">
        <f t="shared" si="62"/>
        <v>17.394740000000002</v>
      </c>
      <c r="E578" s="2">
        <f t="shared" si="64"/>
        <v>17.507730000000002</v>
      </c>
      <c r="F578" s="2">
        <f t="shared" si="65"/>
        <v>17.369524999999996</v>
      </c>
      <c r="G578" s="2">
        <f t="shared" si="67"/>
        <v>16.87529000000001</v>
      </c>
      <c r="H578" s="2">
        <f t="shared" si="63"/>
        <v>17.600077500000012</v>
      </c>
      <c r="I578" s="2">
        <f t="array" ref="I578">SUMPRODUCT(B562:B581, (ROW(B562:B581)-ROW(B562)+1)) / (20*21/2)</f>
        <v>17.531863333333334</v>
      </c>
      <c r="J578" s="2">
        <f t="shared" si="66"/>
        <v>17.298316504562877</v>
      </c>
      <c r="K578" s="2">
        <f t="shared" si="68"/>
        <v>17.055821803765244</v>
      </c>
    </row>
    <row r="579" spans="1:11" ht="13.5" x14ac:dyDescent="0.25">
      <c r="A579" s="3">
        <f>TITRES_STAT!B582</f>
        <v>45443</v>
      </c>
      <c r="B579" s="5">
        <f>TITRES_STAT!D582</f>
        <v>17.731999999999999</v>
      </c>
      <c r="C579" s="2">
        <f t="shared" si="61"/>
        <v>0.68669999999999831</v>
      </c>
      <c r="D579" s="2">
        <f t="shared" si="62"/>
        <v>17.391259999999999</v>
      </c>
      <c r="E579" s="2">
        <f t="shared" si="64"/>
        <v>17.49991</v>
      </c>
      <c r="F579" s="2">
        <f t="shared" si="65"/>
        <v>17.38691</v>
      </c>
      <c r="G579" s="2">
        <f t="shared" si="67"/>
        <v>16.897716000000006</v>
      </c>
      <c r="H579" s="2">
        <f t="shared" si="63"/>
        <v>17.591385500000012</v>
      </c>
      <c r="I579" s="2">
        <f t="array" ref="I579">SUMPRODUCT(B563:B582, (ROW(B563:B582)-ROW(B563)+1)) / (20*21/2)</f>
        <v>17.459259523809521</v>
      </c>
      <c r="J579" s="2">
        <f t="shared" si="66"/>
        <v>17.339619694604508</v>
      </c>
      <c r="K579" s="2">
        <f t="shared" si="68"/>
        <v>17.082338595774452</v>
      </c>
    </row>
    <row r="580" spans="1:11" ht="13.5" x14ac:dyDescent="0.25">
      <c r="A580" s="3">
        <f>TITRES_STAT!B583</f>
        <v>45446</v>
      </c>
      <c r="B580" s="5">
        <f>TITRES_STAT!D583</f>
        <v>17.723299999999998</v>
      </c>
      <c r="C580" s="2">
        <f t="shared" ref="C580:C643" si="69">B580-B579</f>
        <v>-8.7000000000010402E-3</v>
      </c>
      <c r="D580" s="2">
        <f t="shared" si="62"/>
        <v>17.459060000000001</v>
      </c>
      <c r="E580" s="2">
        <f t="shared" si="64"/>
        <v>17.577269999999999</v>
      </c>
      <c r="F580" s="2">
        <f t="shared" si="65"/>
        <v>17.403859999999998</v>
      </c>
      <c r="G580" s="2">
        <f t="shared" si="67"/>
        <v>16.920142000000006</v>
      </c>
      <c r="H580" s="2">
        <f t="shared" si="63"/>
        <v>17.582215500000011</v>
      </c>
      <c r="I580" s="2">
        <f t="array" ref="I580">SUMPRODUCT(B564:B583, (ROW(B564:B583)-ROW(B564)+1)) / (20*21/2)</f>
        <v>17.454996190476191</v>
      </c>
      <c r="J580" s="2">
        <f t="shared" si="66"/>
        <v>17.376160676070743</v>
      </c>
      <c r="K580" s="2">
        <f t="shared" si="68"/>
        <v>17.107474337116631</v>
      </c>
    </row>
    <row r="581" spans="1:11" ht="13.5" x14ac:dyDescent="0.25">
      <c r="A581" s="3">
        <f>TITRES_STAT!B584</f>
        <v>45447</v>
      </c>
      <c r="B581" s="5">
        <f>TITRES_STAT!D584</f>
        <v>17.723299999999998</v>
      </c>
      <c r="C581" s="2">
        <f t="shared" si="69"/>
        <v>0</v>
      </c>
      <c r="D581" s="2">
        <f t="shared" si="62"/>
        <v>17.45384</v>
      </c>
      <c r="E581" s="2">
        <f t="shared" si="64"/>
        <v>17.567709999999998</v>
      </c>
      <c r="F581" s="2">
        <f t="shared" si="65"/>
        <v>17.442539999999997</v>
      </c>
      <c r="G581" s="2">
        <f t="shared" si="67"/>
        <v>16.942568000000005</v>
      </c>
      <c r="H581" s="2">
        <f t="shared" si="63"/>
        <v>17.57304550000001</v>
      </c>
      <c r="I581" s="2">
        <f t="array" ref="I581">SUMPRODUCT(B565:B584, (ROW(B565:B584)-ROW(B565)+1)) / (20*21/2)</f>
        <v>17.448663333333336</v>
      </c>
      <c r="J581" s="2">
        <f t="shared" si="66"/>
        <v>17.409221564064005</v>
      </c>
      <c r="K581" s="2">
        <f t="shared" si="68"/>
        <v>17.13162436311206</v>
      </c>
    </row>
    <row r="582" spans="1:11" ht="13.5" x14ac:dyDescent="0.25">
      <c r="A582" s="3">
        <f>TITRES_STAT!B585</f>
        <v>45448</v>
      </c>
      <c r="B582" s="5">
        <f>TITRES_STAT!D585</f>
        <v>16.680199999999999</v>
      </c>
      <c r="C582" s="2">
        <f t="shared" si="69"/>
        <v>-1.043099999999999</v>
      </c>
      <c r="D582" s="2">
        <f t="shared" ref="D582:D645" si="70">AVERAGE(B578:B582)</f>
        <v>17.380819999999996</v>
      </c>
      <c r="E582" s="2">
        <f t="shared" si="64"/>
        <v>17.458189999999995</v>
      </c>
      <c r="F582" s="2">
        <f t="shared" si="65"/>
        <v>17.429065000000001</v>
      </c>
      <c r="G582" s="2">
        <f t="shared" si="67"/>
        <v>16.944132000000007</v>
      </c>
      <c r="H582" s="2">
        <f t="shared" si="63"/>
        <v>17.558660000000007</v>
      </c>
      <c r="I582" s="2">
        <f t="array" ref="I582">SUMPRODUCT(B566:B585, (ROW(B566:B585)-ROW(B566)+1)) / (20*21/2)</f>
        <v>17.44026095238095</v>
      </c>
      <c r="J582" s="2">
        <f t="shared" si="66"/>
        <v>17.339790938915051</v>
      </c>
      <c r="K582" s="2">
        <f t="shared" si="68"/>
        <v>17.11392144691159</v>
      </c>
    </row>
    <row r="583" spans="1:11" ht="13.5" x14ac:dyDescent="0.25">
      <c r="A583" s="3">
        <f>TITRES_STAT!B586</f>
        <v>45449</v>
      </c>
      <c r="B583" s="5">
        <f>TITRES_STAT!D586</f>
        <v>17.3843</v>
      </c>
      <c r="C583" s="2">
        <f t="shared" si="69"/>
        <v>0.70410000000000039</v>
      </c>
      <c r="D583" s="2">
        <f t="shared" si="70"/>
        <v>17.448619999999998</v>
      </c>
      <c r="E583" s="2">
        <f t="shared" si="64"/>
        <v>17.421679999999999</v>
      </c>
      <c r="F583" s="2">
        <f t="shared" si="65"/>
        <v>17.450795000000003</v>
      </c>
      <c r="G583" s="2">
        <f t="shared" si="67"/>
        <v>16.959778000000007</v>
      </c>
      <c r="H583" s="2">
        <f t="shared" si="63"/>
        <v>17.547795000000008</v>
      </c>
      <c r="I583" s="2">
        <f t="array" ref="I583">SUMPRODUCT(B567:B586, (ROW(B567:B586)-ROW(B567)+1)) / (20*21/2)</f>
        <v>17.42978904761905</v>
      </c>
      <c r="J583" s="2">
        <f t="shared" si="66"/>
        <v>17.344029897113618</v>
      </c>
      <c r="K583" s="2">
        <f t="shared" si="68"/>
        <v>17.12452452742486</v>
      </c>
    </row>
    <row r="584" spans="1:11" ht="13.5" x14ac:dyDescent="0.25">
      <c r="A584" s="3">
        <f>TITRES_STAT!B587</f>
        <v>45450</v>
      </c>
      <c r="B584" s="5">
        <f>TITRES_STAT!D587</f>
        <v>17.3843</v>
      </c>
      <c r="C584" s="2">
        <f t="shared" si="69"/>
        <v>0</v>
      </c>
      <c r="D584" s="2">
        <f t="shared" si="70"/>
        <v>17.379079999999998</v>
      </c>
      <c r="E584" s="2">
        <f t="shared" si="64"/>
        <v>17.385169999999999</v>
      </c>
      <c r="F584" s="2">
        <f t="shared" si="65"/>
        <v>17.472525000000001</v>
      </c>
      <c r="G584" s="2">
        <f t="shared" si="67"/>
        <v>16.976294000000006</v>
      </c>
      <c r="H584" s="2">
        <f t="shared" si="63"/>
        <v>17.536973500000009</v>
      </c>
      <c r="I584" s="2">
        <f t="array" ref="I584">SUMPRODUCT(B568:B587, (ROW(B568:B587)-ROW(B568)+1)) / (20*21/2)</f>
        <v>17.319974285714288</v>
      </c>
      <c r="J584" s="2">
        <f t="shared" si="66"/>
        <v>17.34786514500756</v>
      </c>
      <c r="K584" s="2">
        <f t="shared" si="68"/>
        <v>17.134711800859179</v>
      </c>
    </row>
    <row r="585" spans="1:11" ht="13.5" x14ac:dyDescent="0.25">
      <c r="A585" s="3">
        <f>TITRES_STAT!B588</f>
        <v>45453</v>
      </c>
      <c r="B585" s="5">
        <f>TITRES_STAT!D588</f>
        <v>17.3843</v>
      </c>
      <c r="C585" s="2">
        <f t="shared" si="69"/>
        <v>0</v>
      </c>
      <c r="D585" s="2">
        <f t="shared" si="70"/>
        <v>17.311279999999996</v>
      </c>
      <c r="E585" s="2">
        <f t="shared" si="64"/>
        <v>17.385169999999999</v>
      </c>
      <c r="F585" s="2">
        <f t="shared" si="65"/>
        <v>17.494255000000003</v>
      </c>
      <c r="G585" s="2">
        <f t="shared" si="67"/>
        <v>16.992810000000009</v>
      </c>
      <c r="H585" s="2">
        <f t="shared" si="63"/>
        <v>17.526238500000012</v>
      </c>
      <c r="I585" s="2">
        <f t="array" ref="I585">SUMPRODUCT(B569:B588, (ROW(B569:B588)-ROW(B569)+1)) / (20*21/2)</f>
        <v>17.27572952380952</v>
      </c>
      <c r="J585" s="2">
        <f t="shared" si="66"/>
        <v>17.351335131197317</v>
      </c>
      <c r="K585" s="2">
        <f t="shared" si="68"/>
        <v>17.144499573374507</v>
      </c>
    </row>
    <row r="586" spans="1:11" ht="13.5" x14ac:dyDescent="0.25">
      <c r="A586" s="3">
        <f>TITRES_STAT!B589</f>
        <v>45454</v>
      </c>
      <c r="B586" s="5">
        <f>TITRES_STAT!D589</f>
        <v>17.3843</v>
      </c>
      <c r="C586" s="2">
        <f t="shared" si="69"/>
        <v>0</v>
      </c>
      <c r="D586" s="2">
        <f t="shared" si="70"/>
        <v>17.243479999999998</v>
      </c>
      <c r="E586" s="2">
        <f t="shared" si="64"/>
        <v>17.348659999999999</v>
      </c>
      <c r="F586" s="2">
        <f t="shared" si="65"/>
        <v>17.494255000000003</v>
      </c>
      <c r="G586" s="2">
        <f t="shared" si="67"/>
        <v>17.010368000000007</v>
      </c>
      <c r="H586" s="2">
        <f t="shared" ref="H586:H649" si="71">AVERAGE(B387:B586)</f>
        <v>17.51541700000001</v>
      </c>
      <c r="I586" s="2">
        <f t="array" ref="I586">SUMPRODUCT(B570:B589, (ROW(B570:B589)-ROW(B570)+1)) / (20*21/2)</f>
        <v>17.266998095238094</v>
      </c>
      <c r="J586" s="2">
        <f t="shared" si="66"/>
        <v>17.354474642511857</v>
      </c>
      <c r="K586" s="2">
        <f t="shared" si="68"/>
        <v>17.153903511673548</v>
      </c>
    </row>
    <row r="587" spans="1:11" ht="13.5" x14ac:dyDescent="0.25">
      <c r="A587" s="3">
        <f>TITRES_STAT!B590</f>
        <v>45455</v>
      </c>
      <c r="B587" s="5">
        <f>TITRES_STAT!D590</f>
        <v>16.341200000000001</v>
      </c>
      <c r="C587" s="2">
        <f t="shared" si="69"/>
        <v>-1.043099999999999</v>
      </c>
      <c r="D587" s="2">
        <f t="shared" si="70"/>
        <v>17.17568</v>
      </c>
      <c r="E587" s="2">
        <f t="shared" si="64"/>
        <v>17.278249999999996</v>
      </c>
      <c r="F587" s="2">
        <f t="shared" si="65"/>
        <v>17.43167</v>
      </c>
      <c r="G587" s="2">
        <f t="shared" si="67"/>
        <v>17.006890000000006</v>
      </c>
      <c r="H587" s="2">
        <f t="shared" si="71"/>
        <v>17.499553500000008</v>
      </c>
      <c r="I587" s="2">
        <f t="array" ref="I587">SUMPRODUCT(B571:B590, (ROW(B571:B590)-ROW(B571)+1)) / (20*21/2)</f>
        <v>17.26070857142857</v>
      </c>
      <c r="J587" s="2">
        <f t="shared" si="66"/>
        <v>17.257972295605967</v>
      </c>
      <c r="K587" s="2">
        <f t="shared" si="68"/>
        <v>17.122032785725565</v>
      </c>
    </row>
    <row r="588" spans="1:11" ht="13.5" x14ac:dyDescent="0.25">
      <c r="A588" s="3">
        <f>TITRES_STAT!B591</f>
        <v>45456</v>
      </c>
      <c r="B588" s="5">
        <f>TITRES_STAT!D591</f>
        <v>16.967099999999999</v>
      </c>
      <c r="C588" s="2">
        <f t="shared" si="69"/>
        <v>0.6258999999999979</v>
      </c>
      <c r="D588" s="2">
        <f t="shared" si="70"/>
        <v>17.09224</v>
      </c>
      <c r="E588" s="2">
        <f t="shared" ref="E588:E651" si="72">AVERAGE(B579:B588)</f>
        <v>17.270429999999998</v>
      </c>
      <c r="F588" s="2">
        <f t="shared" si="65"/>
        <v>17.38908</v>
      </c>
      <c r="G588" s="2">
        <f t="shared" si="67"/>
        <v>17.015930000000004</v>
      </c>
      <c r="H588" s="2">
        <f t="shared" si="71"/>
        <v>17.487254000000011</v>
      </c>
      <c r="I588" s="2">
        <f t="array" ref="I588">SUMPRODUCT(B572:B591, (ROW(B572:B591)-ROW(B572)+1)) / (20*21/2)</f>
        <v>17.219649047619047</v>
      </c>
      <c r="J588" s="2">
        <f t="shared" si="66"/>
        <v>17.230270172214922</v>
      </c>
      <c r="K588" s="2">
        <f t="shared" si="68"/>
        <v>17.115956990206918</v>
      </c>
    </row>
    <row r="589" spans="1:11" ht="13.5" x14ac:dyDescent="0.25">
      <c r="A589" s="3">
        <f>TITRES_STAT!B592</f>
        <v>45457</v>
      </c>
      <c r="B589" s="5">
        <f>TITRES_STAT!D592</f>
        <v>17.2974</v>
      </c>
      <c r="C589" s="2">
        <f t="shared" si="69"/>
        <v>0.33030000000000115</v>
      </c>
      <c r="D589" s="2">
        <f t="shared" si="70"/>
        <v>17.074859999999997</v>
      </c>
      <c r="E589" s="2">
        <f t="shared" si="72"/>
        <v>17.226970000000001</v>
      </c>
      <c r="F589" s="2">
        <f t="shared" si="65"/>
        <v>17.363440000000001</v>
      </c>
      <c r="G589" s="2">
        <f t="shared" si="67"/>
        <v>17.031576000000005</v>
      </c>
      <c r="H589" s="2">
        <f t="shared" si="71"/>
        <v>17.476823500000009</v>
      </c>
      <c r="I589" s="2">
        <f t="array" ref="I589">SUMPRODUCT(B573:B592, (ROW(B573:B592)-ROW(B573)+1)) / (20*21/2)</f>
        <v>17.182728571428573</v>
      </c>
      <c r="J589" s="2">
        <f t="shared" si="66"/>
        <v>17.236663489146835</v>
      </c>
      <c r="K589" s="2">
        <f t="shared" si="68"/>
        <v>17.123072402355668</v>
      </c>
    </row>
    <row r="590" spans="1:11" ht="13.5" x14ac:dyDescent="0.25">
      <c r="A590" s="3">
        <f>TITRES_STAT!B593</f>
        <v>45461</v>
      </c>
      <c r="B590" s="5">
        <f>TITRES_STAT!D593</f>
        <v>17.2974</v>
      </c>
      <c r="C590" s="2">
        <f t="shared" si="69"/>
        <v>0</v>
      </c>
      <c r="D590" s="2">
        <f t="shared" si="70"/>
        <v>17.057479999999998</v>
      </c>
      <c r="E590" s="2">
        <f t="shared" si="72"/>
        <v>17.184379999999997</v>
      </c>
      <c r="F590" s="2">
        <f t="shared" si="65"/>
        <v>17.380824999999998</v>
      </c>
      <c r="G590" s="2">
        <f t="shared" si="67"/>
        <v>17.047222000000005</v>
      </c>
      <c r="H590" s="2">
        <f t="shared" si="71"/>
        <v>17.466393000000011</v>
      </c>
      <c r="I590" s="2">
        <f t="array" ref="I590">SUMPRODUCT(B574:B593, (ROW(B574:B593)-ROW(B574)+1)) / (20*21/2)</f>
        <v>17.149740000000001</v>
      </c>
      <c r="J590" s="2">
        <f t="shared" si="66"/>
        <v>17.242447918751896</v>
      </c>
      <c r="K590" s="2">
        <f t="shared" si="68"/>
        <v>17.129908778733878</v>
      </c>
    </row>
    <row r="591" spans="1:11" ht="13.5" x14ac:dyDescent="0.25">
      <c r="A591" s="3">
        <f>TITRES_STAT!B594</f>
        <v>45462</v>
      </c>
      <c r="B591" s="5">
        <f>TITRES_STAT!D594</f>
        <v>16.9497</v>
      </c>
      <c r="C591" s="2">
        <f t="shared" si="69"/>
        <v>-0.34769999999999968</v>
      </c>
      <c r="D591" s="2">
        <f t="shared" si="70"/>
        <v>16.970559999999999</v>
      </c>
      <c r="E591" s="2">
        <f t="shared" si="72"/>
        <v>17.107019999999999</v>
      </c>
      <c r="F591" s="2">
        <f t="shared" si="65"/>
        <v>17.337364999999998</v>
      </c>
      <c r="G591" s="2">
        <f t="shared" si="67"/>
        <v>17.055914000000005</v>
      </c>
      <c r="H591" s="2">
        <f t="shared" si="71"/>
        <v>17.45383300000001</v>
      </c>
      <c r="I591" s="2">
        <f t="array" ref="I591">SUMPRODUCT(B575:B594, (ROW(B575:B594)-ROW(B575)+1)) / (20*21/2)</f>
        <v>17.120559523809522</v>
      </c>
      <c r="J591" s="2">
        <f t="shared" si="66"/>
        <v>17.214567164585048</v>
      </c>
      <c r="K591" s="2">
        <f t="shared" si="68"/>
        <v>17.122841767803138</v>
      </c>
    </row>
    <row r="592" spans="1:11" ht="13.5" x14ac:dyDescent="0.25">
      <c r="A592" s="3">
        <f>TITRES_STAT!B595</f>
        <v>45463</v>
      </c>
      <c r="B592" s="5">
        <f>TITRES_STAT!D595</f>
        <v>16.9497</v>
      </c>
      <c r="C592" s="2">
        <f t="shared" si="69"/>
        <v>0</v>
      </c>
      <c r="D592" s="2">
        <f t="shared" si="70"/>
        <v>17.09226</v>
      </c>
      <c r="E592" s="2">
        <f t="shared" si="72"/>
        <v>17.133970000000001</v>
      </c>
      <c r="F592" s="2">
        <f t="shared" si="65"/>
        <v>17.296079999999996</v>
      </c>
      <c r="G592" s="2">
        <f t="shared" si="67"/>
        <v>17.064606000000005</v>
      </c>
      <c r="H592" s="2">
        <f t="shared" si="71"/>
        <v>17.441664000000014</v>
      </c>
      <c r="I592" s="2">
        <f t="array" ref="I592">SUMPRODUCT(B576:B595, (ROW(B576:B595)-ROW(B576)+1)) / (20*21/2)</f>
        <v>17.095187142857146</v>
      </c>
      <c r="J592" s="2">
        <f t="shared" si="66"/>
        <v>17.189341720338852</v>
      </c>
      <c r="K592" s="2">
        <f t="shared" si="68"/>
        <v>17.116051894555955</v>
      </c>
    </row>
    <row r="593" spans="1:11" ht="13.5" x14ac:dyDescent="0.25">
      <c r="A593" s="3">
        <f>TITRES_STAT!B596</f>
        <v>45464</v>
      </c>
      <c r="B593" s="5">
        <f>TITRES_STAT!D596</f>
        <v>16.9497</v>
      </c>
      <c r="C593" s="2">
        <f t="shared" si="69"/>
        <v>0</v>
      </c>
      <c r="D593" s="2">
        <f t="shared" si="70"/>
        <v>17.088780000000003</v>
      </c>
      <c r="E593" s="2">
        <f t="shared" si="72"/>
        <v>17.090510000000002</v>
      </c>
      <c r="F593" s="2">
        <f t="shared" si="65"/>
        <v>17.256094999999998</v>
      </c>
      <c r="G593" s="2">
        <f t="shared" si="67"/>
        <v>17.073646000000007</v>
      </c>
      <c r="H593" s="2">
        <f t="shared" si="71"/>
        <v>17.429495000000017</v>
      </c>
      <c r="I593" s="2">
        <f t="array" ref="I593">SUMPRODUCT(B577:B596, (ROW(B577:B596)-ROW(B577)+1)) / (20*21/2)</f>
        <v>17.030493809523811</v>
      </c>
      <c r="J593" s="2">
        <f t="shared" si="66"/>
        <v>17.166518699354199</v>
      </c>
      <c r="K593" s="2">
        <f t="shared" si="68"/>
        <v>17.10952829084788</v>
      </c>
    </row>
    <row r="594" spans="1:11" ht="13.5" x14ac:dyDescent="0.25">
      <c r="A594" s="3">
        <f>TITRES_STAT!B597</f>
        <v>45467</v>
      </c>
      <c r="B594" s="5">
        <f>TITRES_STAT!D597</f>
        <v>16.9497</v>
      </c>
      <c r="C594" s="2">
        <f t="shared" si="69"/>
        <v>0</v>
      </c>
      <c r="D594" s="2">
        <f t="shared" si="70"/>
        <v>17.019240000000003</v>
      </c>
      <c r="E594" s="2">
        <f t="shared" si="72"/>
        <v>17.047050000000002</v>
      </c>
      <c r="F594" s="2">
        <f t="shared" si="65"/>
        <v>17.21611</v>
      </c>
      <c r="G594" s="2">
        <f t="shared" si="67"/>
        <v>17.081470000000003</v>
      </c>
      <c r="H594" s="2">
        <f t="shared" si="71"/>
        <v>17.417326000000017</v>
      </c>
      <c r="I594" s="2">
        <f t="array" ref="I594">SUMPRODUCT(B578:B597, (ROW(B578:B597)-ROW(B578)+1)) / (20*21/2)</f>
        <v>16.971678095238097</v>
      </c>
      <c r="J594" s="2">
        <f t="shared" si="66"/>
        <v>17.145869299415704</v>
      </c>
      <c r="K594" s="2">
        <f t="shared" si="68"/>
        <v>17.103260514736199</v>
      </c>
    </row>
    <row r="595" spans="1:11" ht="13.5" x14ac:dyDescent="0.25">
      <c r="A595" s="3">
        <f>TITRES_STAT!B598</f>
        <v>45468</v>
      </c>
      <c r="B595" s="5">
        <f>TITRES_STAT!D598</f>
        <v>16.9497</v>
      </c>
      <c r="C595" s="2">
        <f t="shared" si="69"/>
        <v>0</v>
      </c>
      <c r="D595" s="2">
        <f t="shared" si="70"/>
        <v>16.9497</v>
      </c>
      <c r="E595" s="2">
        <f t="shared" si="72"/>
        <v>17.003590000000003</v>
      </c>
      <c r="F595" s="2">
        <f t="shared" si="65"/>
        <v>17.194380000000002</v>
      </c>
      <c r="G595" s="2">
        <f t="shared" si="67"/>
        <v>17.089294000000002</v>
      </c>
      <c r="H595" s="2">
        <f t="shared" si="71"/>
        <v>17.410937500000017</v>
      </c>
      <c r="I595" s="2">
        <f t="array" ref="I595">SUMPRODUCT(B579:B598, (ROW(B579:B598)-ROW(B579)+1)) / (20*21/2)</f>
        <v>16.956777619047621</v>
      </c>
      <c r="J595" s="2">
        <f t="shared" si="66"/>
        <v>17.127186508995159</v>
      </c>
      <c r="K595" s="2">
        <f t="shared" si="68"/>
        <v>17.097238533766152</v>
      </c>
    </row>
    <row r="596" spans="1:11" ht="13.5" x14ac:dyDescent="0.25">
      <c r="A596" s="3">
        <f>TITRES_STAT!B599</f>
        <v>45469</v>
      </c>
      <c r="B596" s="5">
        <f>TITRES_STAT!D599</f>
        <v>16.5151</v>
      </c>
      <c r="C596" s="2">
        <f t="shared" si="69"/>
        <v>-0.43459999999999965</v>
      </c>
      <c r="D596" s="2">
        <f t="shared" si="70"/>
        <v>16.862780000000001</v>
      </c>
      <c r="E596" s="2">
        <f t="shared" si="72"/>
        <v>16.916670000000003</v>
      </c>
      <c r="F596" s="2">
        <f t="shared" ref="F596:F659" si="73">AVERAGE(B577:B596)</f>
        <v>17.132664999999999</v>
      </c>
      <c r="G596" s="2">
        <f t="shared" si="67"/>
        <v>17.089294000000002</v>
      </c>
      <c r="H596" s="2">
        <f t="shared" si="71"/>
        <v>17.397899500000019</v>
      </c>
      <c r="I596" s="2">
        <f t="array" ref="I596">SUMPRODUCT(B580:B599, (ROW(B580:B599)-ROW(B580)+1)) / (20*21/2)</f>
        <v>16.982065714285717</v>
      </c>
      <c r="J596" s="2">
        <f t="shared" si="66"/>
        <v>17.068892555757525</v>
      </c>
      <c r="K596" s="2">
        <f t="shared" si="68"/>
        <v>17.074409571657675</v>
      </c>
    </row>
    <row r="597" spans="1:11" ht="13.5" x14ac:dyDescent="0.25">
      <c r="A597" s="3">
        <f>TITRES_STAT!B600</f>
        <v>45470</v>
      </c>
      <c r="B597" s="5">
        <f>TITRES_STAT!D600</f>
        <v>16.5151</v>
      </c>
      <c r="C597" s="2">
        <f t="shared" si="69"/>
        <v>0</v>
      </c>
      <c r="D597" s="2">
        <f t="shared" si="70"/>
        <v>16.775860000000002</v>
      </c>
      <c r="E597" s="2">
        <f t="shared" si="72"/>
        <v>16.934059999999999</v>
      </c>
      <c r="F597" s="2">
        <f t="shared" si="73"/>
        <v>17.106155000000001</v>
      </c>
      <c r="G597" s="2">
        <f t="shared" si="67"/>
        <v>17.089294000000002</v>
      </c>
      <c r="H597" s="2">
        <f t="shared" si="71"/>
        <v>17.384861500000021</v>
      </c>
      <c r="I597" s="2">
        <f t="array" ref="I597">SUMPRODUCT(B581:B600, (ROW(B581:B600)-ROW(B581)+1)) / (20*21/2)</f>
        <v>16.927968571428572</v>
      </c>
      <c r="J597" s="2">
        <f t="shared" ref="J597:J660" si="74">$J$4*B597+J596*(1-$J$4)</f>
        <v>17.016150407590143</v>
      </c>
      <c r="K597" s="2">
        <f t="shared" si="68"/>
        <v>17.052475862965217</v>
      </c>
    </row>
    <row r="598" spans="1:11" ht="13.5" x14ac:dyDescent="0.25">
      <c r="A598" s="3">
        <f>TITRES_STAT!B601</f>
        <v>45471</v>
      </c>
      <c r="B598" s="5">
        <f>TITRES_STAT!D601</f>
        <v>16.9497</v>
      </c>
      <c r="C598" s="2">
        <f t="shared" si="69"/>
        <v>0.43459999999999965</v>
      </c>
      <c r="D598" s="2">
        <f t="shared" si="70"/>
        <v>16.775860000000002</v>
      </c>
      <c r="E598" s="2">
        <f t="shared" si="72"/>
        <v>16.932320000000001</v>
      </c>
      <c r="F598" s="2">
        <f t="shared" si="73"/>
        <v>17.101375000000001</v>
      </c>
      <c r="G598" s="2">
        <f t="shared" si="67"/>
        <v>17.097986000000002</v>
      </c>
      <c r="H598" s="2">
        <f t="shared" si="71"/>
        <v>17.373996500000022</v>
      </c>
      <c r="I598" s="2">
        <f t="array" ref="I598">SUMPRODUCT(B582:B601, (ROW(B582:B601)-ROW(B582)+1)) / (20*21/2)</f>
        <v>16.912739047619048</v>
      </c>
      <c r="J598" s="2">
        <f t="shared" si="74"/>
        <v>17.009821797343463</v>
      </c>
      <c r="K598" s="2">
        <f t="shared" si="68"/>
        <v>17.048445436966581</v>
      </c>
    </row>
    <row r="599" spans="1:11" ht="13.5" x14ac:dyDescent="0.25">
      <c r="A599" s="3">
        <f>TITRES_STAT!B602</f>
        <v>45474</v>
      </c>
      <c r="B599" s="5">
        <f>TITRES_STAT!D602</f>
        <v>17.366900000000001</v>
      </c>
      <c r="C599" s="2">
        <f t="shared" si="69"/>
        <v>0.41720000000000113</v>
      </c>
      <c r="D599" s="2">
        <f t="shared" si="70"/>
        <v>16.859299999999998</v>
      </c>
      <c r="E599" s="2">
        <f t="shared" si="72"/>
        <v>16.939270000000004</v>
      </c>
      <c r="F599" s="2">
        <f t="shared" si="73"/>
        <v>17.083120000000001</v>
      </c>
      <c r="G599" s="2">
        <f t="shared" si="67"/>
        <v>17.115022</v>
      </c>
      <c r="H599" s="2">
        <f t="shared" si="71"/>
        <v>17.365217500000025</v>
      </c>
      <c r="I599" s="2">
        <f t="array" ref="I599">SUMPRODUCT(B583:B602, (ROW(B583:B602)-ROW(B583)+1)) / (20*21/2)</f>
        <v>16.880083333333335</v>
      </c>
      <c r="J599" s="2">
        <f t="shared" si="74"/>
        <v>17.043829245215516</v>
      </c>
      <c r="K599" s="2">
        <f t="shared" si="68"/>
        <v>17.060933851203188</v>
      </c>
    </row>
    <row r="600" spans="1:11" ht="13.5" x14ac:dyDescent="0.25">
      <c r="A600" s="3">
        <f>TITRES_STAT!B603</f>
        <v>45475</v>
      </c>
      <c r="B600" s="5">
        <f>TITRES_STAT!D603</f>
        <v>16.5151</v>
      </c>
      <c r="C600" s="2">
        <f t="shared" si="69"/>
        <v>-0.85180000000000078</v>
      </c>
      <c r="D600" s="2">
        <f t="shared" si="70"/>
        <v>16.772380000000002</v>
      </c>
      <c r="E600" s="2">
        <f t="shared" si="72"/>
        <v>16.861039999999999</v>
      </c>
      <c r="F600" s="2">
        <f t="shared" si="73"/>
        <v>17.022710000000004</v>
      </c>
      <c r="G600" s="2">
        <f t="shared" si="67"/>
        <v>17.115022</v>
      </c>
      <c r="H600" s="2">
        <f t="shared" si="71"/>
        <v>17.352179500000023</v>
      </c>
      <c r="I600" s="2">
        <f t="array" ref="I600">SUMPRODUCT(B584:B603, (ROW(B584:B603)-ROW(B584)+1)) / (20*21/2)</f>
        <v>16.910548571428571</v>
      </c>
      <c r="J600" s="2">
        <f t="shared" si="74"/>
        <v>16.993474079004514</v>
      </c>
      <c r="K600" s="2">
        <f t="shared" si="68"/>
        <v>17.039528602136397</v>
      </c>
    </row>
    <row r="601" spans="1:11" ht="13.5" x14ac:dyDescent="0.25">
      <c r="A601" s="3">
        <f>TITRES_STAT!B604</f>
        <v>45476</v>
      </c>
      <c r="B601" s="5">
        <f>TITRES_STAT!D604</f>
        <v>16.8628</v>
      </c>
      <c r="C601" s="2">
        <f t="shared" si="69"/>
        <v>0.34769999999999968</v>
      </c>
      <c r="D601" s="2">
        <f t="shared" si="70"/>
        <v>16.841919999999998</v>
      </c>
      <c r="E601" s="2">
        <f t="shared" si="72"/>
        <v>16.852349999999998</v>
      </c>
      <c r="F601" s="2">
        <f t="shared" si="73"/>
        <v>16.979685</v>
      </c>
      <c r="G601" s="2">
        <f t="shared" si="67"/>
        <v>17.121976000000004</v>
      </c>
      <c r="H601" s="2">
        <f t="shared" si="71"/>
        <v>17.340923500000027</v>
      </c>
      <c r="I601" s="2">
        <f t="array" ref="I601">SUMPRODUCT(B585:B604, (ROW(B585:B604)-ROW(B585)+1)) / (20*21/2)</f>
        <v>16.93728476190476</v>
      </c>
      <c r="J601" s="2">
        <f t="shared" si="74"/>
        <v>16.981028928623132</v>
      </c>
      <c r="K601" s="2">
        <f t="shared" si="68"/>
        <v>17.032598068719285</v>
      </c>
    </row>
    <row r="602" spans="1:11" ht="13.5" x14ac:dyDescent="0.25">
      <c r="A602" s="3">
        <f>TITRES_STAT!B605</f>
        <v>45477</v>
      </c>
      <c r="B602" s="5">
        <f>TITRES_STAT!D605</f>
        <v>16.636800000000001</v>
      </c>
      <c r="C602" s="2">
        <f t="shared" si="69"/>
        <v>-0.22599999999999909</v>
      </c>
      <c r="D602" s="2">
        <f t="shared" si="70"/>
        <v>16.86626</v>
      </c>
      <c r="E602" s="2">
        <f t="shared" si="72"/>
        <v>16.821059999999999</v>
      </c>
      <c r="F602" s="2">
        <f t="shared" si="73"/>
        <v>16.977515</v>
      </c>
      <c r="G602" s="2">
        <f t="shared" si="67"/>
        <v>17.124410000000001</v>
      </c>
      <c r="H602" s="2">
        <f t="shared" si="71"/>
        <v>17.328537500000028</v>
      </c>
      <c r="I602" s="2">
        <f t="array" ref="I602">SUMPRODUCT(B586:B605, (ROW(B586:B605)-ROW(B586)+1)) / (20*21/2)</f>
        <v>16.957194285714287</v>
      </c>
      <c r="J602" s="2">
        <f t="shared" si="74"/>
        <v>16.948245221135213</v>
      </c>
      <c r="K602" s="2">
        <f t="shared" si="68"/>
        <v>17.01707657582833</v>
      </c>
    </row>
    <row r="603" spans="1:11" ht="13.5" x14ac:dyDescent="0.25">
      <c r="A603" s="3">
        <f>TITRES_STAT!B606</f>
        <v>45478</v>
      </c>
      <c r="B603" s="5">
        <f>TITRES_STAT!D606</f>
        <v>17.2974</v>
      </c>
      <c r="C603" s="2">
        <f t="shared" si="69"/>
        <v>0.66059999999999874</v>
      </c>
      <c r="D603" s="2">
        <f t="shared" si="70"/>
        <v>16.9358</v>
      </c>
      <c r="E603" s="2">
        <f t="shared" si="72"/>
        <v>16.855830000000001</v>
      </c>
      <c r="F603" s="2">
        <f t="shared" si="73"/>
        <v>16.97317</v>
      </c>
      <c r="G603" s="2">
        <f t="shared" si="67"/>
        <v>17.140056000000001</v>
      </c>
      <c r="H603" s="2">
        <f t="shared" si="71"/>
        <v>17.319454500000028</v>
      </c>
      <c r="I603" s="2">
        <f t="array" ref="I603">SUMPRODUCT(B587:B606, (ROW(B587:B606)-ROW(B587)+1)) / (20*21/2)</f>
        <v>16.978097142857141</v>
      </c>
      <c r="J603" s="2">
        <f t="shared" si="74"/>
        <v>16.981498057217575</v>
      </c>
      <c r="K603" s="2">
        <f t="shared" si="68"/>
        <v>17.028069651286046</v>
      </c>
    </row>
    <row r="604" spans="1:11" ht="13.5" x14ac:dyDescent="0.25">
      <c r="A604" s="3">
        <f>TITRES_STAT!B607</f>
        <v>45481</v>
      </c>
      <c r="B604" s="5">
        <f>TITRES_STAT!D607</f>
        <v>17.253900000000002</v>
      </c>
      <c r="C604" s="2">
        <f t="shared" si="69"/>
        <v>-4.3499999999998096E-2</v>
      </c>
      <c r="D604" s="2">
        <f t="shared" si="70"/>
        <v>16.9132</v>
      </c>
      <c r="E604" s="2">
        <f t="shared" si="72"/>
        <v>16.88625</v>
      </c>
      <c r="F604" s="2">
        <f t="shared" si="73"/>
        <v>16.966649999999998</v>
      </c>
      <c r="G604" s="2">
        <f t="shared" si="67"/>
        <v>17.154831999999999</v>
      </c>
      <c r="H604" s="2">
        <f t="shared" si="71"/>
        <v>17.310154000000029</v>
      </c>
      <c r="I604" s="2">
        <f t="array" ref="I604">SUMPRODUCT(B588:B607, (ROW(B588:B607)-ROW(B588)+1)) / (20*21/2)</f>
        <v>16.999993333333336</v>
      </c>
      <c r="J604" s="2">
        <f t="shared" si="74"/>
        <v>17.007441099387329</v>
      </c>
      <c r="K604" s="2">
        <f t="shared" si="68"/>
        <v>17.036925743392473</v>
      </c>
    </row>
    <row r="605" spans="1:11" ht="13.5" x14ac:dyDescent="0.25">
      <c r="A605" s="3">
        <f>TITRES_STAT!B608</f>
        <v>45482</v>
      </c>
      <c r="B605" s="5">
        <f>TITRES_STAT!D608</f>
        <v>17.175699999999999</v>
      </c>
      <c r="C605" s="2">
        <f t="shared" si="69"/>
        <v>-7.820000000000249E-2</v>
      </c>
      <c r="D605" s="2">
        <f t="shared" si="70"/>
        <v>17.045319999999997</v>
      </c>
      <c r="E605" s="2">
        <f t="shared" si="72"/>
        <v>16.908850000000001</v>
      </c>
      <c r="F605" s="2">
        <f t="shared" si="73"/>
        <v>16.956219999999998</v>
      </c>
      <c r="G605" s="2">
        <f t="shared" si="67"/>
        <v>17.168043999999998</v>
      </c>
      <c r="H605" s="2">
        <f t="shared" si="71"/>
        <v>17.300506000000031</v>
      </c>
      <c r="I605" s="2">
        <f t="array" ref="I605">SUMPRODUCT(B589:B608, (ROW(B589:B608)-ROW(B589)+1)) / (20*21/2)</f>
        <v>16.983972857142859</v>
      </c>
      <c r="J605" s="2">
        <f t="shared" si="74"/>
        <v>17.023465756588536</v>
      </c>
      <c r="K605" s="2">
        <f t="shared" si="68"/>
        <v>17.042367871102574</v>
      </c>
    </row>
    <row r="606" spans="1:11" ht="13.5" x14ac:dyDescent="0.25">
      <c r="A606" s="3">
        <f>TITRES_STAT!B609</f>
        <v>45483</v>
      </c>
      <c r="B606" s="5">
        <f>TITRES_STAT!D609</f>
        <v>17.175699999999999</v>
      </c>
      <c r="C606" s="2">
        <f t="shared" si="69"/>
        <v>0</v>
      </c>
      <c r="D606" s="2">
        <f t="shared" si="70"/>
        <v>17.107900000000001</v>
      </c>
      <c r="E606" s="2">
        <f t="shared" si="72"/>
        <v>16.974910000000001</v>
      </c>
      <c r="F606" s="2">
        <f t="shared" si="73"/>
        <v>16.945789999999999</v>
      </c>
      <c r="G606" s="2">
        <f t="shared" si="67"/>
        <v>17.181255999999998</v>
      </c>
      <c r="H606" s="2">
        <f t="shared" si="71"/>
        <v>17.290858000000028</v>
      </c>
      <c r="I606" s="2">
        <f t="array" ref="I606">SUMPRODUCT(B590:B609, (ROW(B590:B609)-ROW(B590)+1)) / (20*21/2)</f>
        <v>16.968656190476189</v>
      </c>
      <c r="J606" s="2">
        <f t="shared" si="74"/>
        <v>17.037964255961057</v>
      </c>
      <c r="K606" s="2">
        <f t="shared" si="68"/>
        <v>17.047596582039727</v>
      </c>
    </row>
    <row r="607" spans="1:11" ht="13.5" x14ac:dyDescent="0.25">
      <c r="A607" s="3">
        <f>TITRES_STAT!B610</f>
        <v>45484</v>
      </c>
      <c r="B607" s="5">
        <f>TITRES_STAT!D610</f>
        <v>17.175699999999999</v>
      </c>
      <c r="C607" s="2">
        <f t="shared" si="69"/>
        <v>0</v>
      </c>
      <c r="D607" s="2">
        <f t="shared" si="70"/>
        <v>17.215679999999999</v>
      </c>
      <c r="E607" s="2">
        <f t="shared" si="72"/>
        <v>17.040970000000002</v>
      </c>
      <c r="F607" s="2">
        <f t="shared" si="73"/>
        <v>16.987514999999998</v>
      </c>
      <c r="G607" s="2">
        <f t="shared" si="67"/>
        <v>17.194468000000001</v>
      </c>
      <c r="H607" s="2">
        <f t="shared" si="71"/>
        <v>17.281992000000027</v>
      </c>
      <c r="I607" s="2">
        <f t="array" ref="I607">SUMPRODUCT(B591:B610, (ROW(B591:B610)-ROW(B591)+1)) / (20*21/2)</f>
        <v>16.955616190476192</v>
      </c>
      <c r="J607" s="2">
        <f t="shared" si="74"/>
        <v>17.051081945869527</v>
      </c>
      <c r="K607" s="2">
        <f t="shared" si="68"/>
        <v>17.052620245489152</v>
      </c>
    </row>
    <row r="608" spans="1:11" ht="13.5" x14ac:dyDescent="0.25">
      <c r="A608" s="3">
        <f>TITRES_STAT!B611</f>
        <v>45485</v>
      </c>
      <c r="B608" s="5">
        <f>TITRES_STAT!D611</f>
        <v>16.819299999999998</v>
      </c>
      <c r="C608" s="2">
        <f t="shared" si="69"/>
        <v>-0.35640000000000072</v>
      </c>
      <c r="D608" s="2">
        <f t="shared" si="70"/>
        <v>17.120060000000002</v>
      </c>
      <c r="E608" s="2">
        <f t="shared" si="72"/>
        <v>17.027930000000001</v>
      </c>
      <c r="F608" s="2">
        <f t="shared" si="73"/>
        <v>16.980125000000001</v>
      </c>
      <c r="G608" s="2">
        <f t="shared" si="67"/>
        <v>17.193946</v>
      </c>
      <c r="H608" s="2">
        <f t="shared" si="71"/>
        <v>17.271344000000028</v>
      </c>
      <c r="I608" s="2">
        <f t="array" ref="I608">SUMPRODUCT(B592:B611, (ROW(B592:B611)-ROW(B592)+1)) / (20*21/2)</f>
        <v>16.944852857142859</v>
      </c>
      <c r="J608" s="2">
        <f t="shared" si="74"/>
        <v>17.029007474834334</v>
      </c>
      <c r="K608" s="2">
        <f t="shared" si="68"/>
        <v>17.043470431940555</v>
      </c>
    </row>
    <row r="609" spans="1:11" ht="13.5" x14ac:dyDescent="0.25">
      <c r="A609" s="3">
        <f>TITRES_STAT!B612</f>
        <v>45488</v>
      </c>
      <c r="B609" s="5">
        <f>TITRES_STAT!D612</f>
        <v>16.819299999999998</v>
      </c>
      <c r="C609" s="2">
        <f t="shared" si="69"/>
        <v>0</v>
      </c>
      <c r="D609" s="2">
        <f t="shared" si="70"/>
        <v>17.033139999999996</v>
      </c>
      <c r="E609" s="2">
        <f t="shared" si="72"/>
        <v>16.973170000000003</v>
      </c>
      <c r="F609" s="2">
        <f t="shared" si="73"/>
        <v>16.956220000000002</v>
      </c>
      <c r="G609" s="2">
        <f t="shared" si="67"/>
        <v>17.182646000000002</v>
      </c>
      <c r="H609" s="2">
        <f t="shared" si="71"/>
        <v>17.260696000000028</v>
      </c>
      <c r="I609" s="2">
        <f t="array" ref="I609">SUMPRODUCT(B593:B612, (ROW(B593:B612)-ROW(B593)+1)) / (20*21/2)</f>
        <v>16.934710476190478</v>
      </c>
      <c r="J609" s="2">
        <f t="shared" si="74"/>
        <v>17.00903533437392</v>
      </c>
      <c r="K609" s="2">
        <f t="shared" si="68"/>
        <v>17.034679434609554</v>
      </c>
    </row>
    <row r="610" spans="1:11" ht="13.5" x14ac:dyDescent="0.25">
      <c r="A610" s="3">
        <f>TITRES_STAT!B613</f>
        <v>45489</v>
      </c>
      <c r="B610" s="5">
        <f>TITRES_STAT!D613</f>
        <v>16.819299999999998</v>
      </c>
      <c r="C610" s="2">
        <f t="shared" si="69"/>
        <v>0</v>
      </c>
      <c r="D610" s="2">
        <f t="shared" si="70"/>
        <v>16.961859999999998</v>
      </c>
      <c r="E610" s="2">
        <f t="shared" si="72"/>
        <v>17.003589999999999</v>
      </c>
      <c r="F610" s="2">
        <f t="shared" si="73"/>
        <v>16.932314999999999</v>
      </c>
      <c r="G610" s="2">
        <f t="shared" si="67"/>
        <v>17.171346</v>
      </c>
      <c r="H610" s="2">
        <f t="shared" si="71"/>
        <v>17.250482500000029</v>
      </c>
      <c r="I610" s="2">
        <f t="array" ref="I610">SUMPRODUCT(B594:B613, (ROW(B594:B613)-ROW(B594)+1)) / (20*21/2)</f>
        <v>16.925189047619046</v>
      </c>
      <c r="J610" s="2">
        <f t="shared" si="74"/>
        <v>16.990965302528785</v>
      </c>
      <c r="K610" s="2">
        <f t="shared" si="68"/>
        <v>17.026233182271923</v>
      </c>
    </row>
    <row r="611" spans="1:11" ht="13.5" x14ac:dyDescent="0.25">
      <c r="A611" s="3">
        <f>TITRES_STAT!B614</f>
        <v>45490</v>
      </c>
      <c r="B611" s="5">
        <f>TITRES_STAT!D614</f>
        <v>16.819299999999998</v>
      </c>
      <c r="C611" s="2">
        <f t="shared" si="69"/>
        <v>0</v>
      </c>
      <c r="D611" s="2">
        <f t="shared" si="70"/>
        <v>16.89058</v>
      </c>
      <c r="E611" s="2">
        <f t="shared" si="72"/>
        <v>16.99924</v>
      </c>
      <c r="F611" s="2">
        <f t="shared" si="73"/>
        <v>16.925795000000001</v>
      </c>
      <c r="G611" s="2">
        <f t="shared" si="67"/>
        <v>17.168737999999998</v>
      </c>
      <c r="H611" s="2">
        <f t="shared" si="71"/>
        <v>17.240269000000026</v>
      </c>
      <c r="I611" s="2">
        <f t="array" ref="I611">SUMPRODUCT(B595:B614, (ROW(B595:B614)-ROW(B595)+1)) / (20*21/2)</f>
        <v>16.913802857142858</v>
      </c>
      <c r="J611" s="2">
        <f t="shared" si="74"/>
        <v>16.974616226097471</v>
      </c>
      <c r="K611" s="2">
        <f t="shared" si="68"/>
        <v>17.018118155516159</v>
      </c>
    </row>
    <row r="612" spans="1:11" ht="13.5" x14ac:dyDescent="0.25">
      <c r="A612" s="3">
        <f>TITRES_STAT!B615</f>
        <v>45491</v>
      </c>
      <c r="B612" s="5">
        <f>TITRES_STAT!D615</f>
        <v>16.819299999999998</v>
      </c>
      <c r="C612" s="2">
        <f t="shared" si="69"/>
        <v>0</v>
      </c>
      <c r="D612" s="2">
        <f t="shared" si="70"/>
        <v>16.819299999999998</v>
      </c>
      <c r="E612" s="2">
        <f t="shared" si="72"/>
        <v>17.017489999999999</v>
      </c>
      <c r="F612" s="2">
        <f t="shared" si="73"/>
        <v>16.919275000000003</v>
      </c>
      <c r="G612" s="2">
        <f t="shared" si="67"/>
        <v>17.166129999999999</v>
      </c>
      <c r="H612" s="2">
        <f t="shared" si="71"/>
        <v>17.230490500000027</v>
      </c>
      <c r="I612" s="2">
        <f t="array" ref="I612">SUMPRODUCT(B596:B615, (ROW(B596:B615)-ROW(B596)+1)) / (20*21/2)</f>
        <v>16.901504761904764</v>
      </c>
      <c r="J612" s="2">
        <f t="shared" si="74"/>
        <v>16.959824204564377</v>
      </c>
      <c r="K612" s="2">
        <f t="shared" si="68"/>
        <v>17.01032136510376</v>
      </c>
    </row>
    <row r="613" spans="1:11" ht="13.5" x14ac:dyDescent="0.25">
      <c r="A613" s="3">
        <f>TITRES_STAT!B616</f>
        <v>45492</v>
      </c>
      <c r="B613" s="5">
        <f>TITRES_STAT!D616</f>
        <v>16.819299999999998</v>
      </c>
      <c r="C613" s="2">
        <f t="shared" si="69"/>
        <v>0</v>
      </c>
      <c r="D613" s="2">
        <f t="shared" si="70"/>
        <v>16.819299999999998</v>
      </c>
      <c r="E613" s="2">
        <f t="shared" si="72"/>
        <v>16.96968</v>
      </c>
      <c r="F613" s="2">
        <f t="shared" si="73"/>
        <v>16.912755000000001</v>
      </c>
      <c r="G613" s="2">
        <f t="shared" si="67"/>
        <v>17.163522</v>
      </c>
      <c r="H613" s="2">
        <f t="shared" si="71"/>
        <v>17.220712000000027</v>
      </c>
      <c r="I613" s="2">
        <f t="array" ref="I613">SUMPRODUCT(B597:B616, (ROW(B597:B616)-ROW(B597)+1)) / (20*21/2)</f>
        <v>16.959863333333335</v>
      </c>
      <c r="J613" s="2">
        <f t="shared" si="74"/>
        <v>16.946440946986819</v>
      </c>
      <c r="K613" s="2">
        <f t="shared" si="68"/>
        <v>17.002830331178121</v>
      </c>
    </row>
    <row r="614" spans="1:11" ht="13.5" x14ac:dyDescent="0.25">
      <c r="A614" s="3">
        <f>TITRES_STAT!B617</f>
        <v>45495</v>
      </c>
      <c r="B614" s="5">
        <f>TITRES_STAT!D617</f>
        <v>16.793199999999999</v>
      </c>
      <c r="C614" s="2">
        <f t="shared" si="69"/>
        <v>-2.6099999999999568E-2</v>
      </c>
      <c r="D614" s="2">
        <f t="shared" si="70"/>
        <v>16.814079999999997</v>
      </c>
      <c r="E614" s="2">
        <f t="shared" si="72"/>
        <v>16.923609999999996</v>
      </c>
      <c r="F614" s="2">
        <f t="shared" si="73"/>
        <v>16.90493</v>
      </c>
      <c r="G614" s="2">
        <f t="shared" si="67"/>
        <v>17.160391999999998</v>
      </c>
      <c r="H614" s="2">
        <f t="shared" si="71"/>
        <v>17.210803000000027</v>
      </c>
      <c r="I614" s="2">
        <f t="array" ref="I614">SUMPRODUCT(B598:B617, (ROW(B598:B617)-ROW(B598)+1)) / (20*21/2)</f>
        <v>17.048412857142857</v>
      </c>
      <c r="J614" s="2">
        <f t="shared" si="74"/>
        <v>16.931846571083312</v>
      </c>
      <c r="K614" s="2">
        <f t="shared" si="68"/>
        <v>16.994609533877018</v>
      </c>
    </row>
    <row r="615" spans="1:11" ht="13.5" x14ac:dyDescent="0.25">
      <c r="A615" s="3">
        <f>TITRES_STAT!B618</f>
        <v>45496</v>
      </c>
      <c r="B615" s="5">
        <f>TITRES_STAT!D618</f>
        <v>16.7758</v>
      </c>
      <c r="C615" s="2">
        <f t="shared" si="69"/>
        <v>-1.7399999999998528E-2</v>
      </c>
      <c r="D615" s="2">
        <f t="shared" si="70"/>
        <v>16.80538</v>
      </c>
      <c r="E615" s="2">
        <f t="shared" si="72"/>
        <v>16.883620000000001</v>
      </c>
      <c r="F615" s="2">
        <f t="shared" si="73"/>
        <v>16.896235000000001</v>
      </c>
      <c r="G615" s="2">
        <f t="shared" si="67"/>
        <v>17.156914</v>
      </c>
      <c r="H615" s="2">
        <f t="shared" si="71"/>
        <v>17.200807000000033</v>
      </c>
      <c r="I615" s="2">
        <f t="array" ref="I615">SUMPRODUCT(B599:B618, (ROW(B599:B618)-ROW(B599)+1)) / (20*21/2)</f>
        <v>17.143578571428574</v>
      </c>
      <c r="J615" s="2">
        <f t="shared" si="74"/>
        <v>16.916984992884903</v>
      </c>
      <c r="K615" s="2">
        <f t="shared" si="68"/>
        <v>16.986028767842626</v>
      </c>
    </row>
    <row r="616" spans="1:11" ht="13.5" x14ac:dyDescent="0.25">
      <c r="A616" s="3">
        <f>TITRES_STAT!B619</f>
        <v>45497</v>
      </c>
      <c r="B616" s="5">
        <f>TITRES_STAT!D619</f>
        <v>17.509</v>
      </c>
      <c r="C616" s="2">
        <f t="shared" si="69"/>
        <v>0.73320000000000007</v>
      </c>
      <c r="D616" s="2">
        <f t="shared" si="70"/>
        <v>16.94332</v>
      </c>
      <c r="E616" s="2">
        <f t="shared" si="72"/>
        <v>16.916950000000003</v>
      </c>
      <c r="F616" s="2">
        <f t="shared" si="73"/>
        <v>16.945930000000001</v>
      </c>
      <c r="G616" s="2">
        <f t="shared" si="67"/>
        <v>17.159407999999999</v>
      </c>
      <c r="H616" s="2">
        <f t="shared" si="71"/>
        <v>17.194477000000031</v>
      </c>
      <c r="I616" s="2">
        <f t="array" ref="I616">SUMPRODUCT(B600:B619, (ROW(B600:B619)-ROW(B600)+1)) / (20*21/2)</f>
        <v>17.23368</v>
      </c>
      <c r="J616" s="2">
        <f t="shared" si="74"/>
        <v>16.973367374514911</v>
      </c>
      <c r="K616" s="2">
        <f t="shared" si="68"/>
        <v>17.006537443613503</v>
      </c>
    </row>
    <row r="617" spans="1:11" ht="13.5" x14ac:dyDescent="0.25">
      <c r="A617" s="3">
        <f>TITRES_STAT!B620</f>
        <v>45499</v>
      </c>
      <c r="B617" s="5">
        <f>TITRES_STAT!D620</f>
        <v>17.875699999999998</v>
      </c>
      <c r="C617" s="2">
        <f t="shared" si="69"/>
        <v>0.36669999999999803</v>
      </c>
      <c r="D617" s="2">
        <f t="shared" si="70"/>
        <v>17.154599999999999</v>
      </c>
      <c r="E617" s="2">
        <f t="shared" si="72"/>
        <v>16.986949999999997</v>
      </c>
      <c r="F617" s="2">
        <f t="shared" si="73"/>
        <v>17.013960000000004</v>
      </c>
      <c r="G617" s="2">
        <f t="shared" si="67"/>
        <v>17.165064000000001</v>
      </c>
      <c r="H617" s="2">
        <f t="shared" si="71"/>
        <v>17.189980500000033</v>
      </c>
      <c r="I617" s="2">
        <f t="array" ref="I617">SUMPRODUCT(B601:B620, (ROW(B601:B620)-ROW(B601)+1)) / (20*21/2)</f>
        <v>17.320703809523806</v>
      </c>
      <c r="J617" s="2">
        <f t="shared" si="74"/>
        <v>17.0593038150373</v>
      </c>
      <c r="K617" s="2">
        <f t="shared" si="68"/>
        <v>17.040622249746306</v>
      </c>
    </row>
    <row r="618" spans="1:11" ht="13.5" x14ac:dyDescent="0.25">
      <c r="A618" s="3">
        <f>TITRES_STAT!B621</f>
        <v>45502</v>
      </c>
      <c r="B618" s="5">
        <f>TITRES_STAT!D621</f>
        <v>18.013200000000001</v>
      </c>
      <c r="C618" s="2">
        <f t="shared" si="69"/>
        <v>0.13750000000000284</v>
      </c>
      <c r="D618" s="2">
        <f t="shared" si="70"/>
        <v>17.393380000000001</v>
      </c>
      <c r="E618" s="2">
        <f t="shared" si="72"/>
        <v>17.106339999999999</v>
      </c>
      <c r="F618" s="2">
        <f t="shared" si="73"/>
        <v>17.067135</v>
      </c>
      <c r="G618" s="2">
        <f t="shared" si="67"/>
        <v>17.168950000000002</v>
      </c>
      <c r="H618" s="2">
        <f t="shared" si="71"/>
        <v>17.186171500000029</v>
      </c>
      <c r="I618" s="2">
        <f t="array" ref="I618">SUMPRODUCT(B602:B621, (ROW(B602:B621)-ROW(B602)+1)) / (20*21/2)</f>
        <v>17.431146190476191</v>
      </c>
      <c r="J618" s="2">
        <f t="shared" si="74"/>
        <v>17.150151070748031</v>
      </c>
      <c r="K618" s="2">
        <f t="shared" si="68"/>
        <v>17.078762553677823</v>
      </c>
    </row>
    <row r="619" spans="1:11" ht="13.5" x14ac:dyDescent="0.25">
      <c r="A619" s="3">
        <f>TITRES_STAT!B622</f>
        <v>45503</v>
      </c>
      <c r="B619" s="5">
        <f>TITRES_STAT!D622</f>
        <v>18.013200000000001</v>
      </c>
      <c r="C619" s="2">
        <f t="shared" si="69"/>
        <v>0</v>
      </c>
      <c r="D619" s="2">
        <f t="shared" si="70"/>
        <v>17.63738</v>
      </c>
      <c r="E619" s="2">
        <f t="shared" si="72"/>
        <v>17.225730000000002</v>
      </c>
      <c r="F619" s="2">
        <f t="shared" si="73"/>
        <v>17.099449999999997</v>
      </c>
      <c r="G619" s="2">
        <f t="shared" si="67"/>
        <v>17.173010000000001</v>
      </c>
      <c r="H619" s="2">
        <f t="shared" si="71"/>
        <v>17.182362500000028</v>
      </c>
      <c r="I619" s="2">
        <f t="array" ref="I619">SUMPRODUCT(B603:B622, (ROW(B603:B622)-ROW(B603)+1)) / (20*21/2)</f>
        <v>17.534582857142855</v>
      </c>
      <c r="J619" s="2">
        <f t="shared" si="74"/>
        <v>17.232346206867266</v>
      </c>
      <c r="K619" s="2">
        <f t="shared" si="68"/>
        <v>17.115407159415948</v>
      </c>
    </row>
    <row r="620" spans="1:11" ht="13.5" x14ac:dyDescent="0.25">
      <c r="A620" s="3">
        <f>TITRES_STAT!B623</f>
        <v>45504</v>
      </c>
      <c r="B620" s="5">
        <f>TITRES_STAT!D623</f>
        <v>18.013200000000001</v>
      </c>
      <c r="C620" s="2">
        <f t="shared" si="69"/>
        <v>0</v>
      </c>
      <c r="D620" s="2">
        <f t="shared" si="70"/>
        <v>17.884859999999996</v>
      </c>
      <c r="E620" s="2">
        <f t="shared" si="72"/>
        <v>17.345120000000001</v>
      </c>
      <c r="F620" s="2">
        <f t="shared" si="73"/>
        <v>17.174354999999998</v>
      </c>
      <c r="G620" s="2">
        <f t="shared" si="67"/>
        <v>17.194280000000003</v>
      </c>
      <c r="H620" s="2">
        <f t="shared" si="71"/>
        <v>17.178814000000031</v>
      </c>
      <c r="I620" s="2">
        <f t="array" ref="I620">SUMPRODUCT(B604:B623, (ROW(B604:B623)-ROW(B604)+1)) / (20*21/2)</f>
        <v>17.616842380952381</v>
      </c>
      <c r="J620" s="2">
        <f t="shared" si="74"/>
        <v>17.30671323478467</v>
      </c>
      <c r="K620" s="2">
        <f t="shared" si="68"/>
        <v>17.150614721791793</v>
      </c>
    </row>
    <row r="621" spans="1:11" ht="13.5" x14ac:dyDescent="0.25">
      <c r="A621" s="3">
        <f>TITRES_STAT!B624</f>
        <v>45505</v>
      </c>
      <c r="B621" s="5">
        <f>TITRES_STAT!D624</f>
        <v>18.334</v>
      </c>
      <c r="C621" s="2">
        <f t="shared" si="69"/>
        <v>0.32079999999999842</v>
      </c>
      <c r="D621" s="2">
        <f t="shared" si="70"/>
        <v>18.049860000000002</v>
      </c>
      <c r="E621" s="2">
        <f t="shared" si="72"/>
        <v>17.496590000000001</v>
      </c>
      <c r="F621" s="2">
        <f t="shared" si="73"/>
        <v>17.247914999999999</v>
      </c>
      <c r="G621" s="2">
        <f t="shared" si="67"/>
        <v>17.204582000000002</v>
      </c>
      <c r="H621" s="2">
        <f t="shared" si="71"/>
        <v>17.176869500000024</v>
      </c>
      <c r="I621" s="2">
        <f t="array" ref="I621">SUMPRODUCT(B605:B624, (ROW(B605:B624)-ROW(B605)+1)) / (20*21/2)</f>
        <v>17.686087142857144</v>
      </c>
      <c r="J621" s="2">
        <f t="shared" si="74"/>
        <v>17.404550069567083</v>
      </c>
      <c r="K621" s="2">
        <f t="shared" si="68"/>
        <v>17.197021987603879</v>
      </c>
    </row>
    <row r="622" spans="1:11" ht="13.5" x14ac:dyDescent="0.25">
      <c r="A622" s="3">
        <f>TITRES_STAT!B625</f>
        <v>45506</v>
      </c>
      <c r="B622" s="5">
        <f>TITRES_STAT!D625</f>
        <v>18.334</v>
      </c>
      <c r="C622" s="2">
        <f t="shared" si="69"/>
        <v>0</v>
      </c>
      <c r="D622" s="2">
        <f t="shared" si="70"/>
        <v>18.141520000000003</v>
      </c>
      <c r="E622" s="2">
        <f t="shared" si="72"/>
        <v>17.648060000000001</v>
      </c>
      <c r="F622" s="2">
        <f t="shared" si="73"/>
        <v>17.332774999999998</v>
      </c>
      <c r="G622" s="2">
        <f t="shared" si="67"/>
        <v>17.215754</v>
      </c>
      <c r="H622" s="2">
        <f t="shared" si="71"/>
        <v>17.174925000000027</v>
      </c>
      <c r="I622" s="2">
        <f t="array" ref="I622">SUMPRODUCT(B606:B625, (ROW(B606:B625)-ROW(B606)+1)) / (20*21/2)</f>
        <v>17.745175238095236</v>
      </c>
      <c r="J622" s="2">
        <f t="shared" si="74"/>
        <v>17.493069110560693</v>
      </c>
      <c r="K622" s="2">
        <f t="shared" si="68"/>
        <v>17.241609360639021</v>
      </c>
    </row>
    <row r="623" spans="1:11" ht="13.5" x14ac:dyDescent="0.25">
      <c r="A623" s="3">
        <f>TITRES_STAT!B626</f>
        <v>45509</v>
      </c>
      <c r="B623" s="5">
        <f>TITRES_STAT!D626</f>
        <v>18.1965</v>
      </c>
      <c r="C623" s="2">
        <f t="shared" si="69"/>
        <v>-0.13749999999999929</v>
      </c>
      <c r="D623" s="2">
        <f t="shared" si="70"/>
        <v>18.178180000000001</v>
      </c>
      <c r="E623" s="2">
        <f t="shared" si="72"/>
        <v>17.785779999999999</v>
      </c>
      <c r="F623" s="2">
        <f t="shared" si="73"/>
        <v>17.37773</v>
      </c>
      <c r="G623" s="2">
        <f t="shared" si="67"/>
        <v>17.224695999999998</v>
      </c>
      <c r="H623" s="2">
        <f t="shared" si="71"/>
        <v>17.174640000000025</v>
      </c>
      <c r="I623" s="2">
        <f t="array" ref="I623">SUMPRODUCT(B607:B626, (ROW(B607:B626)-ROW(B607)+1)) / (20*21/2)</f>
        <v>17.740772857142854</v>
      </c>
      <c r="J623" s="2">
        <f t="shared" si="74"/>
        <v>17.560062528602533</v>
      </c>
      <c r="K623" s="2">
        <f t="shared" si="68"/>
        <v>17.279056052378667</v>
      </c>
    </row>
    <row r="624" spans="1:11" ht="13.5" x14ac:dyDescent="0.25">
      <c r="A624" s="3">
        <f>TITRES_STAT!B627</f>
        <v>45510</v>
      </c>
      <c r="B624" s="5">
        <f>TITRES_STAT!D627</f>
        <v>18.104800000000001</v>
      </c>
      <c r="C624" s="2">
        <f t="shared" si="69"/>
        <v>-9.1699999999999449E-2</v>
      </c>
      <c r="D624" s="2">
        <f t="shared" si="70"/>
        <v>18.1965</v>
      </c>
      <c r="E624" s="2">
        <f t="shared" si="72"/>
        <v>17.91694</v>
      </c>
      <c r="F624" s="2">
        <f t="shared" si="73"/>
        <v>17.420275</v>
      </c>
      <c r="G624" s="2">
        <f t="shared" si="67"/>
        <v>17.231803999999997</v>
      </c>
      <c r="H624" s="2">
        <f t="shared" si="71"/>
        <v>17.171506000000026</v>
      </c>
      <c r="I624" s="2">
        <f t="array" ref="I624">SUMPRODUCT(B608:B627, (ROW(B608:B627)-ROW(B608)+1)) / (20*21/2)</f>
        <v>17.770143809523809</v>
      </c>
      <c r="J624" s="2">
        <f t="shared" si="74"/>
        <v>17.611942287783243</v>
      </c>
      <c r="K624" s="2">
        <f t="shared" si="68"/>
        <v>17.311438167971662</v>
      </c>
    </row>
    <row r="625" spans="1:11" ht="13.5" x14ac:dyDescent="0.25">
      <c r="A625" s="3">
        <f>TITRES_STAT!B628</f>
        <v>45511</v>
      </c>
      <c r="B625" s="5">
        <f>TITRES_STAT!D628</f>
        <v>18.040700000000001</v>
      </c>
      <c r="C625" s="2">
        <f t="shared" si="69"/>
        <v>-6.4099999999999824E-2</v>
      </c>
      <c r="D625" s="2">
        <f t="shared" si="70"/>
        <v>18.202000000000002</v>
      </c>
      <c r="E625" s="2">
        <f t="shared" si="72"/>
        <v>18.043430000000001</v>
      </c>
      <c r="F625" s="2">
        <f t="shared" si="73"/>
        <v>17.463525000000004</v>
      </c>
      <c r="G625" s="2">
        <f t="shared" si="67"/>
        <v>17.244931999999995</v>
      </c>
      <c r="H625" s="2">
        <f t="shared" si="71"/>
        <v>17.168051500000026</v>
      </c>
      <c r="I625" s="2">
        <f t="array" ref="I625">SUMPRODUCT(B609:B628, (ROW(B609:B628)-ROW(B609)+1)) / (20*21/2)</f>
        <v>17.787884761904763</v>
      </c>
      <c r="J625" s="2">
        <f t="shared" si="74"/>
        <v>17.652776355613412</v>
      </c>
      <c r="K625" s="2">
        <f t="shared" si="68"/>
        <v>17.340036671188461</v>
      </c>
    </row>
    <row r="626" spans="1:11" ht="13.5" x14ac:dyDescent="0.25">
      <c r="A626" s="3">
        <f>TITRES_STAT!B629</f>
        <v>45512</v>
      </c>
      <c r="B626" s="5">
        <f>TITRES_STAT!D629</f>
        <v>17.417300000000001</v>
      </c>
      <c r="C626" s="2">
        <f t="shared" si="69"/>
        <v>-0.62340000000000018</v>
      </c>
      <c r="D626" s="2">
        <f t="shared" si="70"/>
        <v>18.018660000000001</v>
      </c>
      <c r="E626" s="2">
        <f t="shared" si="72"/>
        <v>18.03426</v>
      </c>
      <c r="F626" s="2">
        <f t="shared" si="73"/>
        <v>17.475605000000005</v>
      </c>
      <c r="G626" s="2">
        <f t="shared" ref="G626:G689" si="75">AVERAGE(B577:B626)</f>
        <v>17.238289999999996</v>
      </c>
      <c r="H626" s="2">
        <f t="shared" si="71"/>
        <v>17.161480000000026</v>
      </c>
      <c r="I626" s="2">
        <f t="array" ref="I626">SUMPRODUCT(B610:B629, (ROW(B610:B629)-ROW(B610)+1)) / (20*21/2)</f>
        <v>17.801468571428572</v>
      </c>
      <c r="J626" s="2">
        <f t="shared" si="74"/>
        <v>17.630350036031182</v>
      </c>
      <c r="K626" s="2">
        <f t="shared" si="68"/>
        <v>17.343066605651661</v>
      </c>
    </row>
    <row r="627" spans="1:11" ht="13.5" x14ac:dyDescent="0.25">
      <c r="A627" s="3">
        <f>TITRES_STAT!B630</f>
        <v>45513</v>
      </c>
      <c r="B627" s="5">
        <f>TITRES_STAT!D630</f>
        <v>17.783999999999999</v>
      </c>
      <c r="C627" s="2">
        <f t="shared" si="69"/>
        <v>0.36669999999999803</v>
      </c>
      <c r="D627" s="2">
        <f t="shared" si="70"/>
        <v>17.908659999999998</v>
      </c>
      <c r="E627" s="2">
        <f t="shared" si="72"/>
        <v>18.025089999999999</v>
      </c>
      <c r="F627" s="2">
        <f t="shared" si="73"/>
        <v>17.506019999999999</v>
      </c>
      <c r="G627" s="2">
        <f t="shared" si="75"/>
        <v>17.253063999999995</v>
      </c>
      <c r="H627" s="2">
        <f t="shared" si="71"/>
        <v>17.156785500000026</v>
      </c>
      <c r="I627" s="2">
        <f t="array" ref="I627">SUMPRODUCT(B611:B630, (ROW(B611:B630)-ROW(B611)+1)) / (20*21/2)</f>
        <v>17.793438095238098</v>
      </c>
      <c r="J627" s="2">
        <f t="shared" si="74"/>
        <v>17.644983365932973</v>
      </c>
      <c r="K627" s="2">
        <f t="shared" ref="K627:K690" si="76">$K$4*B627+(1-$K$4)*K626</f>
        <v>17.360358111312383</v>
      </c>
    </row>
    <row r="628" spans="1:11" ht="13.5" x14ac:dyDescent="0.25">
      <c r="A628" s="3">
        <f>TITRES_STAT!B631</f>
        <v>45516</v>
      </c>
      <c r="B628" s="5">
        <f>TITRES_STAT!D631</f>
        <v>17.692299999999999</v>
      </c>
      <c r="C628" s="2">
        <f t="shared" si="69"/>
        <v>-9.1699999999999449E-2</v>
      </c>
      <c r="D628" s="2">
        <f t="shared" si="70"/>
        <v>17.80782</v>
      </c>
      <c r="E628" s="2">
        <f t="shared" si="72"/>
        <v>17.992999999999999</v>
      </c>
      <c r="F628" s="2">
        <f t="shared" si="73"/>
        <v>17.549670000000003</v>
      </c>
      <c r="G628" s="2">
        <f t="shared" si="75"/>
        <v>17.266003999999999</v>
      </c>
      <c r="H628" s="2">
        <f t="shared" si="71"/>
        <v>17.152241000000028</v>
      </c>
      <c r="I628" s="2">
        <f t="array" ref="I628">SUMPRODUCT(B612:B631, (ROW(B612:B631)-ROW(B612)+1)) / (20*21/2)</f>
        <v>17.782123333333331</v>
      </c>
      <c r="J628" s="2">
        <f t="shared" si="74"/>
        <v>17.649489712034594</v>
      </c>
      <c r="K628" s="2">
        <f t="shared" si="76"/>
        <v>17.373375440280522</v>
      </c>
    </row>
    <row r="629" spans="1:11" ht="13.5" x14ac:dyDescent="0.25">
      <c r="A629" s="3">
        <f>TITRES_STAT!B632</f>
        <v>45518</v>
      </c>
      <c r="B629" s="5">
        <f>TITRES_STAT!D632</f>
        <v>17.692299999999999</v>
      </c>
      <c r="C629" s="2">
        <f t="shared" si="69"/>
        <v>0</v>
      </c>
      <c r="D629" s="2">
        <f t="shared" si="70"/>
        <v>17.72532</v>
      </c>
      <c r="E629" s="2">
        <f t="shared" si="72"/>
        <v>17.960909999999998</v>
      </c>
      <c r="F629" s="2">
        <f t="shared" si="73"/>
        <v>17.593320000000002</v>
      </c>
      <c r="G629" s="2">
        <f t="shared" si="75"/>
        <v>17.26521</v>
      </c>
      <c r="H629" s="2">
        <f t="shared" si="71"/>
        <v>17.147696500000031</v>
      </c>
      <c r="I629" s="2">
        <f t="array" ref="I629">SUMPRODUCT(B613:B632, (ROW(B613:B632)-ROW(B613)+1)) / (20*21/2)</f>
        <v>17.767524285714284</v>
      </c>
      <c r="J629" s="2">
        <f t="shared" si="74"/>
        <v>17.653566882317016</v>
      </c>
      <c r="K629" s="2">
        <f t="shared" si="76"/>
        <v>17.385882285759717</v>
      </c>
    </row>
    <row r="630" spans="1:11" ht="13.5" x14ac:dyDescent="0.25">
      <c r="A630" s="3">
        <f>TITRES_STAT!B633</f>
        <v>45519</v>
      </c>
      <c r="B630" s="5">
        <f>TITRES_STAT!D633</f>
        <v>17.509</v>
      </c>
      <c r="C630" s="2">
        <f t="shared" si="69"/>
        <v>-0.18329999999999913</v>
      </c>
      <c r="D630" s="2">
        <f t="shared" si="70"/>
        <v>17.618980000000001</v>
      </c>
      <c r="E630" s="2">
        <f t="shared" si="72"/>
        <v>17.910489999999999</v>
      </c>
      <c r="F630" s="2">
        <f t="shared" si="73"/>
        <v>17.627805000000002</v>
      </c>
      <c r="G630" s="2">
        <f t="shared" si="75"/>
        <v>17.260923999999999</v>
      </c>
      <c r="H630" s="2">
        <f t="shared" si="71"/>
        <v>17.14223550000003</v>
      </c>
      <c r="I630" s="2">
        <f t="array" ref="I630">SUMPRODUCT(B614:B633, (ROW(B614:B633)-ROW(B614)+1)) / (20*21/2)</f>
        <v>17.749640952380954</v>
      </c>
      <c r="J630" s="2">
        <f t="shared" si="74"/>
        <v>17.639798607810633</v>
      </c>
      <c r="K630" s="2">
        <f t="shared" si="76"/>
        <v>17.390710431416199</v>
      </c>
    </row>
    <row r="631" spans="1:11" ht="13.5" x14ac:dyDescent="0.25">
      <c r="A631" s="3">
        <f>TITRES_STAT!B634</f>
        <v>45520</v>
      </c>
      <c r="B631" s="5">
        <f>TITRES_STAT!D634</f>
        <v>17.509</v>
      </c>
      <c r="C631" s="2">
        <f t="shared" si="69"/>
        <v>0</v>
      </c>
      <c r="D631" s="2">
        <f t="shared" si="70"/>
        <v>17.637319999999999</v>
      </c>
      <c r="E631" s="2">
        <f t="shared" si="72"/>
        <v>17.82799</v>
      </c>
      <c r="F631" s="2">
        <f t="shared" si="73"/>
        <v>17.662290000000002</v>
      </c>
      <c r="G631" s="2">
        <f t="shared" si="75"/>
        <v>17.256637999999999</v>
      </c>
      <c r="H631" s="2">
        <f t="shared" si="71"/>
        <v>17.136557000000028</v>
      </c>
      <c r="I631" s="2">
        <f t="array" ref="I631">SUMPRODUCT(B615:B634, (ROW(B615:B634)-ROW(B615)+1)) / (20*21/2)</f>
        <v>17.728473333333334</v>
      </c>
      <c r="J631" s="2">
        <f t="shared" si="74"/>
        <v>17.627341597542955</v>
      </c>
      <c r="K631" s="2">
        <f t="shared" si="76"/>
        <v>17.395349238027329</v>
      </c>
    </row>
    <row r="632" spans="1:11" ht="13.5" x14ac:dyDescent="0.25">
      <c r="A632" s="3">
        <f>TITRES_STAT!B635</f>
        <v>45523</v>
      </c>
      <c r="B632" s="5">
        <f>TITRES_STAT!D635</f>
        <v>17.509</v>
      </c>
      <c r="C632" s="2">
        <f t="shared" si="69"/>
        <v>0</v>
      </c>
      <c r="D632" s="2">
        <f t="shared" si="70"/>
        <v>17.582320000000003</v>
      </c>
      <c r="E632" s="2">
        <f t="shared" si="72"/>
        <v>17.74549</v>
      </c>
      <c r="F632" s="2">
        <f t="shared" si="73"/>
        <v>17.696775000000002</v>
      </c>
      <c r="G632" s="2">
        <f t="shared" si="75"/>
        <v>17.273213999999999</v>
      </c>
      <c r="H632" s="2">
        <f t="shared" si="71"/>
        <v>17.130878500000033</v>
      </c>
      <c r="I632" s="2">
        <f t="array" ref="I632">SUMPRODUCT(B616:B635, (ROW(B616:B635)-ROW(B616)+1)) / (20*21/2)</f>
        <v>17.703897142857144</v>
      </c>
      <c r="J632" s="2">
        <f t="shared" si="74"/>
        <v>17.616070969205531</v>
      </c>
      <c r="K632" s="2">
        <f t="shared" si="76"/>
        <v>17.399806130653708</v>
      </c>
    </row>
    <row r="633" spans="1:11" ht="13.5" x14ac:dyDescent="0.25">
      <c r="A633" s="3">
        <f>TITRES_STAT!B636</f>
        <v>45524</v>
      </c>
      <c r="B633" s="5">
        <f>TITRES_STAT!D636</f>
        <v>17.509</v>
      </c>
      <c r="C633" s="2">
        <f t="shared" si="69"/>
        <v>0</v>
      </c>
      <c r="D633" s="2">
        <f t="shared" si="70"/>
        <v>17.545660000000002</v>
      </c>
      <c r="E633" s="2">
        <f t="shared" si="72"/>
        <v>17.676740000000002</v>
      </c>
      <c r="F633" s="2">
        <f t="shared" si="73"/>
        <v>17.731260000000002</v>
      </c>
      <c r="G633" s="2">
        <f t="shared" si="75"/>
        <v>17.275707999999998</v>
      </c>
      <c r="H633" s="2">
        <f t="shared" si="71"/>
        <v>17.125461000000033</v>
      </c>
      <c r="I633" s="2">
        <f t="array" ref="I633">SUMPRODUCT(B617:B636, (ROW(B617:B636)-ROW(B617)+1)) / (20*21/2)</f>
        <v>17.675829523809526</v>
      </c>
      <c r="J633" s="2">
        <f t="shared" si="74"/>
        <v>17.605873734043101</v>
      </c>
      <c r="K633" s="2">
        <f t="shared" si="76"/>
        <v>17.404088243177092</v>
      </c>
    </row>
    <row r="634" spans="1:11" ht="13.5" x14ac:dyDescent="0.25">
      <c r="A634" s="3">
        <f>TITRES_STAT!B637</f>
        <v>45525</v>
      </c>
      <c r="B634" s="5">
        <f>TITRES_STAT!D637</f>
        <v>17.509</v>
      </c>
      <c r="C634" s="2">
        <f t="shared" si="69"/>
        <v>0</v>
      </c>
      <c r="D634" s="2">
        <f t="shared" si="70"/>
        <v>17.509</v>
      </c>
      <c r="E634" s="2">
        <f t="shared" si="72"/>
        <v>17.617160000000002</v>
      </c>
      <c r="F634" s="2">
        <f t="shared" si="73"/>
        <v>17.767050000000005</v>
      </c>
      <c r="G634" s="2">
        <f t="shared" si="75"/>
        <v>17.278202</v>
      </c>
      <c r="H634" s="2">
        <f t="shared" si="71"/>
        <v>17.121825500000032</v>
      </c>
      <c r="I634" s="2">
        <f t="array" ref="I634">SUMPRODUCT(B618:B637, (ROW(B618:B637)-ROW(B618)+1)) / (20*21/2)</f>
        <v>17.634666666666671</v>
      </c>
      <c r="J634" s="2">
        <f t="shared" si="74"/>
        <v>17.596647664134235</v>
      </c>
      <c r="K634" s="2">
        <f t="shared" si="76"/>
        <v>17.408202429719168</v>
      </c>
    </row>
    <row r="635" spans="1:11" ht="13.5" x14ac:dyDescent="0.25">
      <c r="A635" s="3">
        <f>TITRES_STAT!B638</f>
        <v>45526</v>
      </c>
      <c r="B635" s="5">
        <f>TITRES_STAT!D638</f>
        <v>17.509</v>
      </c>
      <c r="C635" s="2">
        <f t="shared" si="69"/>
        <v>0</v>
      </c>
      <c r="D635" s="2">
        <f t="shared" si="70"/>
        <v>17.509</v>
      </c>
      <c r="E635" s="2">
        <f t="shared" si="72"/>
        <v>17.56399</v>
      </c>
      <c r="F635" s="2">
        <f t="shared" si="73"/>
        <v>17.803710000000002</v>
      </c>
      <c r="G635" s="2">
        <f t="shared" si="75"/>
        <v>17.280695999999999</v>
      </c>
      <c r="H635" s="2">
        <f t="shared" si="71"/>
        <v>17.118277000000031</v>
      </c>
      <c r="I635" s="2">
        <f t="array" ref="I635">SUMPRODUCT(B619:B638, (ROW(B619:B638)-ROW(B619)+1)) / (20*21/2)</f>
        <v>17.595904761904766</v>
      </c>
      <c r="J635" s="2">
        <f t="shared" si="74"/>
        <v>17.588300267550022</v>
      </c>
      <c r="K635" s="2">
        <f t="shared" si="76"/>
        <v>17.412155275612534</v>
      </c>
    </row>
    <row r="636" spans="1:11" ht="13.5" x14ac:dyDescent="0.25">
      <c r="A636" s="3">
        <f>TITRES_STAT!B639</f>
        <v>45527</v>
      </c>
      <c r="B636" s="5">
        <f>TITRES_STAT!D639</f>
        <v>17.509</v>
      </c>
      <c r="C636" s="2">
        <f t="shared" si="69"/>
        <v>0</v>
      </c>
      <c r="D636" s="2">
        <f t="shared" si="70"/>
        <v>17.509</v>
      </c>
      <c r="E636" s="2">
        <f t="shared" si="72"/>
        <v>17.573160000000001</v>
      </c>
      <c r="F636" s="2">
        <f t="shared" si="73"/>
        <v>17.803710000000002</v>
      </c>
      <c r="G636" s="2">
        <f t="shared" si="75"/>
        <v>17.283190000000001</v>
      </c>
      <c r="H636" s="2">
        <f t="shared" si="71"/>
        <v>17.113337500000036</v>
      </c>
      <c r="I636" s="2">
        <f t="array" ref="I636">SUMPRODUCT(B620:B639, (ROW(B620:B639)-ROW(B620)+1)) / (20*21/2)</f>
        <v>17.559322380952381</v>
      </c>
      <c r="J636" s="2">
        <f t="shared" si="74"/>
        <v>17.580747861116688</v>
      </c>
      <c r="K636" s="2">
        <f t="shared" si="76"/>
        <v>17.415953107941455</v>
      </c>
    </row>
    <row r="637" spans="1:11" ht="13.5" x14ac:dyDescent="0.25">
      <c r="A637" s="3">
        <f>TITRES_STAT!B640</f>
        <v>45530</v>
      </c>
      <c r="B637" s="5">
        <f>TITRES_STAT!D640</f>
        <v>17.371500000000001</v>
      </c>
      <c r="C637" s="2">
        <f t="shared" si="69"/>
        <v>-0.13749999999999929</v>
      </c>
      <c r="D637" s="2">
        <f t="shared" si="70"/>
        <v>17.4815</v>
      </c>
      <c r="E637" s="2">
        <f t="shared" si="72"/>
        <v>17.531910000000003</v>
      </c>
      <c r="F637" s="2">
        <f t="shared" si="73"/>
        <v>17.778500000000005</v>
      </c>
      <c r="G637" s="2">
        <f t="shared" si="75"/>
        <v>17.303795999999998</v>
      </c>
      <c r="H637" s="2">
        <f t="shared" si="71"/>
        <v>17.107710500000035</v>
      </c>
      <c r="I637" s="2">
        <f t="array" ref="I637">SUMPRODUCT(B621:B640, (ROW(B621:B640)-ROW(B621)+1)) / (20*21/2)</f>
        <v>17.525839523809523</v>
      </c>
      <c r="J637" s="2">
        <f t="shared" si="74"/>
        <v>17.560819493391289</v>
      </c>
      <c r="K637" s="2">
        <f t="shared" si="76"/>
        <v>17.414209848806497</v>
      </c>
    </row>
    <row r="638" spans="1:11" ht="13.5" x14ac:dyDescent="0.25">
      <c r="A638" s="3">
        <f>TITRES_STAT!B641</f>
        <v>45531</v>
      </c>
      <c r="B638" s="5">
        <f>TITRES_STAT!D641</f>
        <v>17.371500000000001</v>
      </c>
      <c r="C638" s="2">
        <f t="shared" si="69"/>
        <v>0</v>
      </c>
      <c r="D638" s="2">
        <f t="shared" si="70"/>
        <v>17.454000000000001</v>
      </c>
      <c r="E638" s="2">
        <f t="shared" si="72"/>
        <v>17.499829999999999</v>
      </c>
      <c r="F638" s="2">
        <f t="shared" si="73"/>
        <v>17.746415000000006</v>
      </c>
      <c r="G638" s="2">
        <f t="shared" si="75"/>
        <v>17.311883999999999</v>
      </c>
      <c r="H638" s="2">
        <f t="shared" si="71"/>
        <v>17.102257500000036</v>
      </c>
      <c r="I638" s="2">
        <f t="array" ref="I638">SUMPRODUCT(B622:B641, (ROW(B622:B641)-ROW(B622)+1)) / (20*21/2)</f>
        <v>17.496332380952378</v>
      </c>
      <c r="J638" s="2">
        <f t="shared" si="74"/>
        <v>17.542789065449263</v>
      </c>
      <c r="K638" s="2">
        <f t="shared" si="76"/>
        <v>17.41253495277487</v>
      </c>
    </row>
    <row r="639" spans="1:11" ht="13.5" x14ac:dyDescent="0.25">
      <c r="A639" s="3">
        <f>TITRES_STAT!B642</f>
        <v>45532</v>
      </c>
      <c r="B639" s="5">
        <f>TITRES_STAT!D642</f>
        <v>17.362300000000001</v>
      </c>
      <c r="C639" s="2">
        <f t="shared" si="69"/>
        <v>-9.1999999999998749E-3</v>
      </c>
      <c r="D639" s="2">
        <f t="shared" si="70"/>
        <v>17.424659999999999</v>
      </c>
      <c r="E639" s="2">
        <f t="shared" si="72"/>
        <v>17.466830000000002</v>
      </c>
      <c r="F639" s="2">
        <f t="shared" si="73"/>
        <v>17.713870000000007</v>
      </c>
      <c r="G639" s="2">
        <f t="shared" si="75"/>
        <v>17.313181999999998</v>
      </c>
      <c r="H639" s="2">
        <f t="shared" si="71"/>
        <v>17.099974500000034</v>
      </c>
      <c r="I639" s="2">
        <f t="array" ref="I639">SUMPRODUCT(B623:B642, (ROW(B623:B642)-ROW(B623)+1)) / (20*21/2)</f>
        <v>17.54910380952381</v>
      </c>
      <c r="J639" s="2">
        <f t="shared" si="74"/>
        <v>17.525599630644571</v>
      </c>
      <c r="K639" s="2">
        <f t="shared" si="76"/>
        <v>17.410564954626835</v>
      </c>
    </row>
    <row r="640" spans="1:11" ht="13.5" x14ac:dyDescent="0.25">
      <c r="A640" s="3">
        <f>TITRES_STAT!B643</f>
        <v>45533</v>
      </c>
      <c r="B640" s="5">
        <f>TITRES_STAT!D643</f>
        <v>17.362300000000001</v>
      </c>
      <c r="C640" s="2">
        <f t="shared" si="69"/>
        <v>0</v>
      </c>
      <c r="D640" s="2">
        <f t="shared" si="70"/>
        <v>17.395320000000002</v>
      </c>
      <c r="E640" s="2">
        <f t="shared" si="72"/>
        <v>17.452159999999999</v>
      </c>
      <c r="F640" s="2">
        <f t="shared" si="73"/>
        <v>17.681325000000008</v>
      </c>
      <c r="G640" s="2">
        <f t="shared" si="75"/>
        <v>17.31448</v>
      </c>
      <c r="H640" s="2">
        <f t="shared" si="71"/>
        <v>17.097691500000032</v>
      </c>
      <c r="I640" s="2">
        <f t="array" ref="I640">SUMPRODUCT(B624:B643, (ROW(B624:B643)-ROW(B624)+1)) / (20*21/2)</f>
        <v>17.599088095238095</v>
      </c>
      <c r="J640" s="2">
        <f t="shared" si="74"/>
        <v>17.510047284868897</v>
      </c>
      <c r="K640" s="2">
        <f t="shared" si="76"/>
        <v>17.408672211308136</v>
      </c>
    </row>
    <row r="641" spans="1:11" ht="13.5" x14ac:dyDescent="0.25">
      <c r="A641" s="3">
        <f>TITRES_STAT!B644</f>
        <v>45534</v>
      </c>
      <c r="B641" s="5">
        <f>TITRES_STAT!D644</f>
        <v>17.371500000000001</v>
      </c>
      <c r="C641" s="2">
        <f t="shared" si="69"/>
        <v>9.1999999999998749E-3</v>
      </c>
      <c r="D641" s="2">
        <f t="shared" si="70"/>
        <v>17.367820000000002</v>
      </c>
      <c r="E641" s="2">
        <f t="shared" si="72"/>
        <v>17.438409999999998</v>
      </c>
      <c r="F641" s="2">
        <f t="shared" si="73"/>
        <v>17.633200000000009</v>
      </c>
      <c r="G641" s="2">
        <f t="shared" si="75"/>
        <v>17.322915999999999</v>
      </c>
      <c r="H641" s="2">
        <f t="shared" si="71"/>
        <v>17.09762750000003</v>
      </c>
      <c r="I641" s="2">
        <f t="array" ref="I641">SUMPRODUCT(B625:B644, (ROW(B625:B644)-ROW(B625)+1)) / (20*21/2)</f>
        <v>17.651909523809522</v>
      </c>
      <c r="J641" s="2">
        <f t="shared" si="74"/>
        <v>17.496852305357571</v>
      </c>
      <c r="K641" s="2">
        <f t="shared" si="76"/>
        <v>17.407214477531348</v>
      </c>
    </row>
    <row r="642" spans="1:11" ht="13.5" x14ac:dyDescent="0.25">
      <c r="A642" s="3">
        <f>TITRES_STAT!B645</f>
        <v>45537</v>
      </c>
      <c r="B642" s="5">
        <f>TITRES_STAT!D645</f>
        <v>18.1873</v>
      </c>
      <c r="C642" s="2">
        <f t="shared" si="69"/>
        <v>0.81579999999999941</v>
      </c>
      <c r="D642" s="2">
        <f t="shared" si="70"/>
        <v>17.53098</v>
      </c>
      <c r="E642" s="2">
        <f t="shared" si="72"/>
        <v>17.506239999999998</v>
      </c>
      <c r="F642" s="2">
        <f t="shared" si="73"/>
        <v>17.625865000000008</v>
      </c>
      <c r="G642" s="2">
        <f t="shared" si="75"/>
        <v>17.347668000000002</v>
      </c>
      <c r="H642" s="2">
        <f t="shared" si="71"/>
        <v>17.09642700000003</v>
      </c>
      <c r="I642" s="2">
        <f t="array" ref="I642">SUMPRODUCT(B626:B645, (ROW(B626:B645)-ROW(B626)+1)) / (20*21/2)</f>
        <v>17.675571904761906</v>
      </c>
      <c r="J642" s="2">
        <f t="shared" si="74"/>
        <v>17.56260922865685</v>
      </c>
      <c r="K642" s="2">
        <f t="shared" si="76"/>
        <v>17.437806066647763</v>
      </c>
    </row>
    <row r="643" spans="1:11" ht="13.5" x14ac:dyDescent="0.25">
      <c r="A643" s="3">
        <f>TITRES_STAT!B646</f>
        <v>45538</v>
      </c>
      <c r="B643" s="5">
        <f>TITRES_STAT!D646</f>
        <v>18.150700000000001</v>
      </c>
      <c r="C643" s="2">
        <f t="shared" si="69"/>
        <v>-3.6599999999999966E-2</v>
      </c>
      <c r="D643" s="2">
        <f t="shared" si="70"/>
        <v>17.686820000000001</v>
      </c>
      <c r="E643" s="2">
        <f t="shared" si="72"/>
        <v>17.570410000000003</v>
      </c>
      <c r="F643" s="2">
        <f t="shared" si="73"/>
        <v>17.623575000000006</v>
      </c>
      <c r="G643" s="2">
        <f t="shared" si="75"/>
        <v>17.371688000000002</v>
      </c>
      <c r="H643" s="2">
        <f t="shared" si="71"/>
        <v>17.095043500000028</v>
      </c>
      <c r="I643" s="2">
        <f t="array" ref="I643">SUMPRODUCT(B627:B646, (ROW(B627:B646)-ROW(B627)+1)) / (20*21/2)</f>
        <v>17.700020000000002</v>
      </c>
      <c r="J643" s="2">
        <f t="shared" si="74"/>
        <v>17.618617873546675</v>
      </c>
      <c r="K643" s="2">
        <f t="shared" si="76"/>
        <v>17.465762691485107</v>
      </c>
    </row>
    <row r="644" spans="1:11" ht="13.5" x14ac:dyDescent="0.25">
      <c r="A644" s="3">
        <f>TITRES_STAT!B647</f>
        <v>45539</v>
      </c>
      <c r="B644" s="5">
        <f>TITRES_STAT!D647</f>
        <v>18.1782</v>
      </c>
      <c r="C644" s="2">
        <f t="shared" ref="C644:C707" si="77">B644-B643</f>
        <v>2.7499999999999858E-2</v>
      </c>
      <c r="D644" s="2">
        <f t="shared" si="70"/>
        <v>17.850000000000001</v>
      </c>
      <c r="E644" s="2">
        <f t="shared" si="72"/>
        <v>17.637329999999999</v>
      </c>
      <c r="F644" s="2">
        <f t="shared" si="73"/>
        <v>17.627245000000002</v>
      </c>
      <c r="G644" s="2">
        <f t="shared" si="75"/>
        <v>17.396258000000003</v>
      </c>
      <c r="H644" s="2">
        <f t="shared" si="71"/>
        <v>17.099013000000028</v>
      </c>
      <c r="I644" s="2">
        <f t="array" ref="I644">SUMPRODUCT(B628:B647, (ROW(B628:B647)-ROW(B628)+1)) / (20*21/2)</f>
        <v>17.722285238095239</v>
      </c>
      <c r="J644" s="2">
        <f t="shared" si="74"/>
        <v>17.671911409399375</v>
      </c>
      <c r="K644" s="2">
        <f t="shared" si="76"/>
        <v>17.493701409466084</v>
      </c>
    </row>
    <row r="645" spans="1:11" ht="13.5" x14ac:dyDescent="0.25">
      <c r="A645" s="3">
        <f>TITRES_STAT!B648</f>
        <v>45540</v>
      </c>
      <c r="B645" s="5">
        <f>TITRES_STAT!D648</f>
        <v>17.875699999999998</v>
      </c>
      <c r="C645" s="2">
        <f t="shared" si="77"/>
        <v>-0.30250000000000199</v>
      </c>
      <c r="D645" s="2">
        <f t="shared" si="70"/>
        <v>17.952680000000001</v>
      </c>
      <c r="E645" s="2">
        <f t="shared" si="72"/>
        <v>17.673999999999999</v>
      </c>
      <c r="F645" s="2">
        <f t="shared" si="73"/>
        <v>17.618995000000002</v>
      </c>
      <c r="G645" s="2">
        <f t="shared" si="75"/>
        <v>17.414778000000002</v>
      </c>
      <c r="H645" s="2">
        <f t="shared" si="71"/>
        <v>17.101470000000027</v>
      </c>
      <c r="I645" s="2">
        <f t="array" ref="I645">SUMPRODUCT(B629:B648, (ROW(B629:B648)-ROW(B629)+1)) / (20*21/2)</f>
        <v>17.74411380952381</v>
      </c>
      <c r="J645" s="2">
        <f t="shared" si="74"/>
        <v>17.691319846599434</v>
      </c>
      <c r="K645" s="2">
        <f t="shared" si="76"/>
        <v>17.508681746349769</v>
      </c>
    </row>
    <row r="646" spans="1:11" ht="13.5" x14ac:dyDescent="0.25">
      <c r="A646" s="3">
        <f>TITRES_STAT!B649</f>
        <v>45541</v>
      </c>
      <c r="B646" s="5">
        <f>TITRES_STAT!D649</f>
        <v>17.875699999999998</v>
      </c>
      <c r="C646" s="2">
        <f t="shared" si="77"/>
        <v>0</v>
      </c>
      <c r="D646" s="2">
        <f t="shared" ref="D646:D709" si="78">AVERAGE(B642:B646)</f>
        <v>18.053519999999999</v>
      </c>
      <c r="E646" s="2">
        <f t="shared" si="72"/>
        <v>17.71067</v>
      </c>
      <c r="F646" s="2">
        <f t="shared" si="73"/>
        <v>17.641915000000004</v>
      </c>
      <c r="G646" s="2">
        <f t="shared" si="75"/>
        <v>17.441990000000004</v>
      </c>
      <c r="H646" s="2">
        <f t="shared" si="71"/>
        <v>17.103927000000027</v>
      </c>
      <c r="I646" s="2">
        <f t="array" ref="I646">SUMPRODUCT(B630:B649, (ROW(B630:B649)-ROW(B630)+1)) / (20*21/2)</f>
        <v>17.765069047619047</v>
      </c>
      <c r="J646" s="2">
        <f t="shared" si="74"/>
        <v>17.708879861209009</v>
      </c>
      <c r="K646" s="2">
        <f t="shared" si="76"/>
        <v>17.523074619041935</v>
      </c>
    </row>
    <row r="647" spans="1:11" ht="13.5" x14ac:dyDescent="0.25">
      <c r="A647" s="3">
        <f>TITRES_STAT!B650</f>
        <v>45544</v>
      </c>
      <c r="B647" s="5">
        <f>TITRES_STAT!D650</f>
        <v>17.875699999999998</v>
      </c>
      <c r="C647" s="2">
        <f t="shared" si="77"/>
        <v>0</v>
      </c>
      <c r="D647" s="2">
        <f t="shared" si="78"/>
        <v>17.991199999999999</v>
      </c>
      <c r="E647" s="2">
        <f t="shared" si="72"/>
        <v>17.761089999999999</v>
      </c>
      <c r="F647" s="2">
        <f t="shared" si="73"/>
        <v>17.646500000000003</v>
      </c>
      <c r="G647" s="2">
        <f t="shared" si="75"/>
        <v>17.469202000000006</v>
      </c>
      <c r="H647" s="2">
        <f t="shared" si="71"/>
        <v>17.106384000000027</v>
      </c>
      <c r="I647" s="2">
        <f t="array" ref="I647">SUMPRODUCT(B631:B650, (ROW(B631:B650)-ROW(B631)+1)) / (20*21/2)</f>
        <v>17.785150952380953</v>
      </c>
      <c r="J647" s="2">
        <f t="shared" si="74"/>
        <v>17.724767493474818</v>
      </c>
      <c r="K647" s="2">
        <f t="shared" si="76"/>
        <v>17.536903065354018</v>
      </c>
    </row>
    <row r="648" spans="1:11" ht="13.5" x14ac:dyDescent="0.25">
      <c r="A648" s="3">
        <f>TITRES_STAT!B651</f>
        <v>45545</v>
      </c>
      <c r="B648" s="5">
        <f>TITRES_STAT!D651</f>
        <v>17.875699999999998</v>
      </c>
      <c r="C648" s="2">
        <f t="shared" si="77"/>
        <v>0</v>
      </c>
      <c r="D648" s="2">
        <f t="shared" si="78"/>
        <v>17.936199999999996</v>
      </c>
      <c r="E648" s="2">
        <f t="shared" si="72"/>
        <v>17.811509999999998</v>
      </c>
      <c r="F648" s="2">
        <f t="shared" si="73"/>
        <v>17.655670000000001</v>
      </c>
      <c r="G648" s="2">
        <f t="shared" si="75"/>
        <v>17.487722000000005</v>
      </c>
      <c r="H648" s="2">
        <f t="shared" si="71"/>
        <v>17.108841000000027</v>
      </c>
      <c r="I648" s="2">
        <f t="array" ref="I648">SUMPRODUCT(B632:B651, (ROW(B632:B651)-ROW(B632)+1)) / (20*21/2)</f>
        <v>17.79911523809524</v>
      </c>
      <c r="J648" s="2">
        <f t="shared" si="74"/>
        <v>17.739142017905788</v>
      </c>
      <c r="K648" s="2">
        <f t="shared" si="76"/>
        <v>17.550189219653859</v>
      </c>
    </row>
    <row r="649" spans="1:11" ht="13.5" x14ac:dyDescent="0.25">
      <c r="A649" s="3">
        <f>TITRES_STAT!B652</f>
        <v>45546</v>
      </c>
      <c r="B649" s="5">
        <f>TITRES_STAT!D652</f>
        <v>17.875699999999998</v>
      </c>
      <c r="C649" s="2">
        <f t="shared" si="77"/>
        <v>0</v>
      </c>
      <c r="D649" s="2">
        <f t="shared" si="78"/>
        <v>17.875699999999998</v>
      </c>
      <c r="E649" s="2">
        <f t="shared" si="72"/>
        <v>17.862849999999998</v>
      </c>
      <c r="F649" s="2">
        <f t="shared" si="73"/>
        <v>17.664839999999998</v>
      </c>
      <c r="G649" s="2">
        <f t="shared" si="75"/>
        <v>17.497898000000006</v>
      </c>
      <c r="H649" s="2">
        <f t="shared" si="71"/>
        <v>17.111298000000023</v>
      </c>
      <c r="I649" s="2">
        <f t="array" ref="I649">SUMPRODUCT(B633:B652, (ROW(B633:B652)-ROW(B633)+1)) / (20*21/2)</f>
        <v>17.811551904761906</v>
      </c>
      <c r="J649" s="2">
        <f t="shared" si="74"/>
        <v>17.752147540009997</v>
      </c>
      <c r="K649" s="2">
        <f t="shared" si="76"/>
        <v>17.562954348294884</v>
      </c>
    </row>
    <row r="650" spans="1:11" ht="13.5" x14ac:dyDescent="0.25">
      <c r="A650" s="3">
        <f>TITRES_STAT!B653</f>
        <v>45547</v>
      </c>
      <c r="B650" s="5">
        <f>TITRES_STAT!D653</f>
        <v>17.875699999999998</v>
      </c>
      <c r="C650" s="2">
        <f t="shared" si="77"/>
        <v>0</v>
      </c>
      <c r="D650" s="2">
        <f t="shared" si="78"/>
        <v>17.875699999999998</v>
      </c>
      <c r="E650" s="2">
        <f t="shared" si="72"/>
        <v>17.914189999999998</v>
      </c>
      <c r="F650" s="2">
        <f t="shared" si="73"/>
        <v>17.683174999999999</v>
      </c>
      <c r="G650" s="2">
        <f t="shared" si="75"/>
        <v>17.525110000000005</v>
      </c>
      <c r="H650" s="2">
        <f t="shared" ref="H650:H713" si="79">AVERAGE(B451:B650)</f>
        <v>17.113798500000023</v>
      </c>
      <c r="I650" s="2">
        <f t="array" ref="I650">SUMPRODUCT(B634:B653, (ROW(B634:B653)-ROW(B634)+1)) / (20*21/2)</f>
        <v>17.818099047619047</v>
      </c>
      <c r="J650" s="2">
        <f t="shared" si="74"/>
        <v>17.763914440961425</v>
      </c>
      <c r="K650" s="2">
        <f t="shared" si="76"/>
        <v>17.575218883655868</v>
      </c>
    </row>
    <row r="651" spans="1:11" ht="13.5" x14ac:dyDescent="0.25">
      <c r="A651" s="3">
        <f>TITRES_STAT!B654</f>
        <v>45548</v>
      </c>
      <c r="B651" s="5">
        <f>TITRES_STAT!D654</f>
        <v>17.829799999999999</v>
      </c>
      <c r="C651" s="2">
        <f t="shared" si="77"/>
        <v>-4.5899999999999608E-2</v>
      </c>
      <c r="D651" s="2">
        <f t="shared" si="78"/>
        <v>17.866519999999998</v>
      </c>
      <c r="E651" s="2">
        <f t="shared" si="72"/>
        <v>17.960019999999997</v>
      </c>
      <c r="F651" s="2">
        <f t="shared" si="73"/>
        <v>17.699214999999999</v>
      </c>
      <c r="G651" s="2">
        <f t="shared" si="75"/>
        <v>17.544450000000005</v>
      </c>
      <c r="H651" s="2">
        <f t="shared" si="79"/>
        <v>17.11611300000002</v>
      </c>
      <c r="I651" s="2">
        <f t="array" ref="I651">SUMPRODUCT(B635:B654, (ROW(B635:B654)-ROW(B635)+1)) / (20*21/2)</f>
        <v>17.823336666666666</v>
      </c>
      <c r="J651" s="2">
        <f t="shared" si="74"/>
        <v>17.770189256107955</v>
      </c>
      <c r="K651" s="2">
        <f t="shared" si="76"/>
        <v>17.585202456845835</v>
      </c>
    </row>
    <row r="652" spans="1:11" ht="13.5" x14ac:dyDescent="0.25">
      <c r="A652" s="3">
        <f>TITRES_STAT!B655</f>
        <v>45551</v>
      </c>
      <c r="B652" s="5">
        <f>TITRES_STAT!D655</f>
        <v>17.829799999999999</v>
      </c>
      <c r="C652" s="2">
        <f t="shared" si="77"/>
        <v>0</v>
      </c>
      <c r="D652" s="2">
        <f t="shared" si="78"/>
        <v>17.857340000000001</v>
      </c>
      <c r="E652" s="2">
        <f t="shared" ref="E652:E715" si="80">AVERAGE(B643:B652)</f>
        <v>17.92427</v>
      </c>
      <c r="F652" s="2">
        <f t="shared" si="73"/>
        <v>17.715254999999996</v>
      </c>
      <c r="G652" s="2">
        <f t="shared" si="75"/>
        <v>17.568310000000007</v>
      </c>
      <c r="H652" s="2">
        <f t="shared" si="79"/>
        <v>17.118427500000017</v>
      </c>
      <c r="I652" s="2">
        <f t="array" ref="I652">SUMPRODUCT(B636:B655, (ROW(B636:B655)-ROW(B636)+1)) / (20*21/2)</f>
        <v>17.827264761904765</v>
      </c>
      <c r="J652" s="2">
        <f t="shared" si="74"/>
        <v>17.775866469811959</v>
      </c>
      <c r="K652" s="2">
        <f t="shared" si="76"/>
        <v>17.594794517361684</v>
      </c>
    </row>
    <row r="653" spans="1:11" ht="13.5" x14ac:dyDescent="0.25">
      <c r="A653" s="3">
        <f>TITRES_STAT!B656</f>
        <v>45552</v>
      </c>
      <c r="B653" s="5">
        <f>TITRES_STAT!D656</f>
        <v>17.783999999999999</v>
      </c>
      <c r="C653" s="2">
        <f t="shared" si="77"/>
        <v>-4.5799999999999841E-2</v>
      </c>
      <c r="D653" s="2">
        <f t="shared" si="78"/>
        <v>17.838999999999999</v>
      </c>
      <c r="E653" s="2">
        <f t="shared" si="80"/>
        <v>17.887599999999999</v>
      </c>
      <c r="F653" s="2">
        <f t="shared" si="73"/>
        <v>17.729004999999997</v>
      </c>
      <c r="G653" s="2">
        <f t="shared" si="75"/>
        <v>17.578042000000003</v>
      </c>
      <c r="H653" s="2">
        <f t="shared" si="79"/>
        <v>17.120513000000017</v>
      </c>
      <c r="I653" s="2">
        <f t="array" ref="I653">SUMPRODUCT(B637:B656, (ROW(B637:B656)-ROW(B637)+1)) / (20*21/2)</f>
        <v>17.821150000000003</v>
      </c>
      <c r="J653" s="2">
        <f t="shared" si="74"/>
        <v>17.776641091734628</v>
      </c>
      <c r="K653" s="2">
        <f t="shared" si="76"/>
        <v>17.602214340210246</v>
      </c>
    </row>
    <row r="654" spans="1:11" ht="13.5" x14ac:dyDescent="0.25">
      <c r="A654" s="3">
        <f>TITRES_STAT!B657</f>
        <v>45553</v>
      </c>
      <c r="B654" s="5">
        <f>TITRES_STAT!D657</f>
        <v>17.783999999999999</v>
      </c>
      <c r="C654" s="2">
        <f t="shared" si="77"/>
        <v>0</v>
      </c>
      <c r="D654" s="2">
        <f t="shared" si="78"/>
        <v>17.820659999999997</v>
      </c>
      <c r="E654" s="2">
        <f t="shared" si="80"/>
        <v>17.848179999999996</v>
      </c>
      <c r="F654" s="2">
        <f t="shared" si="73"/>
        <v>17.742754999999995</v>
      </c>
      <c r="G654" s="2">
        <f t="shared" si="75"/>
        <v>17.588644000000006</v>
      </c>
      <c r="H654" s="2">
        <f t="shared" si="79"/>
        <v>17.122989500000017</v>
      </c>
      <c r="I654" s="2">
        <f t="array" ref="I654">SUMPRODUCT(B638:B657, (ROW(B638:B657)-ROW(B638)+1)) / (20*21/2)</f>
        <v>17.814162380952379</v>
      </c>
      <c r="J654" s="2">
        <f t="shared" si="74"/>
        <v>17.777341940140854</v>
      </c>
      <c r="K654" s="2">
        <f t="shared" si="76"/>
        <v>17.609343189613767</v>
      </c>
    </row>
    <row r="655" spans="1:11" ht="13.5" x14ac:dyDescent="0.25">
      <c r="A655" s="3">
        <f>TITRES_STAT!B658</f>
        <v>45554</v>
      </c>
      <c r="B655" s="5">
        <f>TITRES_STAT!D658</f>
        <v>17.783999999999999</v>
      </c>
      <c r="C655" s="2">
        <f t="shared" si="77"/>
        <v>0</v>
      </c>
      <c r="D655" s="2">
        <f t="shared" si="78"/>
        <v>17.802319999999998</v>
      </c>
      <c r="E655" s="2">
        <f t="shared" si="80"/>
        <v>17.839009999999995</v>
      </c>
      <c r="F655" s="2">
        <f t="shared" si="73"/>
        <v>17.756504999999997</v>
      </c>
      <c r="G655" s="2">
        <f t="shared" si="75"/>
        <v>17.600810000000006</v>
      </c>
      <c r="H655" s="2">
        <f t="shared" si="79"/>
        <v>17.125075000000017</v>
      </c>
      <c r="I655" s="2">
        <f t="array" ref="I655">SUMPRODUCT(B639:B658, (ROW(B639:B658)-ROW(B639)+1)) / (20*21/2)</f>
        <v>17.778580476190474</v>
      </c>
      <c r="J655" s="2">
        <f t="shared" si="74"/>
        <v>17.777976041079821</v>
      </c>
      <c r="K655" s="2">
        <f t="shared" si="76"/>
        <v>17.616192476295581</v>
      </c>
    </row>
    <row r="656" spans="1:11" ht="13.5" x14ac:dyDescent="0.25">
      <c r="A656" s="3">
        <f>TITRES_STAT!B659</f>
        <v>45555</v>
      </c>
      <c r="B656" s="5">
        <f>TITRES_STAT!D659</f>
        <v>17.692299999999999</v>
      </c>
      <c r="C656" s="2">
        <f t="shared" si="77"/>
        <v>-9.1699999999999449E-2</v>
      </c>
      <c r="D656" s="2">
        <f t="shared" si="78"/>
        <v>17.774819999999998</v>
      </c>
      <c r="E656" s="2">
        <f t="shared" si="80"/>
        <v>17.820669999999996</v>
      </c>
      <c r="F656" s="2">
        <f t="shared" si="73"/>
        <v>17.765669999999993</v>
      </c>
      <c r="G656" s="2">
        <f t="shared" si="75"/>
        <v>17.611142000000008</v>
      </c>
      <c r="H656" s="2">
        <f t="shared" si="79"/>
        <v>17.126702000000016</v>
      </c>
      <c r="I656" s="2">
        <f t="array" ref="I656">SUMPRODUCT(B640:B659, (ROW(B640:B659)-ROW(B640)+1)) / (20*21/2)</f>
        <v>17.742824285714288</v>
      </c>
      <c r="J656" s="2">
        <f t="shared" si="74"/>
        <v>17.769816418119838</v>
      </c>
      <c r="K656" s="2">
        <f t="shared" si="76"/>
        <v>17.619177085068301</v>
      </c>
    </row>
    <row r="657" spans="1:11" ht="13.5" x14ac:dyDescent="0.25">
      <c r="A657" s="3">
        <f>TITRES_STAT!B660</f>
        <v>45558</v>
      </c>
      <c r="B657" s="5">
        <f>TITRES_STAT!D660</f>
        <v>17.692299999999999</v>
      </c>
      <c r="C657" s="2">
        <f t="shared" si="77"/>
        <v>0</v>
      </c>
      <c r="D657" s="2">
        <f t="shared" si="78"/>
        <v>17.747319999999998</v>
      </c>
      <c r="E657" s="2">
        <f t="shared" si="80"/>
        <v>17.802329999999994</v>
      </c>
      <c r="F657" s="2">
        <f t="shared" si="73"/>
        <v>17.781709999999997</v>
      </c>
      <c r="G657" s="2">
        <f t="shared" si="75"/>
        <v>17.621474000000006</v>
      </c>
      <c r="H657" s="2">
        <f t="shared" si="79"/>
        <v>17.128372500000015</v>
      </c>
      <c r="I657" s="2">
        <f t="array" ref="I657">SUMPRODUCT(B641:B660, (ROW(B641:B660)-ROW(B641)+1)) / (20*21/2)</f>
        <v>17.706849999999999</v>
      </c>
      <c r="J657" s="2">
        <f t="shared" si="74"/>
        <v>17.762433902108427</v>
      </c>
      <c r="K657" s="2">
        <f t="shared" si="76"/>
        <v>17.62204465035974</v>
      </c>
    </row>
    <row r="658" spans="1:11" ht="13.5" x14ac:dyDescent="0.25">
      <c r="A658" s="3">
        <f>TITRES_STAT!B661</f>
        <v>45559</v>
      </c>
      <c r="B658" s="5">
        <f>TITRES_STAT!D661</f>
        <v>17.408100000000001</v>
      </c>
      <c r="C658" s="2">
        <f t="shared" si="77"/>
        <v>-0.28419999999999845</v>
      </c>
      <c r="D658" s="2">
        <f t="shared" si="78"/>
        <v>17.672140000000002</v>
      </c>
      <c r="E658" s="2">
        <f t="shared" si="80"/>
        <v>17.755569999999995</v>
      </c>
      <c r="F658" s="2">
        <f t="shared" si="73"/>
        <v>17.783539999999995</v>
      </c>
      <c r="G658" s="2">
        <f t="shared" si="75"/>
        <v>17.633250000000011</v>
      </c>
      <c r="H658" s="2">
        <f t="shared" si="79"/>
        <v>17.128665500000015</v>
      </c>
      <c r="I658" s="2">
        <f t="array" ref="I658">SUMPRODUCT(B642:B661, (ROW(B642:B661)-ROW(B642)+1)) / (20*21/2)</f>
        <v>17.670657619047617</v>
      </c>
      <c r="J658" s="2">
        <f t="shared" si="74"/>
        <v>17.728687816193336</v>
      </c>
      <c r="K658" s="2">
        <f t="shared" si="76"/>
        <v>17.613654664071124</v>
      </c>
    </row>
    <row r="659" spans="1:11" ht="13.5" x14ac:dyDescent="0.25">
      <c r="A659" s="3">
        <f>TITRES_STAT!B662</f>
        <v>45560</v>
      </c>
      <c r="B659" s="5">
        <f>TITRES_STAT!D662</f>
        <v>17.408100000000001</v>
      </c>
      <c r="C659" s="2">
        <f t="shared" si="77"/>
        <v>0</v>
      </c>
      <c r="D659" s="2">
        <f t="shared" si="78"/>
        <v>17.596960000000003</v>
      </c>
      <c r="E659" s="2">
        <f t="shared" si="80"/>
        <v>17.708809999999996</v>
      </c>
      <c r="F659" s="2">
        <f t="shared" si="73"/>
        <v>17.785829999999997</v>
      </c>
      <c r="G659" s="2">
        <f t="shared" si="75"/>
        <v>17.645026000000009</v>
      </c>
      <c r="H659" s="2">
        <f t="shared" si="79"/>
        <v>17.128958500000014</v>
      </c>
      <c r="I659" s="2">
        <f t="array" ref="I659">SUMPRODUCT(B643:B662, (ROW(B643:B662)-ROW(B643)+1)) / (20*21/2)</f>
        <v>17.632548095238096</v>
      </c>
      <c r="J659" s="2">
        <f t="shared" si="74"/>
        <v>17.698155643222542</v>
      </c>
      <c r="K659" s="2">
        <f t="shared" si="76"/>
        <v>17.605593696852647</v>
      </c>
    </row>
    <row r="660" spans="1:11" ht="13.5" x14ac:dyDescent="0.25">
      <c r="A660" s="3">
        <f>TITRES_STAT!B663</f>
        <v>45561</v>
      </c>
      <c r="B660" s="5">
        <f>TITRES_STAT!D663</f>
        <v>17.408100000000001</v>
      </c>
      <c r="C660" s="2">
        <f t="shared" si="77"/>
        <v>0</v>
      </c>
      <c r="D660" s="2">
        <f t="shared" si="78"/>
        <v>17.52178</v>
      </c>
      <c r="E660" s="2">
        <f t="shared" si="80"/>
        <v>17.662049999999997</v>
      </c>
      <c r="F660" s="2">
        <f t="shared" ref="F660:F723" si="81">AVERAGE(B641:B660)</f>
        <v>17.788119999999999</v>
      </c>
      <c r="G660" s="2">
        <f t="shared" si="75"/>
        <v>17.65680200000001</v>
      </c>
      <c r="H660" s="2">
        <f t="shared" si="79"/>
        <v>17.129295000000013</v>
      </c>
      <c r="I660" s="2">
        <f t="array" ref="I660">SUMPRODUCT(B644:B663, (ROW(B644:B663)-ROW(B644)+1)) / (20*21/2)</f>
        <v>17.62704571428571</v>
      </c>
      <c r="J660" s="2">
        <f t="shared" si="74"/>
        <v>17.670531296248964</v>
      </c>
      <c r="K660" s="2">
        <f t="shared" si="76"/>
        <v>17.597848845995681</v>
      </c>
    </row>
    <row r="661" spans="1:11" ht="13.5" x14ac:dyDescent="0.25">
      <c r="A661" s="3">
        <f>TITRES_STAT!B664</f>
        <v>45562</v>
      </c>
      <c r="B661" s="5">
        <f>TITRES_STAT!D664</f>
        <v>17.408100000000001</v>
      </c>
      <c r="C661" s="2">
        <f t="shared" si="77"/>
        <v>0</v>
      </c>
      <c r="D661" s="2">
        <f t="shared" si="78"/>
        <v>17.464940000000002</v>
      </c>
      <c r="E661" s="2">
        <f t="shared" si="80"/>
        <v>17.619879999999998</v>
      </c>
      <c r="F661" s="2">
        <f t="shared" si="81"/>
        <v>17.789949999999997</v>
      </c>
      <c r="G661" s="2">
        <f t="shared" si="75"/>
        <v>17.668578000000011</v>
      </c>
      <c r="H661" s="2">
        <f t="shared" si="79"/>
        <v>17.129457500000015</v>
      </c>
      <c r="I661" s="2">
        <f t="array" ref="I661">SUMPRODUCT(B645:B664, (ROW(B645:B664)-ROW(B645)+1)) / (20*21/2)</f>
        <v>17.623726190476187</v>
      </c>
      <c r="J661" s="2">
        <f t="shared" ref="J661:J724" si="82">$J$4*B661+J660*(1-$J$4)</f>
        <v>17.645537839463348</v>
      </c>
      <c r="K661" s="2">
        <f t="shared" si="76"/>
        <v>17.590407714780163</v>
      </c>
    </row>
    <row r="662" spans="1:11" ht="13.5" x14ac:dyDescent="0.25">
      <c r="A662" s="3">
        <f>TITRES_STAT!B665</f>
        <v>45565</v>
      </c>
      <c r="B662" s="5">
        <f>TITRES_STAT!D665</f>
        <v>17.389800000000001</v>
      </c>
      <c r="C662" s="2">
        <f t="shared" si="77"/>
        <v>-1.8299999999999983E-2</v>
      </c>
      <c r="D662" s="2">
        <f t="shared" si="78"/>
        <v>17.404440000000001</v>
      </c>
      <c r="E662" s="2">
        <f t="shared" si="80"/>
        <v>17.575880000000002</v>
      </c>
      <c r="F662" s="2">
        <f t="shared" si="81"/>
        <v>17.750074999999995</v>
      </c>
      <c r="G662" s="2">
        <f t="shared" si="75"/>
        <v>17.679988000000009</v>
      </c>
      <c r="H662" s="2">
        <f t="shared" si="79"/>
        <v>17.129572000000014</v>
      </c>
      <c r="I662" s="2">
        <f t="array" ref="I662">SUMPRODUCT(B646:B665, (ROW(B646:B665)-ROW(B646)+1)) / (20*21/2)</f>
        <v>17.618358571428569</v>
      </c>
      <c r="J662" s="2">
        <f t="shared" si="82"/>
        <v>17.621181854752553</v>
      </c>
      <c r="K662" s="2">
        <f t="shared" si="76"/>
        <v>17.582540745573098</v>
      </c>
    </row>
    <row r="663" spans="1:11" ht="13.5" x14ac:dyDescent="0.25">
      <c r="A663" s="3">
        <f>TITRES_STAT!B666</f>
        <v>45566</v>
      </c>
      <c r="B663" s="5">
        <f>TITRES_STAT!D666</f>
        <v>17.692299999999999</v>
      </c>
      <c r="C663" s="2">
        <f t="shared" si="77"/>
        <v>0.30249999999999844</v>
      </c>
      <c r="D663" s="2">
        <f t="shared" si="78"/>
        <v>17.461280000000002</v>
      </c>
      <c r="E663" s="2">
        <f t="shared" si="80"/>
        <v>17.56671</v>
      </c>
      <c r="F663" s="2">
        <f t="shared" si="81"/>
        <v>17.727154999999993</v>
      </c>
      <c r="G663" s="2">
        <f t="shared" si="75"/>
        <v>17.697448000000012</v>
      </c>
      <c r="H663" s="2">
        <f t="shared" si="79"/>
        <v>17.131199000000016</v>
      </c>
      <c r="I663" s="2">
        <f t="array" ref="I663">SUMPRODUCT(B647:B666, (ROW(B647:B666)-ROW(B647)+1)) / (20*21/2)</f>
        <v>17.608844285714287</v>
      </c>
      <c r="J663" s="2">
        <f t="shared" si="82"/>
        <v>17.627955011442786</v>
      </c>
      <c r="K663" s="2">
        <f t="shared" si="76"/>
        <v>17.586845030060427</v>
      </c>
    </row>
    <row r="664" spans="1:11" ht="13.5" x14ac:dyDescent="0.25">
      <c r="A664" s="3">
        <f>TITRES_STAT!B667</f>
        <v>45567</v>
      </c>
      <c r="B664" s="5">
        <f>TITRES_STAT!D667</f>
        <v>17.692299999999999</v>
      </c>
      <c r="C664" s="2">
        <f t="shared" si="77"/>
        <v>0</v>
      </c>
      <c r="D664" s="2">
        <f t="shared" si="78"/>
        <v>17.518120000000003</v>
      </c>
      <c r="E664" s="2">
        <f t="shared" si="80"/>
        <v>17.557539999999999</v>
      </c>
      <c r="F664" s="2">
        <f t="shared" si="81"/>
        <v>17.702859999999994</v>
      </c>
      <c r="G664" s="2">
        <f t="shared" si="75"/>
        <v>17.715430000000012</v>
      </c>
      <c r="H664" s="2">
        <f t="shared" si="79"/>
        <v>17.133173500000012</v>
      </c>
      <c r="I664" s="2">
        <f t="array" ref="I664">SUMPRODUCT(B648:B667, (ROW(B648:B667)-ROW(B648)+1)) / (20*21/2)</f>
        <v>17.599807142857145</v>
      </c>
      <c r="J664" s="2">
        <f t="shared" si="82"/>
        <v>17.634083105591092</v>
      </c>
      <c r="K664" s="2">
        <f t="shared" si="76"/>
        <v>17.590980519077664</v>
      </c>
    </row>
    <row r="665" spans="1:11" ht="13.5" x14ac:dyDescent="0.25">
      <c r="A665" s="3">
        <f>TITRES_STAT!B668</f>
        <v>45568</v>
      </c>
      <c r="B665" s="5">
        <f>TITRES_STAT!D668</f>
        <v>17.6465</v>
      </c>
      <c r="C665" s="2">
        <f t="shared" si="77"/>
        <v>-4.5799999999999841E-2</v>
      </c>
      <c r="D665" s="2">
        <f t="shared" si="78"/>
        <v>17.565800000000003</v>
      </c>
      <c r="E665" s="2">
        <f t="shared" si="80"/>
        <v>17.543789999999998</v>
      </c>
      <c r="F665" s="2">
        <f t="shared" si="81"/>
        <v>17.691399999999994</v>
      </c>
      <c r="G665" s="2">
        <f t="shared" si="75"/>
        <v>17.732844000000011</v>
      </c>
      <c r="H665" s="2">
        <f t="shared" si="79"/>
        <v>17.134745500000012</v>
      </c>
      <c r="I665" s="2">
        <f t="array" ref="I665">SUMPRODUCT(B649:B668, (ROW(B649:B668)-ROW(B649)+1)) / (20*21/2)</f>
        <v>17.59304333333333</v>
      </c>
      <c r="J665" s="2">
        <f t="shared" si="82"/>
        <v>17.63526566696337</v>
      </c>
      <c r="K665" s="2">
        <f t="shared" si="76"/>
        <v>17.593157753623636</v>
      </c>
    </row>
    <row r="666" spans="1:11" ht="13.5" x14ac:dyDescent="0.25">
      <c r="A666" s="3">
        <f>TITRES_STAT!B669</f>
        <v>45569</v>
      </c>
      <c r="B666" s="5">
        <f>TITRES_STAT!D669</f>
        <v>17.5915</v>
      </c>
      <c r="C666" s="2">
        <f t="shared" si="77"/>
        <v>-5.4999999999999716E-2</v>
      </c>
      <c r="D666" s="2">
        <f t="shared" si="78"/>
        <v>17.60248</v>
      </c>
      <c r="E666" s="2">
        <f t="shared" si="80"/>
        <v>17.533710000000003</v>
      </c>
      <c r="F666" s="2">
        <f t="shared" si="81"/>
        <v>17.677189999999992</v>
      </c>
      <c r="G666" s="2">
        <f t="shared" si="75"/>
        <v>17.734494000000009</v>
      </c>
      <c r="H666" s="2">
        <f t="shared" si="79"/>
        <v>17.136042500000013</v>
      </c>
      <c r="I666" s="2">
        <f t="array" ref="I666">SUMPRODUCT(B650:B669, (ROW(B650:B669)-ROW(B650)+1)) / (20*21/2)</f>
        <v>17.487232857142857</v>
      </c>
      <c r="J666" s="2">
        <f t="shared" si="82"/>
        <v>17.631097508204956</v>
      </c>
      <c r="K666" s="2">
        <f t="shared" si="76"/>
        <v>17.593092743677612</v>
      </c>
    </row>
    <row r="667" spans="1:11" ht="13.5" x14ac:dyDescent="0.25">
      <c r="A667" s="3">
        <f>TITRES_STAT!B670</f>
        <v>45572</v>
      </c>
      <c r="B667" s="5">
        <f>TITRES_STAT!D670</f>
        <v>17.5823</v>
      </c>
      <c r="C667" s="2">
        <f t="shared" si="77"/>
        <v>-9.1999999999998749E-3</v>
      </c>
      <c r="D667" s="2">
        <f t="shared" si="78"/>
        <v>17.640979999999999</v>
      </c>
      <c r="E667" s="2">
        <f t="shared" si="80"/>
        <v>17.52271</v>
      </c>
      <c r="F667" s="2">
        <f t="shared" si="81"/>
        <v>17.662519999999994</v>
      </c>
      <c r="G667" s="2">
        <f t="shared" si="75"/>
        <v>17.728626000000009</v>
      </c>
      <c r="H667" s="2">
        <f t="shared" si="79"/>
        <v>17.137293500000013</v>
      </c>
      <c r="I667" s="2">
        <f t="array" ref="I667">SUMPRODUCT(B651:B670, (ROW(B651:B670)-ROW(B651)+1)) / (20*21/2)</f>
        <v>17.454148095238097</v>
      </c>
      <c r="J667" s="2">
        <f t="shared" si="82"/>
        <v>17.626450126471148</v>
      </c>
      <c r="K667" s="2">
        <f t="shared" si="76"/>
        <v>17.592669498827508</v>
      </c>
    </row>
    <row r="668" spans="1:11" ht="13.5" x14ac:dyDescent="0.25">
      <c r="A668" s="3">
        <f>TITRES_STAT!B671</f>
        <v>45573</v>
      </c>
      <c r="B668" s="5">
        <f>TITRES_STAT!D671</f>
        <v>17.5915</v>
      </c>
      <c r="C668" s="2">
        <f t="shared" si="77"/>
        <v>9.1999999999998749E-3</v>
      </c>
      <c r="D668" s="2">
        <f t="shared" si="78"/>
        <v>17.620820000000002</v>
      </c>
      <c r="E668" s="2">
        <f t="shared" si="80"/>
        <v>17.541050000000002</v>
      </c>
      <c r="F668" s="2">
        <f t="shared" si="81"/>
        <v>17.648309999999995</v>
      </c>
      <c r="G668" s="2">
        <f t="shared" si="75"/>
        <v>17.720192000000008</v>
      </c>
      <c r="H668" s="2">
        <f t="shared" si="79"/>
        <v>17.138677000000015</v>
      </c>
      <c r="I668" s="2">
        <f t="array" ref="I668">SUMPRODUCT(B652:B671, (ROW(B652:B671)-ROW(B652)+1)) / (20*21/2)</f>
        <v>17.392680952380953</v>
      </c>
      <c r="J668" s="2">
        <f t="shared" si="82"/>
        <v>17.623121542997705</v>
      </c>
      <c r="K668" s="2">
        <f t="shared" si="76"/>
        <v>17.592623636128391</v>
      </c>
    </row>
    <row r="669" spans="1:11" ht="13.5" x14ac:dyDescent="0.25">
      <c r="A669" s="3">
        <f>TITRES_STAT!B672</f>
        <v>45574</v>
      </c>
      <c r="B669" s="5">
        <f>TITRES_STAT!D672</f>
        <v>16.537299999999998</v>
      </c>
      <c r="C669" s="2">
        <f t="shared" si="77"/>
        <v>-1.0542000000000016</v>
      </c>
      <c r="D669" s="2">
        <f t="shared" si="78"/>
        <v>17.38982</v>
      </c>
      <c r="E669" s="2">
        <f t="shared" si="80"/>
        <v>17.453969999999998</v>
      </c>
      <c r="F669" s="2">
        <f t="shared" si="81"/>
        <v>17.581389999999995</v>
      </c>
      <c r="G669" s="2">
        <f t="shared" si="75"/>
        <v>17.690674000000005</v>
      </c>
      <c r="H669" s="2">
        <f t="shared" si="79"/>
        <v>17.134789500000014</v>
      </c>
      <c r="I669" s="2">
        <f t="array" ref="I669">SUMPRODUCT(B653:B672, (ROW(B653:B672)-ROW(B653)+1)) / (20*21/2)</f>
        <v>17.358327619047621</v>
      </c>
      <c r="J669" s="2">
        <f t="shared" si="82"/>
        <v>17.519709967474114</v>
      </c>
      <c r="K669" s="2">
        <f t="shared" si="76"/>
        <v>17.551238395495904</v>
      </c>
    </row>
    <row r="670" spans="1:11" ht="13.5" x14ac:dyDescent="0.25">
      <c r="A670" s="3">
        <f>TITRES_STAT!B673</f>
        <v>45575</v>
      </c>
      <c r="B670" s="5">
        <f>TITRES_STAT!D673</f>
        <v>17.234000000000002</v>
      </c>
      <c r="C670" s="2">
        <f t="shared" si="77"/>
        <v>0.69670000000000343</v>
      </c>
      <c r="D670" s="2">
        <f t="shared" si="78"/>
        <v>17.307319999999997</v>
      </c>
      <c r="E670" s="2">
        <f t="shared" si="80"/>
        <v>17.43656</v>
      </c>
      <c r="F670" s="2">
        <f t="shared" si="81"/>
        <v>17.549304999999997</v>
      </c>
      <c r="G670" s="2">
        <f t="shared" si="75"/>
        <v>17.675090000000004</v>
      </c>
      <c r="H670" s="2">
        <f t="shared" si="79"/>
        <v>17.136254500000014</v>
      </c>
      <c r="I670" s="2">
        <f t="array" ref="I670">SUMPRODUCT(B654:B673, (ROW(B654:B673)-ROW(B654)+1)) / (20*21/2)</f>
        <v>17.368276666666667</v>
      </c>
      <c r="J670" s="2">
        <f t="shared" si="82"/>
        <v>17.492499494381342</v>
      </c>
      <c r="K670" s="2">
        <f t="shared" si="76"/>
        <v>17.538797674103908</v>
      </c>
    </row>
    <row r="671" spans="1:11" ht="13.5" x14ac:dyDescent="0.25">
      <c r="A671" s="3">
        <f>TITRES_STAT!B674</f>
        <v>45576</v>
      </c>
      <c r="B671" s="5">
        <f>TITRES_STAT!D674</f>
        <v>16.9039</v>
      </c>
      <c r="C671" s="2">
        <f t="shared" si="77"/>
        <v>-0.33010000000000161</v>
      </c>
      <c r="D671" s="2">
        <f t="shared" si="78"/>
        <v>17.169799999999999</v>
      </c>
      <c r="E671" s="2">
        <f t="shared" si="80"/>
        <v>17.386140000000001</v>
      </c>
      <c r="F671" s="2">
        <f t="shared" si="81"/>
        <v>17.503009999999996</v>
      </c>
      <c r="G671" s="2">
        <f t="shared" si="75"/>
        <v>17.646488000000005</v>
      </c>
      <c r="H671" s="2">
        <f t="shared" si="79"/>
        <v>17.13606900000001</v>
      </c>
      <c r="I671" s="2">
        <f t="array" ref="I671">SUMPRODUCT(B655:B674, (ROW(B655:B674)-ROW(B655)+1)) / (20*21/2)</f>
        <v>17.364391904761906</v>
      </c>
      <c r="J671" s="2">
        <f t="shared" si="82"/>
        <v>17.436442399678356</v>
      </c>
      <c r="K671" s="2">
        <f t="shared" si="76"/>
        <v>17.513899726099833</v>
      </c>
    </row>
    <row r="672" spans="1:11" ht="13.5" x14ac:dyDescent="0.25">
      <c r="A672" s="3">
        <f>TITRES_STAT!B675</f>
        <v>45579</v>
      </c>
      <c r="B672" s="5">
        <f>TITRES_STAT!D675</f>
        <v>17.142299999999999</v>
      </c>
      <c r="C672" s="2">
        <f t="shared" si="77"/>
        <v>0.23839999999999861</v>
      </c>
      <c r="D672" s="2">
        <f t="shared" si="78"/>
        <v>17.081799999999998</v>
      </c>
      <c r="E672" s="2">
        <f t="shared" si="80"/>
        <v>17.36139</v>
      </c>
      <c r="F672" s="2">
        <f t="shared" si="81"/>
        <v>17.468634999999999</v>
      </c>
      <c r="G672" s="2">
        <f t="shared" si="75"/>
        <v>17.622654000000004</v>
      </c>
      <c r="H672" s="2">
        <f t="shared" si="79"/>
        <v>17.137075500000009</v>
      </c>
      <c r="I672" s="2">
        <f t="array" ref="I672">SUMPRODUCT(B656:B675, (ROW(B656:B675)-ROW(B656)+1)) / (20*21/2)</f>
        <v>17.362253333333332</v>
      </c>
      <c r="J672" s="2">
        <f t="shared" si="82"/>
        <v>17.408428837804227</v>
      </c>
      <c r="K672" s="2">
        <f t="shared" si="76"/>
        <v>17.499327187821407</v>
      </c>
    </row>
    <row r="673" spans="1:11" ht="13.5" x14ac:dyDescent="0.25">
      <c r="A673" s="3">
        <f>TITRES_STAT!B676</f>
        <v>45581</v>
      </c>
      <c r="B673" s="5">
        <f>TITRES_STAT!D676</f>
        <v>17.5731</v>
      </c>
      <c r="C673" s="2">
        <f t="shared" si="77"/>
        <v>0.4308000000000014</v>
      </c>
      <c r="D673" s="2">
        <f t="shared" si="78"/>
        <v>17.078119999999998</v>
      </c>
      <c r="E673" s="2">
        <f t="shared" si="80"/>
        <v>17.349470000000004</v>
      </c>
      <c r="F673" s="2">
        <f t="shared" si="81"/>
        <v>17.458090000000002</v>
      </c>
      <c r="G673" s="2">
        <f t="shared" si="75"/>
        <v>17.610186000000002</v>
      </c>
      <c r="H673" s="2">
        <f t="shared" si="79"/>
        <v>17.140192500000008</v>
      </c>
      <c r="I673" s="2">
        <f t="array" ref="I673">SUMPRODUCT(B657:B676, (ROW(B657:B676)-ROW(B657)+1)) / (20*21/2)</f>
        <v>17.351384761904765</v>
      </c>
      <c r="J673" s="2">
        <f t="shared" si="82"/>
        <v>17.424111805632396</v>
      </c>
      <c r="K673" s="2">
        <f t="shared" si="76"/>
        <v>17.502220239279392</v>
      </c>
    </row>
    <row r="674" spans="1:11" ht="13.5" x14ac:dyDescent="0.25">
      <c r="A674" s="3">
        <f>TITRES_STAT!B677</f>
        <v>45582</v>
      </c>
      <c r="B674" s="5">
        <f>TITRES_STAT!D677</f>
        <v>17.417300000000001</v>
      </c>
      <c r="C674" s="2">
        <f t="shared" si="77"/>
        <v>-0.15579999999999927</v>
      </c>
      <c r="D674" s="2">
        <f t="shared" si="78"/>
        <v>17.25412</v>
      </c>
      <c r="E674" s="2">
        <f t="shared" si="80"/>
        <v>17.32197</v>
      </c>
      <c r="F674" s="2">
        <f t="shared" si="81"/>
        <v>17.439754999999998</v>
      </c>
      <c r="G674" s="2">
        <f t="shared" si="75"/>
        <v>17.596436000000001</v>
      </c>
      <c r="H674" s="2">
        <f t="shared" si="79"/>
        <v>17.142530500000007</v>
      </c>
      <c r="I674" s="2">
        <f t="array" ref="I674">SUMPRODUCT(B658:B677, (ROW(B658:B677)-ROW(B658)+1)) / (20*21/2)</f>
        <v>17.35108285714286</v>
      </c>
      <c r="J674" s="2">
        <f t="shared" si="82"/>
        <v>17.423463062238834</v>
      </c>
      <c r="K674" s="2">
        <f t="shared" si="76"/>
        <v>17.498890033817457</v>
      </c>
    </row>
    <row r="675" spans="1:11" ht="13.5" x14ac:dyDescent="0.25">
      <c r="A675" s="3">
        <f>TITRES_STAT!B678</f>
        <v>45583</v>
      </c>
      <c r="B675" s="5">
        <f>TITRES_STAT!D678</f>
        <v>17.417300000000001</v>
      </c>
      <c r="C675" s="2">
        <f t="shared" si="77"/>
        <v>0</v>
      </c>
      <c r="D675" s="2">
        <f t="shared" si="78"/>
        <v>17.290779999999998</v>
      </c>
      <c r="E675" s="2">
        <f t="shared" si="80"/>
        <v>17.299050000000001</v>
      </c>
      <c r="F675" s="2">
        <f t="shared" si="81"/>
        <v>17.421420000000001</v>
      </c>
      <c r="G675" s="2">
        <f t="shared" si="75"/>
        <v>17.583967999999999</v>
      </c>
      <c r="H675" s="2">
        <f t="shared" si="79"/>
        <v>17.144868500000005</v>
      </c>
      <c r="I675" s="2">
        <f t="array" ref="I675">SUMPRODUCT(B659:B678, (ROW(B659:B678)-ROW(B659)+1)) / (20*21/2)</f>
        <v>17.353920476190478</v>
      </c>
      <c r="J675" s="2">
        <f t="shared" si="82"/>
        <v>17.422876103930374</v>
      </c>
      <c r="K675" s="2">
        <f t="shared" si="76"/>
        <v>17.495690424648146</v>
      </c>
    </row>
    <row r="676" spans="1:11" ht="13.5" x14ac:dyDescent="0.25">
      <c r="A676" s="3">
        <f>TITRES_STAT!B679</f>
        <v>45586</v>
      </c>
      <c r="B676" s="5">
        <f>TITRES_STAT!D679</f>
        <v>17.307300000000001</v>
      </c>
      <c r="C676" s="2">
        <f t="shared" si="77"/>
        <v>-0.10999999999999943</v>
      </c>
      <c r="D676" s="2">
        <f t="shared" si="78"/>
        <v>17.371459999999999</v>
      </c>
      <c r="E676" s="2">
        <f t="shared" si="80"/>
        <v>17.270630000000001</v>
      </c>
      <c r="F676" s="2">
        <f t="shared" si="81"/>
        <v>17.402170000000002</v>
      </c>
      <c r="G676" s="2">
        <f t="shared" si="75"/>
        <v>17.581768</v>
      </c>
      <c r="H676" s="2">
        <f t="shared" si="79"/>
        <v>17.142310500000004</v>
      </c>
      <c r="I676" s="2">
        <f t="array" ref="I676">SUMPRODUCT(B660:B679, (ROW(B660:B679)-ROW(B660)+1)) / (20*21/2)</f>
        <v>17.356714285714286</v>
      </c>
      <c r="J676" s="2">
        <f t="shared" si="82"/>
        <v>17.411868855937005</v>
      </c>
      <c r="K676" s="2">
        <f t="shared" si="76"/>
        <v>17.488302564858024</v>
      </c>
    </row>
    <row r="677" spans="1:11" ht="13.5" x14ac:dyDescent="0.25">
      <c r="A677" s="3">
        <f>TITRES_STAT!B680</f>
        <v>45587</v>
      </c>
      <c r="B677" s="5">
        <f>TITRES_STAT!D680</f>
        <v>17.399000000000001</v>
      </c>
      <c r="C677" s="2">
        <f t="shared" si="77"/>
        <v>9.1699999999999449E-2</v>
      </c>
      <c r="D677" s="2">
        <f t="shared" si="78"/>
        <v>17.422800000000002</v>
      </c>
      <c r="E677" s="2">
        <f t="shared" si="80"/>
        <v>17.252299999999998</v>
      </c>
      <c r="F677" s="2">
        <f t="shared" si="81"/>
        <v>17.387505000000001</v>
      </c>
      <c r="G677" s="2">
        <f t="shared" si="75"/>
        <v>17.574068</v>
      </c>
      <c r="H677" s="2">
        <f t="shared" si="79"/>
        <v>17.142384000000003</v>
      </c>
      <c r="I677" s="2">
        <f t="array" ref="I677">SUMPRODUCT(B661:B680, (ROW(B661:B680)-ROW(B661)+1)) / (20*21/2)</f>
        <v>17.335016666666665</v>
      </c>
      <c r="J677" s="2">
        <f t="shared" si="82"/>
        <v>17.41064325060967</v>
      </c>
      <c r="K677" s="2">
        <f t="shared" si="76"/>
        <v>17.484800503491044</v>
      </c>
    </row>
    <row r="678" spans="1:11" ht="13.5" x14ac:dyDescent="0.25">
      <c r="A678" s="3">
        <f>TITRES_STAT!B681</f>
        <v>45588</v>
      </c>
      <c r="B678" s="5">
        <f>TITRES_STAT!D681</f>
        <v>17.417300000000001</v>
      </c>
      <c r="C678" s="2">
        <f t="shared" si="77"/>
        <v>1.8299999999999983E-2</v>
      </c>
      <c r="D678" s="2">
        <f t="shared" si="78"/>
        <v>17.391640000000002</v>
      </c>
      <c r="E678" s="2">
        <f t="shared" si="80"/>
        <v>17.23488</v>
      </c>
      <c r="F678" s="2">
        <f t="shared" si="81"/>
        <v>17.387965000000001</v>
      </c>
      <c r="G678" s="2">
        <f t="shared" si="75"/>
        <v>17.568567999999999</v>
      </c>
      <c r="H678" s="2">
        <f t="shared" si="79"/>
        <v>17.142636000000003</v>
      </c>
      <c r="I678" s="2">
        <f t="array" ref="I678">SUMPRODUCT(B662:B681, (ROW(B662:B681)-ROW(B662)+1)) / (20*21/2)</f>
        <v>17.317992857142855</v>
      </c>
      <c r="J678" s="2">
        <f t="shared" si="82"/>
        <v>17.411277226742083</v>
      </c>
      <c r="K678" s="2">
        <f t="shared" si="76"/>
        <v>17.482153424922771</v>
      </c>
    </row>
    <row r="679" spans="1:11" ht="13.5" x14ac:dyDescent="0.25">
      <c r="A679" s="3">
        <f>TITRES_STAT!B682</f>
        <v>45589</v>
      </c>
      <c r="B679" s="5">
        <f>TITRES_STAT!D682</f>
        <v>17.417300000000001</v>
      </c>
      <c r="C679" s="2">
        <f t="shared" si="77"/>
        <v>0</v>
      </c>
      <c r="D679" s="2">
        <f t="shared" si="78"/>
        <v>17.391640000000002</v>
      </c>
      <c r="E679" s="2">
        <f t="shared" si="80"/>
        <v>17.322880000000005</v>
      </c>
      <c r="F679" s="2">
        <f t="shared" si="81"/>
        <v>17.388425000000002</v>
      </c>
      <c r="G679" s="2">
        <f t="shared" si="75"/>
        <v>17.563067999999998</v>
      </c>
      <c r="H679" s="2">
        <f t="shared" si="79"/>
        <v>17.142975000000003</v>
      </c>
      <c r="I679" s="2">
        <f t="array" ref="I679">SUMPRODUCT(B663:B682, (ROW(B663:B682)-ROW(B663)+1)) / (20*21/2)</f>
        <v>17.301972857142857</v>
      </c>
      <c r="J679" s="2">
        <f t="shared" si="82"/>
        <v>17.411850824195216</v>
      </c>
      <c r="K679" s="2">
        <f t="shared" si="76"/>
        <v>17.479610153357175</v>
      </c>
    </row>
    <row r="680" spans="1:11" ht="13.5" x14ac:dyDescent="0.25">
      <c r="A680" s="3">
        <f>TITRES_STAT!B683</f>
        <v>45590</v>
      </c>
      <c r="B680" s="5">
        <f>TITRES_STAT!D683</f>
        <v>17.160599999999999</v>
      </c>
      <c r="C680" s="2">
        <f t="shared" si="77"/>
        <v>-0.25670000000000215</v>
      </c>
      <c r="D680" s="2">
        <f t="shared" si="78"/>
        <v>17.340299999999999</v>
      </c>
      <c r="E680" s="2">
        <f t="shared" si="80"/>
        <v>17.315539999999999</v>
      </c>
      <c r="F680" s="2">
        <f t="shared" si="81"/>
        <v>17.376049999999999</v>
      </c>
      <c r="G680" s="2">
        <f t="shared" si="75"/>
        <v>17.556099999999997</v>
      </c>
      <c r="H680" s="2">
        <f t="shared" si="79"/>
        <v>17.142334500000004</v>
      </c>
      <c r="I680" s="2">
        <f t="array" ref="I680">SUMPRODUCT(B664:B683, (ROW(B664:B683)-ROW(B664)+1)) / (20*21/2)</f>
        <v>17.273774285714286</v>
      </c>
      <c r="J680" s="2">
        <f t="shared" si="82"/>
        <v>17.387922174271864</v>
      </c>
      <c r="K680" s="2">
        <f t="shared" si="76"/>
        <v>17.467099951264739</v>
      </c>
    </row>
    <row r="681" spans="1:11" ht="13.5" x14ac:dyDescent="0.25">
      <c r="A681" s="3">
        <f>TITRES_STAT!B684</f>
        <v>45593</v>
      </c>
      <c r="B681" s="5">
        <f>TITRES_STAT!D684</f>
        <v>17.197299999999998</v>
      </c>
      <c r="C681" s="2">
        <f t="shared" si="77"/>
        <v>3.6699999999999733E-2</v>
      </c>
      <c r="D681" s="2">
        <f t="shared" si="78"/>
        <v>17.318300000000001</v>
      </c>
      <c r="E681" s="2">
        <f t="shared" si="80"/>
        <v>17.34488</v>
      </c>
      <c r="F681" s="2">
        <f t="shared" si="81"/>
        <v>17.365510000000004</v>
      </c>
      <c r="G681" s="2">
        <f t="shared" si="75"/>
        <v>17.549865999999998</v>
      </c>
      <c r="H681" s="2">
        <f t="shared" si="79"/>
        <v>17.142312000000004</v>
      </c>
      <c r="I681" s="2">
        <f t="array" ref="I681">SUMPRODUCT(B665:B684, (ROW(B665:B684)-ROW(B665)+1)) / (20*21/2)</f>
        <v>17.259063809523806</v>
      </c>
      <c r="J681" s="2">
        <f t="shared" si="82"/>
        <v>17.369767681484067</v>
      </c>
      <c r="K681" s="2">
        <f t="shared" si="76"/>
        <v>17.456519561019061</v>
      </c>
    </row>
    <row r="682" spans="1:11" ht="13.5" x14ac:dyDescent="0.25">
      <c r="A682" s="3">
        <f>TITRES_STAT!B685</f>
        <v>45594</v>
      </c>
      <c r="B682" s="5">
        <f>TITRES_STAT!D685</f>
        <v>17.197299999999998</v>
      </c>
      <c r="C682" s="2">
        <f t="shared" si="77"/>
        <v>0</v>
      </c>
      <c r="D682" s="2">
        <f t="shared" si="78"/>
        <v>17.27796</v>
      </c>
      <c r="E682" s="2">
        <f t="shared" si="80"/>
        <v>17.350379999999994</v>
      </c>
      <c r="F682" s="2">
        <f t="shared" si="81"/>
        <v>17.355885000000001</v>
      </c>
      <c r="G682" s="2">
        <f t="shared" si="75"/>
        <v>17.543631999999999</v>
      </c>
      <c r="H682" s="2">
        <f t="shared" si="79"/>
        <v>17.1422895</v>
      </c>
      <c r="I682" s="2">
        <f t="array" ref="I682">SUMPRODUCT(B666:B685, (ROW(B666:B685)-ROW(B666)+1)) / (20*21/2)</f>
        <v>17.292241428571426</v>
      </c>
      <c r="J682" s="2">
        <f t="shared" si="82"/>
        <v>17.353342188009393</v>
      </c>
      <c r="K682" s="2">
        <f t="shared" si="76"/>
        <v>17.446354088037921</v>
      </c>
    </row>
    <row r="683" spans="1:11" ht="13.5" x14ac:dyDescent="0.25">
      <c r="A683" s="3">
        <f>TITRES_STAT!B686</f>
        <v>45595</v>
      </c>
      <c r="B683" s="5">
        <f>TITRES_STAT!D686</f>
        <v>17.059799999999999</v>
      </c>
      <c r="C683" s="2">
        <f t="shared" si="77"/>
        <v>-0.13749999999999929</v>
      </c>
      <c r="D683" s="2">
        <f t="shared" si="78"/>
        <v>17.20646</v>
      </c>
      <c r="E683" s="2">
        <f t="shared" si="80"/>
        <v>17.299050000000001</v>
      </c>
      <c r="F683" s="2">
        <f t="shared" si="81"/>
        <v>17.324260000000002</v>
      </c>
      <c r="G683" s="2">
        <f t="shared" si="75"/>
        <v>17.534647999999997</v>
      </c>
      <c r="H683" s="2">
        <f t="shared" si="79"/>
        <v>17.142014500000002</v>
      </c>
      <c r="I683" s="2">
        <f t="array" ref="I683">SUMPRODUCT(B667:B686, (ROW(B667:B686)-ROW(B667)+1)) / (20*21/2)</f>
        <v>17.347247619047618</v>
      </c>
      <c r="J683" s="2">
        <f t="shared" si="82"/>
        <v>17.325385789151355</v>
      </c>
      <c r="K683" s="2">
        <f t="shared" si="76"/>
        <v>17.431195104193296</v>
      </c>
    </row>
    <row r="684" spans="1:11" ht="13.5" x14ac:dyDescent="0.25">
      <c r="A684" s="3">
        <f>TITRES_STAT!B687</f>
        <v>45596</v>
      </c>
      <c r="B684" s="5">
        <f>TITRES_STAT!D687</f>
        <v>17.169799999999999</v>
      </c>
      <c r="C684" s="2">
        <f t="shared" si="77"/>
        <v>0.10999999999999943</v>
      </c>
      <c r="D684" s="2">
        <f t="shared" si="78"/>
        <v>17.156959999999998</v>
      </c>
      <c r="E684" s="2">
        <f t="shared" si="80"/>
        <v>17.2743</v>
      </c>
      <c r="F684" s="2">
        <f t="shared" si="81"/>
        <v>17.298134999999998</v>
      </c>
      <c r="G684" s="2">
        <f t="shared" si="75"/>
        <v>17.527863999999997</v>
      </c>
      <c r="H684" s="2">
        <f t="shared" si="79"/>
        <v>17.142332500000002</v>
      </c>
      <c r="I684" s="2">
        <f t="array" ref="I684">SUMPRODUCT(B668:B687, (ROW(B668:B687)-ROW(B668)+1)) / (20*21/2)</f>
        <v>17.409624285714287</v>
      </c>
      <c r="J684" s="2">
        <f t="shared" si="82"/>
        <v>17.310568094946461</v>
      </c>
      <c r="K684" s="2">
        <f t="shared" si="76"/>
        <v>17.420944315793559</v>
      </c>
    </row>
    <row r="685" spans="1:11" ht="13.5" x14ac:dyDescent="0.25">
      <c r="A685" s="3">
        <f>TITRES_STAT!B688</f>
        <v>45597</v>
      </c>
      <c r="B685" s="5">
        <f>TITRES_STAT!D688</f>
        <v>17.6465</v>
      </c>
      <c r="C685" s="2">
        <f t="shared" si="77"/>
        <v>0.47670000000000101</v>
      </c>
      <c r="D685" s="2">
        <f t="shared" si="78"/>
        <v>17.25414</v>
      </c>
      <c r="E685" s="2">
        <f t="shared" si="80"/>
        <v>17.297220000000003</v>
      </c>
      <c r="F685" s="2">
        <f t="shared" si="81"/>
        <v>17.298135000000002</v>
      </c>
      <c r="G685" s="2">
        <f t="shared" si="75"/>
        <v>17.530613999999993</v>
      </c>
      <c r="H685" s="2">
        <f t="shared" si="79"/>
        <v>17.145121000000003</v>
      </c>
      <c r="I685" s="2">
        <f t="array" ref="I685">SUMPRODUCT(B669:B688, (ROW(B669:B688)-ROW(B669)+1)) / (20*21/2)</f>
        <v>17.465805714285715</v>
      </c>
      <c r="J685" s="2">
        <f t="shared" si="82"/>
        <v>17.342561609713464</v>
      </c>
      <c r="K685" s="2">
        <f t="shared" si="76"/>
        <v>17.429789636742829</v>
      </c>
    </row>
    <row r="686" spans="1:11" ht="13.5" x14ac:dyDescent="0.25">
      <c r="A686" s="3">
        <f>TITRES_STAT!B689</f>
        <v>45600</v>
      </c>
      <c r="B686" s="5">
        <f>TITRES_STAT!D689</f>
        <v>17.875699999999998</v>
      </c>
      <c r="C686" s="2">
        <f t="shared" si="77"/>
        <v>0.22919999999999874</v>
      </c>
      <c r="D686" s="2">
        <f t="shared" si="78"/>
        <v>17.389819999999997</v>
      </c>
      <c r="E686" s="2">
        <f t="shared" si="80"/>
        <v>17.354059999999997</v>
      </c>
      <c r="F686" s="2">
        <f t="shared" si="81"/>
        <v>17.312345000000001</v>
      </c>
      <c r="G686" s="2">
        <f t="shared" si="75"/>
        <v>17.537947999999993</v>
      </c>
      <c r="H686" s="2">
        <f t="shared" si="79"/>
        <v>17.148230000000002</v>
      </c>
      <c r="I686" s="2">
        <f t="array" ref="I686">SUMPRODUCT(B670:B689, (ROW(B670:B689)-ROW(B670)+1)) / (20*21/2)</f>
        <v>17.50470142857143</v>
      </c>
      <c r="J686" s="2">
        <f t="shared" si="82"/>
        <v>17.393336694502658</v>
      </c>
      <c r="K686" s="2">
        <f t="shared" si="76"/>
        <v>17.447276317654875</v>
      </c>
    </row>
    <row r="687" spans="1:11" ht="13.5" x14ac:dyDescent="0.25">
      <c r="A687" s="3">
        <f>TITRES_STAT!B690</f>
        <v>45601</v>
      </c>
      <c r="B687" s="5">
        <f>TITRES_STAT!D690</f>
        <v>17.967300000000002</v>
      </c>
      <c r="C687" s="2">
        <f t="shared" si="77"/>
        <v>9.1600000000003234E-2</v>
      </c>
      <c r="D687" s="2">
        <f t="shared" si="78"/>
        <v>17.54382</v>
      </c>
      <c r="E687" s="2">
        <f t="shared" si="80"/>
        <v>17.410889999999998</v>
      </c>
      <c r="F687" s="2">
        <f t="shared" si="81"/>
        <v>17.331595</v>
      </c>
      <c r="G687" s="2">
        <f t="shared" si="75"/>
        <v>17.549863999999999</v>
      </c>
      <c r="H687" s="2">
        <f t="shared" si="79"/>
        <v>17.151796999999998</v>
      </c>
      <c r="I687" s="2">
        <f t="array" ref="I687">SUMPRODUCT(B671:B690, (ROW(B671:B690)-ROW(B671)+1)) / (20*21/2)</f>
        <v>17.50548666666667</v>
      </c>
      <c r="J687" s="2">
        <f t="shared" si="82"/>
        <v>17.447999866454786</v>
      </c>
      <c r="K687" s="2">
        <f t="shared" si="76"/>
        <v>17.467669403237036</v>
      </c>
    </row>
    <row r="688" spans="1:11" ht="13.5" x14ac:dyDescent="0.25">
      <c r="A688" s="3">
        <f>TITRES_STAT!B691</f>
        <v>45602</v>
      </c>
      <c r="B688" s="5">
        <f>TITRES_STAT!D691</f>
        <v>17.921500000000002</v>
      </c>
      <c r="C688" s="2">
        <f t="shared" si="77"/>
        <v>-4.5799999999999841E-2</v>
      </c>
      <c r="D688" s="2">
        <f t="shared" si="78"/>
        <v>17.716160000000002</v>
      </c>
      <c r="E688" s="2">
        <f t="shared" si="80"/>
        <v>17.461310000000001</v>
      </c>
      <c r="F688" s="2">
        <f t="shared" si="81"/>
        <v>17.348095000000001</v>
      </c>
      <c r="G688" s="2">
        <f t="shared" si="75"/>
        <v>17.560863999999995</v>
      </c>
      <c r="H688" s="2">
        <f t="shared" si="79"/>
        <v>17.154482999999999</v>
      </c>
      <c r="I688" s="2">
        <f t="array" ref="I688">SUMPRODUCT(B672:B691, (ROW(B672:B691)-ROW(B672)+1)) / (20*21/2)</f>
        <v>17.531589523809522</v>
      </c>
      <c r="J688" s="2">
        <f t="shared" si="82"/>
        <v>17.493095117268616</v>
      </c>
      <c r="K688" s="2">
        <f t="shared" si="76"/>
        <v>17.485466681541467</v>
      </c>
    </row>
    <row r="689" spans="1:11" ht="13.5" x14ac:dyDescent="0.25">
      <c r="A689" s="3">
        <f>TITRES_STAT!B692</f>
        <v>45603</v>
      </c>
      <c r="B689" s="5">
        <f>TITRES_STAT!D692</f>
        <v>17.756499999999999</v>
      </c>
      <c r="C689" s="2">
        <f t="shared" si="77"/>
        <v>-0.1650000000000027</v>
      </c>
      <c r="D689" s="2">
        <f t="shared" si="78"/>
        <v>17.833500000000001</v>
      </c>
      <c r="E689" s="2">
        <f t="shared" si="80"/>
        <v>17.495229999999999</v>
      </c>
      <c r="F689" s="2">
        <f t="shared" si="81"/>
        <v>17.409055000000002</v>
      </c>
      <c r="G689" s="2">
        <f t="shared" si="75"/>
        <v>17.568747999999996</v>
      </c>
      <c r="H689" s="2">
        <f t="shared" si="79"/>
        <v>17.156343999999997</v>
      </c>
      <c r="I689" s="2">
        <f t="array" ref="I689">SUMPRODUCT(B673:B692, (ROW(B673:B692)-ROW(B673)+1)) / (20*21/2)</f>
        <v>17.52774761904762</v>
      </c>
      <c r="J689" s="2">
        <f t="shared" si="82"/>
        <v>17.518181296576365</v>
      </c>
      <c r="K689" s="2">
        <f t="shared" si="76"/>
        <v>17.496095439128077</v>
      </c>
    </row>
    <row r="690" spans="1:11" ht="13.5" x14ac:dyDescent="0.25">
      <c r="A690" s="3">
        <f>TITRES_STAT!B693</f>
        <v>45604</v>
      </c>
      <c r="B690" s="5">
        <f>TITRES_STAT!D693</f>
        <v>17.417300000000001</v>
      </c>
      <c r="C690" s="2">
        <f t="shared" si="77"/>
        <v>-0.33919999999999817</v>
      </c>
      <c r="D690" s="2">
        <f t="shared" si="78"/>
        <v>17.787659999999999</v>
      </c>
      <c r="E690" s="2">
        <f t="shared" si="80"/>
        <v>17.520900000000001</v>
      </c>
      <c r="F690" s="2">
        <f t="shared" si="81"/>
        <v>17.418219999999998</v>
      </c>
      <c r="G690" s="2">
        <f t="shared" ref="G690:G753" si="83">AVERAGE(B641:B690)</f>
        <v>17.569847999999997</v>
      </c>
      <c r="H690" s="2">
        <f t="shared" si="79"/>
        <v>17.157812999999997</v>
      </c>
      <c r="I690" s="2">
        <f t="array" ref="I690">SUMPRODUCT(B674:B693, (ROW(B674:B693)-ROW(B674)+1)) / (20*21/2)</f>
        <v>17.522596190476193</v>
      </c>
      <c r="J690" s="2">
        <f t="shared" si="82"/>
        <v>17.508573554045284</v>
      </c>
      <c r="K690" s="2">
        <f t="shared" si="76"/>
        <v>17.49300542190737</v>
      </c>
    </row>
    <row r="691" spans="1:11" ht="13.5" x14ac:dyDescent="0.25">
      <c r="A691" s="3">
        <f>TITRES_STAT!B694</f>
        <v>45607</v>
      </c>
      <c r="B691" s="5">
        <f>TITRES_STAT!D694</f>
        <v>17.692299999999999</v>
      </c>
      <c r="C691" s="2">
        <f t="shared" si="77"/>
        <v>0.27499999999999858</v>
      </c>
      <c r="D691" s="2">
        <f t="shared" si="78"/>
        <v>17.750980000000002</v>
      </c>
      <c r="E691" s="2">
        <f t="shared" si="80"/>
        <v>17.570399999999999</v>
      </c>
      <c r="F691" s="2">
        <f t="shared" si="81"/>
        <v>17.457640000000001</v>
      </c>
      <c r="G691" s="2">
        <f t="shared" si="83"/>
        <v>17.576263999999995</v>
      </c>
      <c r="H691" s="2">
        <f t="shared" si="79"/>
        <v>17.160830499999996</v>
      </c>
      <c r="I691" s="2">
        <f t="array" ref="I691">SUMPRODUCT(B675:B694, (ROW(B675:B694)-ROW(B675)+1)) / (20*21/2)</f>
        <v>17.518186666666665</v>
      </c>
      <c r="J691" s="2">
        <f t="shared" si="82"/>
        <v>17.526071310802877</v>
      </c>
      <c r="K691" s="2">
        <f t="shared" ref="K691:K754" si="84">$K$4*B691+(1-$K$4)*K690</f>
        <v>17.500820895558061</v>
      </c>
    </row>
    <row r="692" spans="1:11" ht="13.5" x14ac:dyDescent="0.25">
      <c r="A692" s="3">
        <f>TITRES_STAT!B695</f>
        <v>45608</v>
      </c>
      <c r="B692" s="5">
        <f>TITRES_STAT!D695</f>
        <v>17.417300000000001</v>
      </c>
      <c r="C692" s="2">
        <f t="shared" si="77"/>
        <v>-0.27499999999999858</v>
      </c>
      <c r="D692" s="2">
        <f t="shared" si="78"/>
        <v>17.640979999999999</v>
      </c>
      <c r="E692" s="2">
        <f t="shared" si="80"/>
        <v>17.592400000000001</v>
      </c>
      <c r="F692" s="2">
        <f t="shared" si="81"/>
        <v>17.47139</v>
      </c>
      <c r="G692" s="2">
        <f t="shared" si="83"/>
        <v>17.560863999999995</v>
      </c>
      <c r="H692" s="2">
        <f t="shared" si="79"/>
        <v>17.162733999999997</v>
      </c>
      <c r="I692" s="2">
        <f t="array" ref="I692">SUMPRODUCT(B676:B695, (ROW(B676:B695)-ROW(B676)+1)) / (20*21/2)</f>
        <v>17.470119999999998</v>
      </c>
      <c r="J692" s="2">
        <f t="shared" si="82"/>
        <v>17.51571213834546</v>
      </c>
      <c r="K692" s="2">
        <f t="shared" si="84"/>
        <v>17.49754556632049</v>
      </c>
    </row>
    <row r="693" spans="1:11" ht="13.5" x14ac:dyDescent="0.25">
      <c r="A693" s="3">
        <f>TITRES_STAT!B696</f>
        <v>45609</v>
      </c>
      <c r="B693" s="5">
        <f>TITRES_STAT!D696</f>
        <v>17.417300000000001</v>
      </c>
      <c r="C693" s="2">
        <f t="shared" si="77"/>
        <v>0</v>
      </c>
      <c r="D693" s="2">
        <f t="shared" si="78"/>
        <v>17.540140000000001</v>
      </c>
      <c r="E693" s="2">
        <f t="shared" si="80"/>
        <v>17.628150000000002</v>
      </c>
      <c r="F693" s="2">
        <f t="shared" si="81"/>
        <v>17.463600000000003</v>
      </c>
      <c r="G693" s="2">
        <f t="shared" si="83"/>
        <v>17.546195999999995</v>
      </c>
      <c r="H693" s="2">
        <f t="shared" si="79"/>
        <v>17.164637499999998</v>
      </c>
      <c r="I693" s="2">
        <f t="array" ref="I693">SUMPRODUCT(B677:B696, (ROW(B677:B696)-ROW(B677)+1)) / (20*21/2)</f>
        <v>17.463531428571425</v>
      </c>
      <c r="J693" s="2">
        <f t="shared" si="82"/>
        <v>17.506339553741132</v>
      </c>
      <c r="K693" s="2">
        <f t="shared" si="84"/>
        <v>17.494398681366746</v>
      </c>
    </row>
    <row r="694" spans="1:11" ht="13.5" x14ac:dyDescent="0.25">
      <c r="A694" s="3">
        <f>TITRES_STAT!B697</f>
        <v>45610</v>
      </c>
      <c r="B694" s="5">
        <f>TITRES_STAT!D697</f>
        <v>17.417300000000001</v>
      </c>
      <c r="C694" s="2">
        <f t="shared" si="77"/>
        <v>0</v>
      </c>
      <c r="D694" s="2">
        <f t="shared" si="78"/>
        <v>17.472299999999997</v>
      </c>
      <c r="E694" s="2">
        <f t="shared" si="80"/>
        <v>17.652900000000002</v>
      </c>
      <c r="F694" s="2">
        <f t="shared" si="81"/>
        <v>17.463600000000003</v>
      </c>
      <c r="G694" s="2">
        <f t="shared" si="83"/>
        <v>17.530977999999994</v>
      </c>
      <c r="H694" s="2">
        <f t="shared" si="79"/>
        <v>17.166106499999998</v>
      </c>
      <c r="I694" s="2">
        <f t="array" ref="I694">SUMPRODUCT(B678:B697, (ROW(B678:B697)-ROW(B678)+1)) / (20*21/2)</f>
        <v>17.454018095238094</v>
      </c>
      <c r="J694" s="2">
        <f t="shared" si="82"/>
        <v>17.497859596241977</v>
      </c>
      <c r="K694" s="2">
        <f t="shared" si="84"/>
        <v>17.491375203666092</v>
      </c>
    </row>
    <row r="695" spans="1:11" ht="13.5" x14ac:dyDescent="0.25">
      <c r="A695" s="3">
        <f>TITRES_STAT!B698</f>
        <v>45611</v>
      </c>
      <c r="B695" s="5">
        <f>TITRES_STAT!D698</f>
        <v>16.9589</v>
      </c>
      <c r="C695" s="2">
        <f t="shared" si="77"/>
        <v>-0.45840000000000103</v>
      </c>
      <c r="D695" s="2">
        <f t="shared" si="78"/>
        <v>17.38062</v>
      </c>
      <c r="E695" s="2">
        <f t="shared" si="80"/>
        <v>17.584140000000001</v>
      </c>
      <c r="F695" s="2">
        <f t="shared" si="81"/>
        <v>17.440680000000004</v>
      </c>
      <c r="G695" s="2">
        <f t="shared" si="83"/>
        <v>17.512641999999996</v>
      </c>
      <c r="H695" s="2">
        <f t="shared" si="79"/>
        <v>17.165109499999996</v>
      </c>
      <c r="I695" s="2">
        <f t="array" ref="I695">SUMPRODUCT(B679:B698, (ROW(B679:B698)-ROW(B679)+1)) / (20*21/2)</f>
        <v>17.381900000000002</v>
      </c>
      <c r="J695" s="2">
        <f t="shared" si="82"/>
        <v>17.446530110885597</v>
      </c>
      <c r="K695" s="2">
        <f t="shared" si="84"/>
        <v>17.470493823130166</v>
      </c>
    </row>
    <row r="696" spans="1:11" ht="13.5" x14ac:dyDescent="0.25">
      <c r="A696" s="3">
        <f>TITRES_STAT!B699</f>
        <v>45614</v>
      </c>
      <c r="B696" s="5">
        <f>TITRES_STAT!D699</f>
        <v>17.371500000000001</v>
      </c>
      <c r="C696" s="2">
        <f t="shared" si="77"/>
        <v>0.41260000000000119</v>
      </c>
      <c r="D696" s="2">
        <f t="shared" si="78"/>
        <v>17.316459999999999</v>
      </c>
      <c r="E696" s="2">
        <f t="shared" si="80"/>
        <v>17.533719999999999</v>
      </c>
      <c r="F696" s="2">
        <f t="shared" si="81"/>
        <v>17.443890000000003</v>
      </c>
      <c r="G696" s="2">
        <f t="shared" si="83"/>
        <v>17.502557999999993</v>
      </c>
      <c r="H696" s="2">
        <f t="shared" si="79"/>
        <v>17.166175499999998</v>
      </c>
      <c r="I696" s="2">
        <f t="array" ref="I696">SUMPRODUCT(B680:B699, (ROW(B680:B699)-ROW(B680)+1)) / (20*21/2)</f>
        <v>17.363045714285715</v>
      </c>
      <c r="J696" s="2">
        <f t="shared" si="82"/>
        <v>17.43938438603935</v>
      </c>
      <c r="K696" s="2">
        <f t="shared" si="84"/>
        <v>17.46661171241918</v>
      </c>
    </row>
    <row r="697" spans="1:11" ht="13.5" x14ac:dyDescent="0.25">
      <c r="A697" s="3">
        <f>TITRES_STAT!B700</f>
        <v>45615</v>
      </c>
      <c r="B697" s="5">
        <f>TITRES_STAT!D700</f>
        <v>17.344000000000001</v>
      </c>
      <c r="C697" s="2">
        <f t="shared" si="77"/>
        <v>-2.7499999999999858E-2</v>
      </c>
      <c r="D697" s="2">
        <f t="shared" si="78"/>
        <v>17.301800000000004</v>
      </c>
      <c r="E697" s="2">
        <f t="shared" si="80"/>
        <v>17.47139</v>
      </c>
      <c r="F697" s="2">
        <f t="shared" si="81"/>
        <v>17.441140000000001</v>
      </c>
      <c r="G697" s="2">
        <f t="shared" si="83"/>
        <v>17.491923999999994</v>
      </c>
      <c r="H697" s="2">
        <f t="shared" si="79"/>
        <v>17.167104000000002</v>
      </c>
      <c r="I697" s="2">
        <f t="array" ref="I697">SUMPRODUCT(B681:B700, (ROW(B681:B700)-ROW(B681)+1)) / (20*21/2)</f>
        <v>17.33908095238095</v>
      </c>
      <c r="J697" s="2">
        <f t="shared" si="82"/>
        <v>17.430300158797507</v>
      </c>
      <c r="K697" s="2">
        <f t="shared" si="84"/>
        <v>17.461803409971367</v>
      </c>
    </row>
    <row r="698" spans="1:11" ht="13.5" x14ac:dyDescent="0.25">
      <c r="A698" s="3">
        <f>TITRES_STAT!B701</f>
        <v>45616</v>
      </c>
      <c r="B698" s="5">
        <f>TITRES_STAT!D701</f>
        <v>16.683900000000001</v>
      </c>
      <c r="C698" s="2">
        <f t="shared" si="77"/>
        <v>-0.66009999999999991</v>
      </c>
      <c r="D698" s="2">
        <f t="shared" si="78"/>
        <v>17.15512</v>
      </c>
      <c r="E698" s="2">
        <f t="shared" si="80"/>
        <v>17.347629999999999</v>
      </c>
      <c r="F698" s="2">
        <f t="shared" si="81"/>
        <v>17.404470000000003</v>
      </c>
      <c r="G698" s="2">
        <f t="shared" si="83"/>
        <v>17.468087999999998</v>
      </c>
      <c r="H698" s="2">
        <f t="shared" si="79"/>
        <v>17.164558000000003</v>
      </c>
      <c r="I698" s="2">
        <f t="array" ref="I698">SUMPRODUCT(B682:B701, (ROW(B682:B701)-ROW(B682)+1)) / (20*21/2)</f>
        <v>17.314327142857142</v>
      </c>
      <c r="J698" s="2">
        <f t="shared" si="82"/>
        <v>17.359214429388221</v>
      </c>
      <c r="K698" s="2">
        <f t="shared" si="84"/>
        <v>17.431297393894059</v>
      </c>
    </row>
    <row r="699" spans="1:11" ht="13.5" x14ac:dyDescent="0.25">
      <c r="A699" s="3">
        <f>TITRES_STAT!B702</f>
        <v>45617</v>
      </c>
      <c r="B699" s="5">
        <f>TITRES_STAT!D702</f>
        <v>17.206499999999998</v>
      </c>
      <c r="C699" s="2">
        <f t="shared" si="77"/>
        <v>0.52259999999999707</v>
      </c>
      <c r="D699" s="2">
        <f t="shared" si="78"/>
        <v>17.112959999999998</v>
      </c>
      <c r="E699" s="2">
        <f t="shared" si="80"/>
        <v>17.292629999999999</v>
      </c>
      <c r="F699" s="2">
        <f t="shared" si="81"/>
        <v>17.393930000000001</v>
      </c>
      <c r="G699" s="2">
        <f t="shared" si="83"/>
        <v>17.454704</v>
      </c>
      <c r="H699" s="2">
        <f t="shared" si="79"/>
        <v>17.165842000000005</v>
      </c>
      <c r="I699" s="2">
        <f t="array" ref="I699">SUMPRODUCT(B683:B702, (ROW(B683:B702)-ROW(B683)+1)) / (20*21/2)</f>
        <v>17.299488571428572</v>
      </c>
      <c r="J699" s="2">
        <f t="shared" si="82"/>
        <v>17.344670198017912</v>
      </c>
      <c r="K699" s="2">
        <f t="shared" si="84"/>
        <v>17.422481809819782</v>
      </c>
    </row>
    <row r="700" spans="1:11" ht="13.5" x14ac:dyDescent="0.25">
      <c r="A700" s="3">
        <f>TITRES_STAT!B703</f>
        <v>45618</v>
      </c>
      <c r="B700" s="5">
        <f>TITRES_STAT!D703</f>
        <v>17.142299999999999</v>
      </c>
      <c r="C700" s="2">
        <f t="shared" si="77"/>
        <v>-6.4199999999999591E-2</v>
      </c>
      <c r="D700" s="2">
        <f t="shared" si="78"/>
        <v>17.149639999999998</v>
      </c>
      <c r="E700" s="2">
        <f t="shared" si="80"/>
        <v>17.265129999999999</v>
      </c>
      <c r="F700" s="2">
        <f t="shared" si="81"/>
        <v>17.393015000000002</v>
      </c>
      <c r="G700" s="2">
        <f t="shared" si="83"/>
        <v>17.440035999999999</v>
      </c>
      <c r="H700" s="2">
        <f t="shared" si="79"/>
        <v>17.167109500000002</v>
      </c>
      <c r="I700" s="2">
        <f t="array" ref="I700">SUMPRODUCT(B684:B703, (ROW(B684:B703)-ROW(B684)+1)) / (20*21/2)</f>
        <v>17.258275238095237</v>
      </c>
      <c r="J700" s="2">
        <f t="shared" si="82"/>
        <v>17.325396845825729</v>
      </c>
      <c r="K700" s="2">
        <f t="shared" si="84"/>
        <v>17.411494287866066</v>
      </c>
    </row>
    <row r="701" spans="1:11" ht="13.5" x14ac:dyDescent="0.25">
      <c r="A701" s="3">
        <f>TITRES_STAT!B704</f>
        <v>45621</v>
      </c>
      <c r="B701" s="5">
        <f>TITRES_STAT!D704</f>
        <v>17.133099999999999</v>
      </c>
      <c r="C701" s="2">
        <f t="shared" si="77"/>
        <v>-9.1999999999998749E-3</v>
      </c>
      <c r="D701" s="2">
        <f t="shared" si="78"/>
        <v>17.101959999999998</v>
      </c>
      <c r="E701" s="2">
        <f t="shared" si="80"/>
        <v>17.209210000000002</v>
      </c>
      <c r="F701" s="2">
        <f t="shared" si="81"/>
        <v>17.389805000000003</v>
      </c>
      <c r="G701" s="2">
        <f t="shared" si="83"/>
        <v>17.426102</v>
      </c>
      <c r="H701" s="2">
        <f t="shared" si="79"/>
        <v>17.168504500000004</v>
      </c>
      <c r="I701" s="2">
        <f t="array" ref="I701">SUMPRODUCT(B685:B704, (ROW(B685:B704)-ROW(B685)+1)) / (20*21/2)</f>
        <v>17.229770952380953</v>
      </c>
      <c r="J701" s="2">
        <f t="shared" si="82"/>
        <v>17.307082860508995</v>
      </c>
      <c r="K701" s="2">
        <f t="shared" si="84"/>
        <v>17.400576864812493</v>
      </c>
    </row>
    <row r="702" spans="1:11" ht="13.5" x14ac:dyDescent="0.25">
      <c r="A702" s="3">
        <f>TITRES_STAT!B705</f>
        <v>45622</v>
      </c>
      <c r="B702" s="5">
        <f>TITRES_STAT!D705</f>
        <v>17.234000000000002</v>
      </c>
      <c r="C702" s="2">
        <f t="shared" si="77"/>
        <v>0.10090000000000288</v>
      </c>
      <c r="D702" s="2">
        <f t="shared" si="78"/>
        <v>17.07996</v>
      </c>
      <c r="E702" s="2">
        <f t="shared" si="80"/>
        <v>17.19088</v>
      </c>
      <c r="F702" s="2">
        <f t="shared" si="81"/>
        <v>17.391640000000002</v>
      </c>
      <c r="G702" s="2">
        <f t="shared" si="83"/>
        <v>17.414185999999997</v>
      </c>
      <c r="H702" s="2">
        <f t="shared" si="79"/>
        <v>17.170665000000007</v>
      </c>
      <c r="I702" s="2">
        <f t="array" ref="I702">SUMPRODUCT(B686:B705, (ROW(B686:B705)-ROW(B686)+1)) / (20*21/2)</f>
        <v>17.226973809523813</v>
      </c>
      <c r="J702" s="2">
        <f t="shared" si="82"/>
        <v>17.300122588079567</v>
      </c>
      <c r="K702" s="2">
        <f t="shared" si="84"/>
        <v>17.394044438741414</v>
      </c>
    </row>
    <row r="703" spans="1:11" ht="13.5" x14ac:dyDescent="0.25">
      <c r="A703" s="3">
        <f>TITRES_STAT!B706</f>
        <v>45623</v>
      </c>
      <c r="B703" s="5">
        <f>TITRES_STAT!D706</f>
        <v>16.9589</v>
      </c>
      <c r="C703" s="2">
        <f t="shared" si="77"/>
        <v>-0.2751000000000019</v>
      </c>
      <c r="D703" s="2">
        <f t="shared" si="78"/>
        <v>17.13496</v>
      </c>
      <c r="E703" s="2">
        <f t="shared" si="80"/>
        <v>17.145040000000002</v>
      </c>
      <c r="F703" s="2">
        <f t="shared" si="81"/>
        <v>17.386595</v>
      </c>
      <c r="G703" s="2">
        <f t="shared" si="83"/>
        <v>17.397683999999998</v>
      </c>
      <c r="H703" s="2">
        <f t="shared" si="79"/>
        <v>17.172449500000006</v>
      </c>
      <c r="I703" s="2">
        <f t="array" ref="I703">SUMPRODUCT(B687:B706, (ROW(B687:B706)-ROW(B687)+1)) / (20*21/2)</f>
        <v>17.257002380952379</v>
      </c>
      <c r="J703" s="2">
        <f t="shared" si="82"/>
        <v>17.267625198738656</v>
      </c>
      <c r="K703" s="2">
        <f t="shared" si="84"/>
        <v>17.376979950947632</v>
      </c>
    </row>
    <row r="704" spans="1:11" ht="13.5" x14ac:dyDescent="0.25">
      <c r="A704" s="3">
        <f>TITRES_STAT!B707</f>
        <v>45624</v>
      </c>
      <c r="B704" s="5">
        <f>TITRES_STAT!D707</f>
        <v>17.087299999999999</v>
      </c>
      <c r="C704" s="2">
        <f t="shared" si="77"/>
        <v>0.12839999999999918</v>
      </c>
      <c r="D704" s="2">
        <f t="shared" si="78"/>
        <v>17.11112</v>
      </c>
      <c r="E704" s="2">
        <f t="shared" si="80"/>
        <v>17.11204</v>
      </c>
      <c r="F704" s="2">
        <f t="shared" si="81"/>
        <v>17.382470000000001</v>
      </c>
      <c r="G704" s="2">
        <f t="shared" si="83"/>
        <v>17.383749999999999</v>
      </c>
      <c r="H704" s="2">
        <f t="shared" si="79"/>
        <v>17.174963000000005</v>
      </c>
      <c r="I704" s="2">
        <f t="array" ref="I704">SUMPRODUCT(B688:B707, (ROW(B688:B707)-ROW(B688)+1)) / (20*21/2)</f>
        <v>17.287948095238093</v>
      </c>
      <c r="J704" s="2">
        <f t="shared" si="82"/>
        <v>17.250451370287355</v>
      </c>
      <c r="K704" s="2">
        <f t="shared" si="84"/>
        <v>17.365619952871253</v>
      </c>
    </row>
    <row r="705" spans="1:11" ht="13.5" x14ac:dyDescent="0.25">
      <c r="A705" s="3">
        <f>TITRES_STAT!B708</f>
        <v>45625</v>
      </c>
      <c r="B705" s="5">
        <f>TITRES_STAT!D708</f>
        <v>17.353100000000001</v>
      </c>
      <c r="C705" s="2">
        <f t="shared" si="77"/>
        <v>0.26580000000000226</v>
      </c>
      <c r="D705" s="2">
        <f t="shared" si="78"/>
        <v>17.153279999999999</v>
      </c>
      <c r="E705" s="2">
        <f t="shared" si="80"/>
        <v>17.15146</v>
      </c>
      <c r="F705" s="2">
        <f t="shared" si="81"/>
        <v>17.367800000000003</v>
      </c>
      <c r="G705" s="2">
        <f t="shared" si="83"/>
        <v>17.375131999999997</v>
      </c>
      <c r="H705" s="2">
        <f t="shared" si="79"/>
        <v>17.178892500000007</v>
      </c>
      <c r="I705" s="2">
        <f t="array" ref="I705">SUMPRODUCT(B689:B708, (ROW(B689:B708)-ROW(B689)+1)) / (20*21/2)</f>
        <v>17.294932857142857</v>
      </c>
      <c r="J705" s="2">
        <f t="shared" si="82"/>
        <v>17.260227430259988</v>
      </c>
      <c r="K705" s="2">
        <f t="shared" si="84"/>
        <v>17.365128974327284</v>
      </c>
    </row>
    <row r="706" spans="1:11" ht="13.5" x14ac:dyDescent="0.25">
      <c r="A706" s="3">
        <f>TITRES_STAT!B709</f>
        <v>45628</v>
      </c>
      <c r="B706" s="5">
        <f>TITRES_STAT!D709</f>
        <v>17.6831</v>
      </c>
      <c r="C706" s="2">
        <f t="shared" si="77"/>
        <v>0.32999999999999829</v>
      </c>
      <c r="D706" s="2">
        <f t="shared" si="78"/>
        <v>17.263280000000002</v>
      </c>
      <c r="E706" s="2">
        <f t="shared" si="80"/>
        <v>17.18262</v>
      </c>
      <c r="F706" s="2">
        <f t="shared" si="81"/>
        <v>17.358170000000001</v>
      </c>
      <c r="G706" s="2">
        <f t="shared" si="83"/>
        <v>17.374948</v>
      </c>
      <c r="H706" s="2">
        <f t="shared" si="79"/>
        <v>17.185167000000007</v>
      </c>
      <c r="I706" s="2">
        <f t="array" ref="I706">SUMPRODUCT(B690:B709, (ROW(B690:B709)-ROW(B690)+1)) / (20*21/2)</f>
        <v>17.326147142857145</v>
      </c>
      <c r="J706" s="2">
        <f t="shared" si="82"/>
        <v>17.300501008330464</v>
      </c>
      <c r="K706" s="2">
        <f t="shared" si="84"/>
        <v>17.377598426314449</v>
      </c>
    </row>
    <row r="707" spans="1:11" ht="13.5" x14ac:dyDescent="0.25">
      <c r="A707" s="3">
        <f>TITRES_STAT!B710</f>
        <v>45629</v>
      </c>
      <c r="B707" s="5">
        <f>TITRES_STAT!D710</f>
        <v>17.6831</v>
      </c>
      <c r="C707" s="2">
        <f t="shared" si="77"/>
        <v>0</v>
      </c>
      <c r="D707" s="2">
        <f t="shared" si="78"/>
        <v>17.353099999999998</v>
      </c>
      <c r="E707" s="2">
        <f t="shared" si="80"/>
        <v>17.216529999999999</v>
      </c>
      <c r="F707" s="2">
        <f t="shared" si="81"/>
        <v>17.343960000000003</v>
      </c>
      <c r="G707" s="2">
        <f t="shared" si="83"/>
        <v>17.374763999999999</v>
      </c>
      <c r="H707" s="2">
        <f t="shared" si="79"/>
        <v>17.191441500000007</v>
      </c>
      <c r="I707" s="2">
        <f t="array" ref="I707">SUMPRODUCT(B691:B710, (ROW(B691:B710)-ROW(B691)+1)) / (20*21/2)</f>
        <v>17.353513809523811</v>
      </c>
      <c r="J707" s="2">
        <f t="shared" si="82"/>
        <v>17.336939007537087</v>
      </c>
      <c r="K707" s="2">
        <f t="shared" si="84"/>
        <v>17.389578880184473</v>
      </c>
    </row>
    <row r="708" spans="1:11" ht="13.5" x14ac:dyDescent="0.25">
      <c r="A708" s="3">
        <f>TITRES_STAT!B711</f>
        <v>45630</v>
      </c>
      <c r="B708" s="5">
        <f>TITRES_STAT!D711</f>
        <v>17.417300000000001</v>
      </c>
      <c r="C708" s="2">
        <f t="shared" ref="C708:C771" si="85">B708-B707</f>
        <v>-0.2657999999999987</v>
      </c>
      <c r="D708" s="2">
        <f t="shared" si="78"/>
        <v>17.444779999999998</v>
      </c>
      <c r="E708" s="2">
        <f t="shared" si="80"/>
        <v>17.289870000000001</v>
      </c>
      <c r="F708" s="2">
        <f t="shared" si="81"/>
        <v>17.318750000000001</v>
      </c>
      <c r="G708" s="2">
        <f t="shared" si="83"/>
        <v>17.374947999999996</v>
      </c>
      <c r="H708" s="2">
        <f t="shared" si="79"/>
        <v>17.196387000000012</v>
      </c>
      <c r="I708" s="2">
        <f t="array" ref="I708">SUMPRODUCT(B692:B711, (ROW(B692:B711)-ROW(B692)+1)) / (20*21/2)</f>
        <v>17.380007619047618</v>
      </c>
      <c r="J708" s="2">
        <f t="shared" si="82"/>
        <v>17.344592435390698</v>
      </c>
      <c r="K708" s="2">
        <f t="shared" si="84"/>
        <v>17.390665982922339</v>
      </c>
    </row>
    <row r="709" spans="1:11" ht="13.5" x14ac:dyDescent="0.25">
      <c r="A709" s="3">
        <f>TITRES_STAT!B712</f>
        <v>45631</v>
      </c>
      <c r="B709" s="5">
        <f>TITRES_STAT!D712</f>
        <v>17.6465</v>
      </c>
      <c r="C709" s="2">
        <f t="shared" si="85"/>
        <v>0.22919999999999874</v>
      </c>
      <c r="D709" s="2">
        <f t="shared" si="78"/>
        <v>17.556620000000002</v>
      </c>
      <c r="E709" s="2">
        <f t="shared" si="80"/>
        <v>17.333870000000001</v>
      </c>
      <c r="F709" s="2">
        <f t="shared" si="81"/>
        <v>17.313250000000004</v>
      </c>
      <c r="G709" s="2">
        <f t="shared" si="83"/>
        <v>17.379715999999995</v>
      </c>
      <c r="H709" s="2">
        <f t="shared" si="79"/>
        <v>17.202044000000008</v>
      </c>
      <c r="I709" s="2">
        <f t="array" ref="I709">SUMPRODUCT(B693:B712, (ROW(B693:B712)-ROW(B693)+1)) / (20*21/2)</f>
        <v>17.402576190476189</v>
      </c>
      <c r="J709" s="2">
        <f t="shared" si="82"/>
        <v>17.373345536782061</v>
      </c>
      <c r="K709" s="2">
        <f t="shared" si="84"/>
        <v>17.400698689474403</v>
      </c>
    </row>
    <row r="710" spans="1:11" ht="13.5" x14ac:dyDescent="0.25">
      <c r="A710" s="3">
        <f>TITRES_STAT!B713</f>
        <v>45632</v>
      </c>
      <c r="B710" s="5">
        <f>TITRES_STAT!D713</f>
        <v>17.6006</v>
      </c>
      <c r="C710" s="2">
        <f t="shared" si="85"/>
        <v>-4.5899999999999608E-2</v>
      </c>
      <c r="D710" s="2">
        <f t="shared" ref="D710:D773" si="86">AVERAGE(B706:B710)</f>
        <v>17.606120000000001</v>
      </c>
      <c r="E710" s="2">
        <f t="shared" si="80"/>
        <v>17.379699999999996</v>
      </c>
      <c r="F710" s="2">
        <f t="shared" si="81"/>
        <v>17.322415000000003</v>
      </c>
      <c r="G710" s="2">
        <f t="shared" si="83"/>
        <v>17.383565999999995</v>
      </c>
      <c r="H710" s="2">
        <f t="shared" si="79"/>
        <v>17.207471500000008</v>
      </c>
      <c r="I710" s="2">
        <f t="array" ref="I710">SUMPRODUCT(B694:B713, (ROW(B694:B713)-ROW(B694)+1)) / (20*21/2)</f>
        <v>17.427109047619048</v>
      </c>
      <c r="J710" s="2">
        <f t="shared" si="82"/>
        <v>17.394988818993294</v>
      </c>
      <c r="K710" s="2">
        <f t="shared" si="84"/>
        <v>17.40853795655384</v>
      </c>
    </row>
    <row r="711" spans="1:11" ht="13.5" x14ac:dyDescent="0.25">
      <c r="A711" s="3">
        <f>TITRES_STAT!B714</f>
        <v>45635</v>
      </c>
      <c r="B711" s="5">
        <f>TITRES_STAT!D714</f>
        <v>17.6006</v>
      </c>
      <c r="C711" s="2">
        <f t="shared" si="85"/>
        <v>0</v>
      </c>
      <c r="D711" s="2">
        <f t="shared" si="86"/>
        <v>17.58962</v>
      </c>
      <c r="E711" s="2">
        <f t="shared" si="80"/>
        <v>17.426449999999999</v>
      </c>
      <c r="F711" s="2">
        <f t="shared" si="81"/>
        <v>17.317830000000004</v>
      </c>
      <c r="G711" s="2">
        <f t="shared" si="83"/>
        <v>17.387415999999995</v>
      </c>
      <c r="H711" s="2">
        <f t="shared" si="79"/>
        <v>17.21246450000001</v>
      </c>
      <c r="I711" s="2">
        <f t="array" ref="I711">SUMPRODUCT(B695:B714, (ROW(B695:B714)-ROW(B695)+1)) / (20*21/2)</f>
        <v>17.485780000000002</v>
      </c>
      <c r="J711" s="2">
        <f t="shared" si="82"/>
        <v>17.414570836232027</v>
      </c>
      <c r="K711" s="2">
        <f t="shared" si="84"/>
        <v>17.416069801394865</v>
      </c>
    </row>
    <row r="712" spans="1:11" ht="13.5" x14ac:dyDescent="0.25">
      <c r="A712" s="3">
        <f>TITRES_STAT!B715</f>
        <v>45636</v>
      </c>
      <c r="B712" s="5">
        <f>TITRES_STAT!D715</f>
        <v>17.5548</v>
      </c>
      <c r="C712" s="2">
        <f t="shared" si="85"/>
        <v>-4.5799999999999841E-2</v>
      </c>
      <c r="D712" s="2">
        <f t="shared" si="86"/>
        <v>17.563960000000002</v>
      </c>
      <c r="E712" s="2">
        <f t="shared" si="80"/>
        <v>17.458529999999996</v>
      </c>
      <c r="F712" s="2">
        <f t="shared" si="81"/>
        <v>17.324705000000002</v>
      </c>
      <c r="G712" s="2">
        <f t="shared" si="83"/>
        <v>17.390715999999994</v>
      </c>
      <c r="H712" s="2">
        <f t="shared" si="79"/>
        <v>17.217228500000012</v>
      </c>
      <c r="I712" s="2">
        <f t="array" ref="I712">SUMPRODUCT(B696:B715, (ROW(B696:B715)-ROW(B696)+1)) / (20*21/2)</f>
        <v>17.624861904761904</v>
      </c>
      <c r="J712" s="2">
        <f t="shared" si="82"/>
        <v>17.42792599468612</v>
      </c>
      <c r="K712" s="2">
        <f t="shared" si="84"/>
        <v>17.421510201340165</v>
      </c>
    </row>
    <row r="713" spans="1:11" ht="13.5" x14ac:dyDescent="0.25">
      <c r="A713" s="3">
        <f>TITRES_STAT!B716</f>
        <v>45637</v>
      </c>
      <c r="B713" s="5">
        <f>TITRES_STAT!D716</f>
        <v>17.5823</v>
      </c>
      <c r="C713" s="2">
        <f t="shared" si="85"/>
        <v>2.7499999999999858E-2</v>
      </c>
      <c r="D713" s="2">
        <f t="shared" si="86"/>
        <v>17.596960000000003</v>
      </c>
      <c r="E713" s="2">
        <f t="shared" si="80"/>
        <v>17.520869999999999</v>
      </c>
      <c r="F713" s="2">
        <f t="shared" si="81"/>
        <v>17.332954999999998</v>
      </c>
      <c r="G713" s="2">
        <f t="shared" si="83"/>
        <v>17.388515999999996</v>
      </c>
      <c r="H713" s="2">
        <f t="shared" si="79"/>
        <v>17.222130000000011</v>
      </c>
      <c r="I713" s="2">
        <f t="array" ref="I713">SUMPRODUCT(B697:B716, (ROW(B697:B716)-ROW(B697)+1)) / (20*21/2)</f>
        <v>17.776034285714285</v>
      </c>
      <c r="J713" s="2">
        <f t="shared" si="82"/>
        <v>17.44262828090649</v>
      </c>
      <c r="K713" s="2">
        <f t="shared" si="84"/>
        <v>17.427815683640549</v>
      </c>
    </row>
    <row r="714" spans="1:11" ht="13.5" x14ac:dyDescent="0.25">
      <c r="A714" s="3">
        <f>TITRES_STAT!B717</f>
        <v>45638</v>
      </c>
      <c r="B714" s="5">
        <f>TITRES_STAT!D717</f>
        <v>17.949000000000002</v>
      </c>
      <c r="C714" s="2">
        <f t="shared" si="85"/>
        <v>0.36670000000000158</v>
      </c>
      <c r="D714" s="2">
        <f t="shared" si="86"/>
        <v>17.65746</v>
      </c>
      <c r="E714" s="2">
        <f t="shared" si="80"/>
        <v>17.607040000000005</v>
      </c>
      <c r="F714" s="2">
        <f t="shared" si="81"/>
        <v>17.359539999999999</v>
      </c>
      <c r="G714" s="2">
        <f t="shared" si="83"/>
        <v>17.393649999999997</v>
      </c>
      <c r="H714" s="2">
        <f t="shared" ref="H714:H777" si="87">AVERAGE(B515:B714)</f>
        <v>17.228865000000013</v>
      </c>
      <c r="I714" s="2">
        <f t="array" ref="I714">SUMPRODUCT(B698:B717, (ROW(B698:B717)-ROW(B698)+1)) / (20*21/2)</f>
        <v>18.026642857142857</v>
      </c>
      <c r="J714" s="2">
        <f t="shared" si="82"/>
        <v>17.490854158915397</v>
      </c>
      <c r="K714" s="2">
        <f t="shared" si="84"/>
        <v>17.448254284282097</v>
      </c>
    </row>
    <row r="715" spans="1:11" ht="13.5" x14ac:dyDescent="0.25">
      <c r="A715" s="3">
        <f>TITRES_STAT!B718</f>
        <v>45639</v>
      </c>
      <c r="B715" s="5">
        <f>TITRES_STAT!D718</f>
        <v>18.819900000000001</v>
      </c>
      <c r="C715" s="2">
        <f t="shared" si="85"/>
        <v>0.8708999999999989</v>
      </c>
      <c r="D715" s="2">
        <f t="shared" si="86"/>
        <v>17.901320000000002</v>
      </c>
      <c r="E715" s="2">
        <f t="shared" si="80"/>
        <v>17.753720000000001</v>
      </c>
      <c r="F715" s="2">
        <f t="shared" si="81"/>
        <v>17.452590000000001</v>
      </c>
      <c r="G715" s="2">
        <f t="shared" si="83"/>
        <v>17.417117999999999</v>
      </c>
      <c r="H715" s="2">
        <f t="shared" si="87"/>
        <v>17.239085500000012</v>
      </c>
      <c r="I715" s="2">
        <f t="array" ref="I715">SUMPRODUCT(B699:B718, (ROW(B699:B718)-ROW(B699)+1)) / (20*21/2)</f>
        <v>18.263806666666667</v>
      </c>
      <c r="J715" s="2">
        <f t="shared" si="82"/>
        <v>17.617429953304409</v>
      </c>
      <c r="K715" s="2">
        <f t="shared" si="84"/>
        <v>17.502044312349465</v>
      </c>
    </row>
    <row r="716" spans="1:11" ht="13.5" x14ac:dyDescent="0.25">
      <c r="A716" s="3">
        <f>TITRES_STAT!B719</f>
        <v>45642</v>
      </c>
      <c r="B716" s="5">
        <f>TITRES_STAT!D719</f>
        <v>19.039899999999999</v>
      </c>
      <c r="C716" s="2">
        <f t="shared" si="85"/>
        <v>0.21999999999999886</v>
      </c>
      <c r="D716" s="2">
        <f t="shared" si="86"/>
        <v>18.18918</v>
      </c>
      <c r="E716" s="2">
        <f t="shared" ref="E716:E779" si="88">AVERAGE(B707:B716)</f>
        <v>17.889399999999998</v>
      </c>
      <c r="F716" s="2">
        <f t="shared" si="81"/>
        <v>17.536009999999997</v>
      </c>
      <c r="G716" s="2">
        <f t="shared" si="83"/>
        <v>17.446085999999998</v>
      </c>
      <c r="H716" s="2">
        <f t="shared" si="87"/>
        <v>17.250884000000013</v>
      </c>
      <c r="I716" s="2">
        <f t="array" ref="I716">SUMPRODUCT(B700:B719, (ROW(B700:B719)-ROW(B700)+1)) / (20*21/2)</f>
        <v>18.397077619047618</v>
      </c>
      <c r="J716" s="2">
        <f t="shared" si="82"/>
        <v>17.752903291084941</v>
      </c>
      <c r="K716" s="2">
        <f t="shared" si="84"/>
        <v>17.562352378531838</v>
      </c>
    </row>
    <row r="717" spans="1:11" ht="13.5" x14ac:dyDescent="0.25">
      <c r="A717" s="3">
        <f>TITRES_STAT!B720</f>
        <v>45644</v>
      </c>
      <c r="B717" s="5">
        <f>TITRES_STAT!D720</f>
        <v>20.167400000000001</v>
      </c>
      <c r="C717" s="2">
        <f t="shared" si="85"/>
        <v>1.1275000000000013</v>
      </c>
      <c r="D717" s="2">
        <f t="shared" si="86"/>
        <v>18.7117</v>
      </c>
      <c r="E717" s="2">
        <f t="shared" si="88"/>
        <v>18.137829999999997</v>
      </c>
      <c r="F717" s="2">
        <f t="shared" si="81"/>
        <v>17.67718</v>
      </c>
      <c r="G717" s="2">
        <f t="shared" si="83"/>
        <v>17.497788</v>
      </c>
      <c r="H717" s="2">
        <f t="shared" si="87"/>
        <v>17.268320000000013</v>
      </c>
      <c r="I717" s="2">
        <f t="array" ref="I717">SUMPRODUCT(B701:B720, (ROW(B701:B720)-ROW(B701)+1)) / (20*21/2)</f>
        <v>18.520614285714284</v>
      </c>
      <c r="J717" s="2">
        <f t="shared" si="82"/>
        <v>17.982855358600663</v>
      </c>
      <c r="K717" s="2">
        <f t="shared" si="84"/>
        <v>17.66451110878549</v>
      </c>
    </row>
    <row r="718" spans="1:11" ht="13.5" x14ac:dyDescent="0.25">
      <c r="A718" s="3">
        <f>TITRES_STAT!B721</f>
        <v>45645</v>
      </c>
      <c r="B718" s="5">
        <f>TITRES_STAT!D721</f>
        <v>20.167400000000001</v>
      </c>
      <c r="C718" s="2">
        <f t="shared" si="85"/>
        <v>0</v>
      </c>
      <c r="D718" s="2">
        <f t="shared" si="86"/>
        <v>19.228720000000003</v>
      </c>
      <c r="E718" s="2">
        <f t="shared" si="88"/>
        <v>18.412839999999999</v>
      </c>
      <c r="F718" s="2">
        <f t="shared" si="81"/>
        <v>17.851354999999998</v>
      </c>
      <c r="G718" s="2">
        <f t="shared" si="83"/>
        <v>17.549305999999998</v>
      </c>
      <c r="H718" s="2">
        <f t="shared" si="87"/>
        <v>17.285756000000013</v>
      </c>
      <c r="I718" s="2">
        <f t="array" ref="I718">SUMPRODUCT(B702:B721, (ROW(B702:B721)-ROW(B702)+1)) / (20*21/2)</f>
        <v>18.634110952380954</v>
      </c>
      <c r="J718" s="2">
        <f t="shared" si="82"/>
        <v>18.190907229210122</v>
      </c>
      <c r="K718" s="2">
        <f t="shared" si="84"/>
        <v>17.762663614323312</v>
      </c>
    </row>
    <row r="719" spans="1:11" ht="13.5" x14ac:dyDescent="0.25">
      <c r="A719" s="3">
        <f>TITRES_STAT!B722</f>
        <v>45646</v>
      </c>
      <c r="B719" s="5">
        <f>TITRES_STAT!D722</f>
        <v>19.250699999999998</v>
      </c>
      <c r="C719" s="2">
        <f t="shared" si="85"/>
        <v>-0.91670000000000229</v>
      </c>
      <c r="D719" s="2">
        <f t="shared" si="86"/>
        <v>19.489060000000002</v>
      </c>
      <c r="E719" s="2">
        <f t="shared" si="88"/>
        <v>18.573259999999998</v>
      </c>
      <c r="F719" s="2">
        <f t="shared" si="81"/>
        <v>17.953564999999998</v>
      </c>
      <c r="G719" s="2">
        <f t="shared" si="83"/>
        <v>17.603574000000002</v>
      </c>
      <c r="H719" s="2">
        <f t="shared" si="87"/>
        <v>17.298565000000011</v>
      </c>
      <c r="I719" s="2">
        <f t="array" ref="I719">SUMPRODUCT(B703:B722, (ROW(B703:B722)-ROW(B703)+1)) / (20*21/2)</f>
        <v>18.737523809523811</v>
      </c>
      <c r="J719" s="2">
        <f t="shared" si="82"/>
        <v>18.291839874047255</v>
      </c>
      <c r="K719" s="2">
        <f t="shared" si="84"/>
        <v>17.821017982389066</v>
      </c>
    </row>
    <row r="720" spans="1:11" ht="13.5" x14ac:dyDescent="0.25">
      <c r="A720" s="3">
        <f>TITRES_STAT!B723</f>
        <v>45649</v>
      </c>
      <c r="B720" s="5">
        <f>TITRES_STAT!D723</f>
        <v>19.250699999999998</v>
      </c>
      <c r="C720" s="2">
        <f t="shared" si="85"/>
        <v>0</v>
      </c>
      <c r="D720" s="2">
        <f t="shared" si="86"/>
        <v>19.575219999999998</v>
      </c>
      <c r="E720" s="2">
        <f t="shared" si="88"/>
        <v>18.73827</v>
      </c>
      <c r="F720" s="2">
        <f t="shared" si="81"/>
        <v>18.058984999999996</v>
      </c>
      <c r="G720" s="2">
        <f t="shared" si="83"/>
        <v>17.643908</v>
      </c>
      <c r="H720" s="2">
        <f t="shared" si="87"/>
        <v>17.311417500000015</v>
      </c>
      <c r="I720" s="2">
        <f t="array" ref="I720">SUMPRODUCT(B704:B723, (ROW(B704:B723)-ROW(B704)+1)) / (20*21/2)</f>
        <v>18.831333333333337</v>
      </c>
      <c r="J720" s="2">
        <f t="shared" si="82"/>
        <v>18.383159886042755</v>
      </c>
      <c r="K720" s="2">
        <f t="shared" si="84"/>
        <v>17.877083943864005</v>
      </c>
    </row>
    <row r="721" spans="1:11" ht="13.5" x14ac:dyDescent="0.25">
      <c r="A721" s="3">
        <f>TITRES_STAT!B724</f>
        <v>45650</v>
      </c>
      <c r="B721" s="5">
        <f>TITRES_STAT!D724</f>
        <v>19.250699999999998</v>
      </c>
      <c r="C721" s="2">
        <f t="shared" si="85"/>
        <v>0</v>
      </c>
      <c r="D721" s="2">
        <f t="shared" si="86"/>
        <v>19.617379999999997</v>
      </c>
      <c r="E721" s="2">
        <f t="shared" si="88"/>
        <v>18.903280000000002</v>
      </c>
      <c r="F721" s="2">
        <f t="shared" si="81"/>
        <v>18.164864999999999</v>
      </c>
      <c r="G721" s="2">
        <f t="shared" si="83"/>
        <v>17.690844000000002</v>
      </c>
      <c r="H721" s="2">
        <f t="shared" si="87"/>
        <v>17.324226500000012</v>
      </c>
      <c r="I721" s="2">
        <f t="array" ref="I721">SUMPRODUCT(B705:B724, (ROW(B705:B724)-ROW(B705)+1)) / (20*21/2)</f>
        <v>18.936058095238096</v>
      </c>
      <c r="J721" s="2">
        <f t="shared" si="82"/>
        <v>18.465782754038685</v>
      </c>
      <c r="K721" s="2">
        <f t="shared" si="84"/>
        <v>17.930951240183063</v>
      </c>
    </row>
    <row r="722" spans="1:11" ht="13.5" x14ac:dyDescent="0.25">
      <c r="A722" s="3">
        <f>TITRES_STAT!B725</f>
        <v>45651</v>
      </c>
      <c r="B722" s="5">
        <f>TITRES_STAT!D725</f>
        <v>19.250699999999998</v>
      </c>
      <c r="C722" s="2">
        <f t="shared" si="85"/>
        <v>0</v>
      </c>
      <c r="D722" s="2">
        <f t="shared" si="86"/>
        <v>19.434039999999996</v>
      </c>
      <c r="E722" s="2">
        <f t="shared" si="88"/>
        <v>19.072870000000002</v>
      </c>
      <c r="F722" s="2">
        <f t="shared" si="81"/>
        <v>18.265699999999995</v>
      </c>
      <c r="G722" s="2">
        <f t="shared" si="83"/>
        <v>17.733012000000002</v>
      </c>
      <c r="H722" s="2">
        <f t="shared" si="87"/>
        <v>17.337035500000013</v>
      </c>
      <c r="I722" s="2">
        <f t="array" ref="I722">SUMPRODUCT(B706:B725, (ROW(B706:B725)-ROW(B706)+1)) / (20*21/2)</f>
        <v>19.007560952380953</v>
      </c>
      <c r="J722" s="2">
        <f t="shared" si="82"/>
        <v>18.540536777463572</v>
      </c>
      <c r="K722" s="2">
        <f t="shared" si="84"/>
        <v>17.982706093509218</v>
      </c>
    </row>
    <row r="723" spans="1:11" ht="13.5" x14ac:dyDescent="0.25">
      <c r="A723" s="3">
        <f>TITRES_STAT!B726</f>
        <v>45652</v>
      </c>
      <c r="B723" s="5">
        <f>TITRES_STAT!D726</f>
        <v>19.250699999999998</v>
      </c>
      <c r="C723" s="2">
        <f t="shared" si="85"/>
        <v>0</v>
      </c>
      <c r="D723" s="2">
        <f t="shared" si="86"/>
        <v>19.250699999999998</v>
      </c>
      <c r="E723" s="2">
        <f t="shared" si="88"/>
        <v>19.239709999999999</v>
      </c>
      <c r="F723" s="2">
        <f t="shared" si="81"/>
        <v>18.380289999999995</v>
      </c>
      <c r="G723" s="2">
        <f t="shared" si="83"/>
        <v>17.766564000000006</v>
      </c>
      <c r="H723" s="2">
        <f t="shared" si="87"/>
        <v>17.350061500000017</v>
      </c>
      <c r="I723" s="2">
        <f t="array" ref="I723">SUMPRODUCT(B707:B726, (ROW(B707:B726)-ROW(B707)+1)) / (20*21/2)</f>
        <v>19.070027619047622</v>
      </c>
      <c r="J723" s="2">
        <f t="shared" si="82"/>
        <v>18.60817137008609</v>
      </c>
      <c r="K723" s="2">
        <f t="shared" si="84"/>
        <v>18.03243134474415</v>
      </c>
    </row>
    <row r="724" spans="1:11" ht="13.5" x14ac:dyDescent="0.25">
      <c r="A724" s="3">
        <f>TITRES_STAT!B727</f>
        <v>45653</v>
      </c>
      <c r="B724" s="5">
        <f>TITRES_STAT!D727</f>
        <v>19.479900000000001</v>
      </c>
      <c r="C724" s="2">
        <f t="shared" si="85"/>
        <v>0.22920000000000229</v>
      </c>
      <c r="D724" s="2">
        <f t="shared" si="86"/>
        <v>19.29654</v>
      </c>
      <c r="E724" s="2">
        <f t="shared" si="88"/>
        <v>19.392800000000001</v>
      </c>
      <c r="F724" s="2">
        <f t="shared" ref="F724:F787" si="89">AVERAGE(B705:B724)</f>
        <v>18.499919999999996</v>
      </c>
      <c r="G724" s="2">
        <f t="shared" si="83"/>
        <v>17.807816000000006</v>
      </c>
      <c r="H724" s="2">
        <f t="shared" si="87"/>
        <v>17.364277000000016</v>
      </c>
      <c r="I724" s="2">
        <f t="array" ref="I724">SUMPRODUCT(B708:B727, (ROW(B708:B727)-ROW(B708)+1)) / (20*21/2)</f>
        <v>19.142486666666667</v>
      </c>
      <c r="J724" s="2">
        <f t="shared" si="82"/>
        <v>18.691193144363606</v>
      </c>
      <c r="K724" s="2">
        <f t="shared" si="84"/>
        <v>18.089194821420854</v>
      </c>
    </row>
    <row r="725" spans="1:11" ht="13.5" x14ac:dyDescent="0.25">
      <c r="A725" s="3">
        <f>TITRES_STAT!B728</f>
        <v>45656</v>
      </c>
      <c r="B725" s="5">
        <f>TITRES_STAT!D728</f>
        <v>19.250699999999998</v>
      </c>
      <c r="C725" s="2">
        <f t="shared" si="85"/>
        <v>-0.22920000000000229</v>
      </c>
      <c r="D725" s="2">
        <f t="shared" si="86"/>
        <v>19.29654</v>
      </c>
      <c r="E725" s="2">
        <f t="shared" si="88"/>
        <v>19.435879999999997</v>
      </c>
      <c r="F725" s="2">
        <f t="shared" si="89"/>
        <v>18.594799999999999</v>
      </c>
      <c r="G725" s="2">
        <f t="shared" si="83"/>
        <v>17.844484000000008</v>
      </c>
      <c r="H725" s="2">
        <f t="shared" si="87"/>
        <v>17.377390000000016</v>
      </c>
      <c r="I725" s="2">
        <f t="array" ref="I725">SUMPRODUCT(B709:B728, (ROW(B709:B728)-ROW(B709)+1)) / (20*21/2)</f>
        <v>19.258122380952379</v>
      </c>
      <c r="J725" s="2">
        <f t="shared" ref="J725:J788" si="90">$J$4*B725+J724*(1-$J$4)</f>
        <v>18.744479511567071</v>
      </c>
      <c r="K725" s="2">
        <f t="shared" si="84"/>
        <v>18.134744044110235</v>
      </c>
    </row>
    <row r="726" spans="1:11" ht="13.5" x14ac:dyDescent="0.25">
      <c r="A726" s="3">
        <f>TITRES_STAT!B729</f>
        <v>45657</v>
      </c>
      <c r="B726" s="5">
        <f>TITRES_STAT!D729</f>
        <v>19.250699999999998</v>
      </c>
      <c r="C726" s="2">
        <f t="shared" si="85"/>
        <v>0</v>
      </c>
      <c r="D726" s="2">
        <f t="shared" si="86"/>
        <v>19.29654</v>
      </c>
      <c r="E726" s="2">
        <f t="shared" si="88"/>
        <v>19.456959999999999</v>
      </c>
      <c r="F726" s="2">
        <f t="shared" si="89"/>
        <v>18.673179999999995</v>
      </c>
      <c r="G726" s="2">
        <f t="shared" si="83"/>
        <v>17.883352000000006</v>
      </c>
      <c r="H726" s="2">
        <f t="shared" si="87"/>
        <v>17.390503000000017</v>
      </c>
      <c r="I726" s="2">
        <f t="array" ref="I726">SUMPRODUCT(B710:B729, (ROW(B710:B729)-ROW(B710)+1)) / (20*21/2)</f>
        <v>19.352845714285714</v>
      </c>
      <c r="J726" s="2">
        <f t="shared" si="90"/>
        <v>18.792690986655924</v>
      </c>
      <c r="K726" s="2">
        <f t="shared" si="84"/>
        <v>18.178507022772578</v>
      </c>
    </row>
    <row r="727" spans="1:11" ht="13.5" x14ac:dyDescent="0.25">
      <c r="A727" s="3">
        <f>TITRES_STAT!B730</f>
        <v>45659</v>
      </c>
      <c r="B727" s="5">
        <f>TITRES_STAT!D730</f>
        <v>19.434000000000001</v>
      </c>
      <c r="C727" s="2">
        <f t="shared" si="85"/>
        <v>0.18330000000000268</v>
      </c>
      <c r="D727" s="2">
        <f t="shared" si="86"/>
        <v>19.333199999999998</v>
      </c>
      <c r="E727" s="2">
        <f t="shared" si="88"/>
        <v>19.383619999999997</v>
      </c>
      <c r="F727" s="2">
        <f t="shared" si="89"/>
        <v>18.760724999999997</v>
      </c>
      <c r="G727" s="2">
        <f t="shared" si="83"/>
        <v>17.924052000000007</v>
      </c>
      <c r="H727" s="2">
        <f t="shared" si="87"/>
        <v>17.404532500000016</v>
      </c>
      <c r="I727" s="2">
        <f t="array" ref="I727">SUMPRODUCT(B711:B730, (ROW(B711:B730)-ROW(B711)+1)) / (20*21/2)</f>
        <v>19.430813333333333</v>
      </c>
      <c r="J727" s="2">
        <f t="shared" si="90"/>
        <v>18.853768035545837</v>
      </c>
      <c r="K727" s="2">
        <f t="shared" si="84"/>
        <v>18.227742041487378</v>
      </c>
    </row>
    <row r="728" spans="1:11" ht="13.5" x14ac:dyDescent="0.25">
      <c r="A728" s="3">
        <f>TITRES_STAT!B731</f>
        <v>45660</v>
      </c>
      <c r="B728" s="5">
        <f>TITRES_STAT!D731</f>
        <v>19.974900000000002</v>
      </c>
      <c r="C728" s="2">
        <f t="shared" si="85"/>
        <v>0.5409000000000006</v>
      </c>
      <c r="D728" s="2">
        <f t="shared" si="86"/>
        <v>19.47804</v>
      </c>
      <c r="E728" s="2">
        <f t="shared" si="88"/>
        <v>19.364369999999997</v>
      </c>
      <c r="F728" s="2">
        <f t="shared" si="89"/>
        <v>18.888604999999998</v>
      </c>
      <c r="G728" s="2">
        <f t="shared" si="83"/>
        <v>17.975204000000009</v>
      </c>
      <c r="H728" s="2">
        <f t="shared" si="87"/>
        <v>17.421266500000016</v>
      </c>
      <c r="I728" s="2">
        <f t="array" ref="I728">SUMPRODUCT(B712:B731, (ROW(B712:B731)-ROW(B712)+1)) / (20*21/2)</f>
        <v>19.444083333333332</v>
      </c>
      <c r="J728" s="2">
        <f t="shared" si="90"/>
        <v>18.960542508350994</v>
      </c>
      <c r="K728" s="2">
        <f t="shared" si="84"/>
        <v>18.296258039860422</v>
      </c>
    </row>
    <row r="729" spans="1:11" ht="13.5" x14ac:dyDescent="0.25">
      <c r="A729" s="3">
        <f>TITRES_STAT!B732</f>
        <v>45663</v>
      </c>
      <c r="B729" s="5">
        <f>TITRES_STAT!D732</f>
        <v>19.883199999999999</v>
      </c>
      <c r="C729" s="2">
        <f t="shared" si="85"/>
        <v>-9.1700000000003001E-2</v>
      </c>
      <c r="D729" s="2">
        <f t="shared" si="86"/>
        <v>19.558700000000002</v>
      </c>
      <c r="E729" s="2">
        <f t="shared" si="88"/>
        <v>19.427619999999997</v>
      </c>
      <c r="F729" s="2">
        <f t="shared" si="89"/>
        <v>19.000439999999998</v>
      </c>
      <c r="G729" s="2">
        <f t="shared" si="83"/>
        <v>18.024522000000008</v>
      </c>
      <c r="H729" s="2">
        <f t="shared" si="87"/>
        <v>17.437629000000019</v>
      </c>
      <c r="I729" s="2">
        <f t="array" ref="I729">SUMPRODUCT(B713:B732, (ROW(B713:B732)-ROW(B713)+1)) / (20*21/2)</f>
        <v>19.458229047619046</v>
      </c>
      <c r="J729" s="2">
        <f t="shared" si="90"/>
        <v>19.048414650412806</v>
      </c>
      <c r="K729" s="2">
        <f t="shared" si="84"/>
        <v>18.358491057905113</v>
      </c>
    </row>
    <row r="730" spans="1:11" ht="13.5" x14ac:dyDescent="0.25">
      <c r="A730" s="3">
        <f>TITRES_STAT!B733</f>
        <v>45664</v>
      </c>
      <c r="B730" s="5">
        <f>TITRES_STAT!D733</f>
        <v>19.819099999999999</v>
      </c>
      <c r="C730" s="2">
        <f t="shared" si="85"/>
        <v>-6.4099999999999824E-2</v>
      </c>
      <c r="D730" s="2">
        <f t="shared" si="86"/>
        <v>19.672379999999997</v>
      </c>
      <c r="E730" s="2">
        <f t="shared" si="88"/>
        <v>19.484459999999995</v>
      </c>
      <c r="F730" s="2">
        <f t="shared" si="89"/>
        <v>19.111364999999999</v>
      </c>
      <c r="G730" s="2">
        <f t="shared" si="83"/>
        <v>18.077692000000013</v>
      </c>
      <c r="H730" s="2">
        <f t="shared" si="87"/>
        <v>17.453714500000018</v>
      </c>
      <c r="I730" s="2">
        <f t="array" ref="I730">SUMPRODUCT(B714:B733, (ROW(B714:B733)-ROW(B714)+1)) / (20*21/2)</f>
        <v>19.462109999999999</v>
      </c>
      <c r="J730" s="2">
        <f t="shared" si="90"/>
        <v>19.121813255135397</v>
      </c>
      <c r="K730" s="2">
        <f t="shared" si="84"/>
        <v>18.415769839948048</v>
      </c>
    </row>
    <row r="731" spans="1:11" ht="13.5" x14ac:dyDescent="0.25">
      <c r="A731" s="3">
        <f>TITRES_STAT!B734</f>
        <v>45665</v>
      </c>
      <c r="B731" s="5">
        <f>TITRES_STAT!D734</f>
        <v>19.250699999999998</v>
      </c>
      <c r="C731" s="2">
        <f t="shared" si="85"/>
        <v>-0.56840000000000046</v>
      </c>
      <c r="D731" s="2">
        <f t="shared" si="86"/>
        <v>19.672379999999997</v>
      </c>
      <c r="E731" s="2">
        <f t="shared" si="88"/>
        <v>19.484459999999995</v>
      </c>
      <c r="F731" s="2">
        <f t="shared" si="89"/>
        <v>19.193869999999997</v>
      </c>
      <c r="G731" s="2">
        <f t="shared" si="83"/>
        <v>18.118760000000012</v>
      </c>
      <c r="H731" s="2">
        <f t="shared" si="87"/>
        <v>17.46695800000002</v>
      </c>
      <c r="I731" s="2">
        <f t="array" ref="I731">SUMPRODUCT(B715:B734, (ROW(B715:B734)-ROW(B715)+1)) / (20*21/2)</f>
        <v>19.546754285714282</v>
      </c>
      <c r="J731" s="2">
        <f t="shared" si="90"/>
        <v>19.134088183217742</v>
      </c>
      <c r="K731" s="2">
        <f t="shared" si="84"/>
        <v>18.448512199165773</v>
      </c>
    </row>
    <row r="732" spans="1:11" ht="13.5" x14ac:dyDescent="0.25">
      <c r="A732" s="3">
        <f>TITRES_STAT!B735</f>
        <v>45666</v>
      </c>
      <c r="B732" s="5">
        <f>TITRES_STAT!D735</f>
        <v>19.342400000000001</v>
      </c>
      <c r="C732" s="2">
        <f t="shared" si="85"/>
        <v>9.1700000000003001E-2</v>
      </c>
      <c r="D732" s="2">
        <f t="shared" si="86"/>
        <v>19.654059999999998</v>
      </c>
      <c r="E732" s="2">
        <f t="shared" si="88"/>
        <v>19.493629999999996</v>
      </c>
      <c r="F732" s="2">
        <f t="shared" si="89"/>
        <v>19.283249999999999</v>
      </c>
      <c r="G732" s="2">
        <f t="shared" si="83"/>
        <v>18.161662000000014</v>
      </c>
      <c r="H732" s="2">
        <f t="shared" si="87"/>
        <v>17.480660000000022</v>
      </c>
      <c r="I732" s="2">
        <f t="array" ref="I732">SUMPRODUCT(B716:B735, (ROW(B716:B735)-ROW(B716)+1)) / (20*21/2)</f>
        <v>19.669283809523812</v>
      </c>
      <c r="J732" s="2">
        <f t="shared" si="90"/>
        <v>19.153927403863669</v>
      </c>
      <c r="K732" s="2">
        <f t="shared" si="84"/>
        <v>18.483566622727899</v>
      </c>
    </row>
    <row r="733" spans="1:11" ht="13.5" x14ac:dyDescent="0.25">
      <c r="A733" s="3">
        <f>TITRES_STAT!B736</f>
        <v>45667</v>
      </c>
      <c r="B733" s="5">
        <f>TITRES_STAT!D736</f>
        <v>19.324000000000002</v>
      </c>
      <c r="C733" s="2">
        <f t="shared" si="85"/>
        <v>-1.839999999999975E-2</v>
      </c>
      <c r="D733" s="2">
        <f t="shared" si="86"/>
        <v>19.523879999999998</v>
      </c>
      <c r="E733" s="2">
        <f t="shared" si="88"/>
        <v>19.500959999999999</v>
      </c>
      <c r="F733" s="2">
        <f t="shared" si="89"/>
        <v>19.370335000000001</v>
      </c>
      <c r="G733" s="2">
        <f t="shared" si="83"/>
        <v>18.206946000000009</v>
      </c>
      <c r="H733" s="2">
        <f t="shared" si="87"/>
        <v>17.494270000000022</v>
      </c>
      <c r="I733" s="2">
        <f t="array" ref="I733">SUMPRODUCT(B717:B736, (ROW(B717:B736)-ROW(B717)+1)) / (20*21/2)</f>
        <v>19.772915714285713</v>
      </c>
      <c r="J733" s="2">
        <f t="shared" si="90"/>
        <v>19.170124793971894</v>
      </c>
      <c r="K733" s="2">
        <f t="shared" si="84"/>
        <v>18.516524794385628</v>
      </c>
    </row>
    <row r="734" spans="1:11" ht="13.5" x14ac:dyDescent="0.25">
      <c r="A734" s="3">
        <f>TITRES_STAT!B737</f>
        <v>45670</v>
      </c>
      <c r="B734" s="5">
        <f>TITRES_STAT!D737</f>
        <v>20.2591</v>
      </c>
      <c r="C734" s="2">
        <f t="shared" si="85"/>
        <v>0.93509999999999849</v>
      </c>
      <c r="D734" s="2">
        <f t="shared" si="86"/>
        <v>19.599060000000001</v>
      </c>
      <c r="E734" s="2">
        <f t="shared" si="88"/>
        <v>19.578880000000002</v>
      </c>
      <c r="F734" s="2">
        <f t="shared" si="89"/>
        <v>19.48584</v>
      </c>
      <c r="G734" s="2">
        <f t="shared" si="83"/>
        <v>18.268732000000011</v>
      </c>
      <c r="H734" s="2">
        <f t="shared" si="87"/>
        <v>17.512773000000024</v>
      </c>
      <c r="I734" s="2">
        <f t="array" ref="I734">SUMPRODUCT(B718:B737, (ROW(B718:B737)-ROW(B718)+1)) / (20*21/2)</f>
        <v>19.864415714285716</v>
      </c>
      <c r="J734" s="2">
        <f t="shared" si="90"/>
        <v>19.273836718355522</v>
      </c>
      <c r="K734" s="2">
        <f t="shared" si="84"/>
        <v>18.584861076958742</v>
      </c>
    </row>
    <row r="735" spans="1:11" ht="13.5" x14ac:dyDescent="0.25">
      <c r="A735" s="3">
        <f>TITRES_STAT!B738</f>
        <v>45671</v>
      </c>
      <c r="B735" s="5">
        <f>TITRES_STAT!D738</f>
        <v>20.772400000000001</v>
      </c>
      <c r="C735" s="2">
        <f t="shared" si="85"/>
        <v>0.51330000000000098</v>
      </c>
      <c r="D735" s="2">
        <f t="shared" si="86"/>
        <v>19.789720000000003</v>
      </c>
      <c r="E735" s="2">
        <f t="shared" si="88"/>
        <v>19.73105</v>
      </c>
      <c r="F735" s="2">
        <f t="shared" si="89"/>
        <v>19.583464999999997</v>
      </c>
      <c r="G735" s="2">
        <f t="shared" si="83"/>
        <v>18.331250000000011</v>
      </c>
      <c r="H735" s="2">
        <f t="shared" si="87"/>
        <v>17.533842500000024</v>
      </c>
      <c r="I735" s="2">
        <f t="array" ref="I735">SUMPRODUCT(B719:B738, (ROW(B719:B738)-ROW(B719)+1)) / (20*21/2)</f>
        <v>20.039285238095236</v>
      </c>
      <c r="J735" s="2">
        <f t="shared" si="90"/>
        <v>19.416557030893092</v>
      </c>
      <c r="K735" s="2">
        <f t="shared" si="84"/>
        <v>18.670646917078006</v>
      </c>
    </row>
    <row r="736" spans="1:11" ht="13.5" x14ac:dyDescent="0.25">
      <c r="A736" s="3">
        <f>TITRES_STAT!B739</f>
        <v>45672</v>
      </c>
      <c r="B736" s="5">
        <f>TITRES_STAT!D739</f>
        <v>20.671600000000002</v>
      </c>
      <c r="C736" s="2">
        <f t="shared" si="85"/>
        <v>-0.10079999999999956</v>
      </c>
      <c r="D736" s="2">
        <f t="shared" si="86"/>
        <v>20.073900000000002</v>
      </c>
      <c r="E736" s="2">
        <f t="shared" si="88"/>
        <v>19.873139999999999</v>
      </c>
      <c r="F736" s="2">
        <f t="shared" si="89"/>
        <v>19.665050000000001</v>
      </c>
      <c r="G736" s="2">
        <f t="shared" si="83"/>
        <v>18.38716800000001</v>
      </c>
      <c r="H736" s="2">
        <f t="shared" si="87"/>
        <v>17.554668500000023</v>
      </c>
      <c r="I736" s="2">
        <f t="array" ref="I736">SUMPRODUCT(B720:B739, (ROW(B720:B739)-ROW(B720)+1)) / (20*21/2)</f>
        <v>20.209446666666665</v>
      </c>
      <c r="J736" s="2">
        <f t="shared" si="90"/>
        <v>19.536084932712797</v>
      </c>
      <c r="K736" s="2">
        <f t="shared" si="84"/>
        <v>18.74911566542789</v>
      </c>
    </row>
    <row r="737" spans="1:11" ht="13.5" x14ac:dyDescent="0.25">
      <c r="A737" s="3">
        <f>TITRES_STAT!B740</f>
        <v>45673</v>
      </c>
      <c r="B737" s="5">
        <f>TITRES_STAT!D740</f>
        <v>20.625800000000002</v>
      </c>
      <c r="C737" s="2">
        <f t="shared" si="85"/>
        <v>-4.5799999999999841E-2</v>
      </c>
      <c r="D737" s="2">
        <f t="shared" si="86"/>
        <v>20.330580000000001</v>
      </c>
      <c r="E737" s="2">
        <f t="shared" si="88"/>
        <v>19.992319999999999</v>
      </c>
      <c r="F737" s="2">
        <f t="shared" si="89"/>
        <v>19.68797</v>
      </c>
      <c r="G737" s="2">
        <f t="shared" si="83"/>
        <v>18.440338000000011</v>
      </c>
      <c r="H737" s="2">
        <f t="shared" si="87"/>
        <v>17.575222000000021</v>
      </c>
      <c r="I737" s="2">
        <f t="array" ref="I737">SUMPRODUCT(B721:B740, (ROW(B721:B740)-ROW(B721)+1)) / (20*21/2)</f>
        <v>20.315437619047618</v>
      </c>
      <c r="J737" s="2">
        <f t="shared" si="90"/>
        <v>19.639867320073481</v>
      </c>
      <c r="K737" s="2">
        <f t="shared" si="84"/>
        <v>18.822711129528759</v>
      </c>
    </row>
    <row r="738" spans="1:11" ht="13.5" x14ac:dyDescent="0.25">
      <c r="A738" s="3">
        <f>TITRES_STAT!B741</f>
        <v>45674</v>
      </c>
      <c r="B738" s="5">
        <f>TITRES_STAT!D741</f>
        <v>21.524100000000001</v>
      </c>
      <c r="C738" s="2">
        <f t="shared" si="85"/>
        <v>0.89829999999999899</v>
      </c>
      <c r="D738" s="2">
        <f t="shared" si="86"/>
        <v>20.770600000000002</v>
      </c>
      <c r="E738" s="2">
        <f t="shared" si="88"/>
        <v>20.14724</v>
      </c>
      <c r="F738" s="2">
        <f t="shared" si="89"/>
        <v>19.755804999999999</v>
      </c>
      <c r="G738" s="2">
        <f t="shared" si="83"/>
        <v>18.512390000000007</v>
      </c>
      <c r="H738" s="2">
        <f t="shared" si="87"/>
        <v>17.60026700000002</v>
      </c>
      <c r="I738" s="2">
        <f t="array" ref="I738">SUMPRODUCT(B722:B741, (ROW(B722:B741)-ROW(B722)+1)) / (20*21/2)</f>
        <v>20.387854285714287</v>
      </c>
      <c r="J738" s="2">
        <f t="shared" si="90"/>
        <v>19.819318051495056</v>
      </c>
      <c r="K738" s="2">
        <f t="shared" si="84"/>
        <v>18.928647947978611</v>
      </c>
    </row>
    <row r="739" spans="1:11" ht="13.5" x14ac:dyDescent="0.25">
      <c r="A739" s="3">
        <f>TITRES_STAT!B742</f>
        <v>45677</v>
      </c>
      <c r="B739" s="5">
        <f>TITRES_STAT!D742</f>
        <v>21.5425</v>
      </c>
      <c r="C739" s="2">
        <f t="shared" si="85"/>
        <v>1.839999999999975E-2</v>
      </c>
      <c r="D739" s="2">
        <f t="shared" si="86"/>
        <v>21.027280000000001</v>
      </c>
      <c r="E739" s="2">
        <f t="shared" si="88"/>
        <v>20.31317</v>
      </c>
      <c r="F739" s="2">
        <f t="shared" si="89"/>
        <v>19.870394999999998</v>
      </c>
      <c r="G739" s="2">
        <f t="shared" si="83"/>
        <v>18.588110000000007</v>
      </c>
      <c r="H739" s="2">
        <f t="shared" si="87"/>
        <v>17.625404000000017</v>
      </c>
      <c r="I739" s="2">
        <f t="array" ref="I739">SUMPRODUCT(B723:B742, (ROW(B723:B742)-ROW(B723)+1)) / (20*21/2)</f>
        <v>20.47599142857143</v>
      </c>
      <c r="J739" s="2">
        <f t="shared" si="90"/>
        <v>19.983430618019337</v>
      </c>
      <c r="K739" s="2">
        <f t="shared" si="84"/>
        <v>19.031151950018664</v>
      </c>
    </row>
    <row r="740" spans="1:11" ht="13.5" x14ac:dyDescent="0.25">
      <c r="A740" s="3">
        <f>TITRES_STAT!B743</f>
        <v>45678</v>
      </c>
      <c r="B740" s="5">
        <f>TITRES_STAT!D743</f>
        <v>20.9833</v>
      </c>
      <c r="C740" s="2">
        <f t="shared" si="85"/>
        <v>-0.55920000000000059</v>
      </c>
      <c r="D740" s="2">
        <f t="shared" si="86"/>
        <v>21.069459999999999</v>
      </c>
      <c r="E740" s="2">
        <f t="shared" si="88"/>
        <v>20.429590000000001</v>
      </c>
      <c r="F740" s="2">
        <f t="shared" si="89"/>
        <v>19.957024999999998</v>
      </c>
      <c r="G740" s="2">
        <f t="shared" si="83"/>
        <v>18.659430000000008</v>
      </c>
      <c r="H740" s="2">
        <f t="shared" si="87"/>
        <v>17.647745000000018</v>
      </c>
      <c r="I740" s="2">
        <f t="array" ref="I740">SUMPRODUCT(B724:B743, (ROW(B724:B743)-ROW(B724)+1)) / (20*21/2)</f>
        <v>20.533304285714284</v>
      </c>
      <c r="J740" s="2">
        <f t="shared" si="90"/>
        <v>20.078656273446068</v>
      </c>
      <c r="K740" s="2">
        <f t="shared" si="84"/>
        <v>19.107706775508127</v>
      </c>
    </row>
    <row r="741" spans="1:11" ht="13.5" x14ac:dyDescent="0.25">
      <c r="A741" s="3">
        <f>TITRES_STAT!B744</f>
        <v>45679</v>
      </c>
      <c r="B741" s="5">
        <f>TITRES_STAT!D744</f>
        <v>20.717400000000001</v>
      </c>
      <c r="C741" s="2">
        <f t="shared" si="85"/>
        <v>-0.26589999999999847</v>
      </c>
      <c r="D741" s="2">
        <f t="shared" si="86"/>
        <v>21.078620000000001</v>
      </c>
      <c r="E741" s="2">
        <f t="shared" si="88"/>
        <v>20.576259999999998</v>
      </c>
      <c r="F741" s="2">
        <f t="shared" si="89"/>
        <v>20.030359999999998</v>
      </c>
      <c r="G741" s="2">
        <f t="shared" si="83"/>
        <v>18.719932000000007</v>
      </c>
      <c r="H741" s="2">
        <f t="shared" si="87"/>
        <v>17.668756500000018</v>
      </c>
      <c r="I741" s="2">
        <f t="array" ref="I741">SUMPRODUCT(B725:B744, (ROW(B725:B744)-ROW(B725)+1)) / (20*21/2)</f>
        <v>20.582766190476192</v>
      </c>
      <c r="J741" s="2">
        <f t="shared" si="90"/>
        <v>20.139489009308349</v>
      </c>
      <c r="K741" s="2">
        <f t="shared" si="84"/>
        <v>19.170831999998004</v>
      </c>
    </row>
    <row r="742" spans="1:11" ht="13.5" x14ac:dyDescent="0.25">
      <c r="A742" s="3">
        <f>TITRES_STAT!B745</f>
        <v>45680</v>
      </c>
      <c r="B742" s="5">
        <f>TITRES_STAT!D745</f>
        <v>20.9558</v>
      </c>
      <c r="C742" s="2">
        <f t="shared" si="85"/>
        <v>0.23839999999999861</v>
      </c>
      <c r="D742" s="2">
        <f t="shared" si="86"/>
        <v>21.14462</v>
      </c>
      <c r="E742" s="2">
        <f t="shared" si="88"/>
        <v>20.737600000000004</v>
      </c>
      <c r="F742" s="2">
        <f t="shared" si="89"/>
        <v>20.115614999999998</v>
      </c>
      <c r="G742" s="2">
        <f t="shared" si="83"/>
        <v>18.790702000000003</v>
      </c>
      <c r="H742" s="2">
        <f t="shared" si="87"/>
        <v>17.690960000000018</v>
      </c>
      <c r="I742" s="2">
        <f t="array" ref="I742">SUMPRODUCT(B726:B745, (ROW(B726:B745)-ROW(B726)+1)) / (20*21/2)</f>
        <v>20.621140476190472</v>
      </c>
      <c r="J742" s="2">
        <f t="shared" si="90"/>
        <v>20.217232913183743</v>
      </c>
      <c r="K742" s="2">
        <f t="shared" si="84"/>
        <v>19.240830745096122</v>
      </c>
    </row>
    <row r="743" spans="1:11" ht="13.5" x14ac:dyDescent="0.25">
      <c r="A743" s="3">
        <f>TITRES_STAT!B746</f>
        <v>45681</v>
      </c>
      <c r="B743" s="5">
        <f>TITRES_STAT!D746</f>
        <v>20.717400000000001</v>
      </c>
      <c r="C743" s="2">
        <f t="shared" si="85"/>
        <v>-0.23839999999999861</v>
      </c>
      <c r="D743" s="2">
        <f t="shared" si="86"/>
        <v>20.983280000000001</v>
      </c>
      <c r="E743" s="2">
        <f t="shared" si="88"/>
        <v>20.876940000000001</v>
      </c>
      <c r="F743" s="2">
        <f t="shared" si="89"/>
        <v>20.188949999999998</v>
      </c>
      <c r="G743" s="2">
        <f t="shared" si="83"/>
        <v>18.856704000000001</v>
      </c>
      <c r="H743" s="2">
        <f t="shared" si="87"/>
        <v>17.712058500000019</v>
      </c>
      <c r="I743" s="2">
        <f t="array" ref="I743">SUMPRODUCT(B727:B746, (ROW(B727:B746)-ROW(B727)+1)) / (20*21/2)</f>
        <v>20.589102380952383</v>
      </c>
      <c r="J743" s="2">
        <f t="shared" si="90"/>
        <v>20.264867873832912</v>
      </c>
      <c r="K743" s="2">
        <f t="shared" si="84"/>
        <v>19.298735421759019</v>
      </c>
    </row>
    <row r="744" spans="1:11" ht="13.5" x14ac:dyDescent="0.25">
      <c r="A744" s="3">
        <f>TITRES_STAT!B747</f>
        <v>45684</v>
      </c>
      <c r="B744" s="5">
        <f>TITRES_STAT!D747</f>
        <v>20.708300000000001</v>
      </c>
      <c r="C744" s="2">
        <f t="shared" si="85"/>
        <v>-9.100000000000108E-3</v>
      </c>
      <c r="D744" s="2">
        <f t="shared" si="86"/>
        <v>20.81644</v>
      </c>
      <c r="E744" s="2">
        <f t="shared" si="88"/>
        <v>20.921860000000002</v>
      </c>
      <c r="F744" s="2">
        <f t="shared" si="89"/>
        <v>20.25037</v>
      </c>
      <c r="G744" s="2">
        <f t="shared" si="83"/>
        <v>18.922523999999999</v>
      </c>
      <c r="H744" s="2">
        <f t="shared" si="87"/>
        <v>17.732807500000018</v>
      </c>
      <c r="I744" s="2">
        <f t="array" ref="I744">SUMPRODUCT(B728:B747, (ROW(B728:B747)-ROW(B728)+1)) / (20*21/2)</f>
        <v>20.569286190476191</v>
      </c>
      <c r="J744" s="2">
        <f t="shared" si="90"/>
        <v>20.307099504896446</v>
      </c>
      <c r="K744" s="2">
        <f t="shared" si="84"/>
        <v>19.354012464042981</v>
      </c>
    </row>
    <row r="745" spans="1:11" ht="13.5" x14ac:dyDescent="0.25">
      <c r="A745" s="3">
        <f>TITRES_STAT!B748</f>
        <v>45685</v>
      </c>
      <c r="B745" s="5">
        <f>TITRES_STAT!D748</f>
        <v>20.653300000000002</v>
      </c>
      <c r="C745" s="2">
        <f t="shared" si="85"/>
        <v>-5.4999999999999716E-2</v>
      </c>
      <c r="D745" s="2">
        <f t="shared" si="86"/>
        <v>20.750440000000005</v>
      </c>
      <c r="E745" s="2">
        <f t="shared" si="88"/>
        <v>20.909950000000002</v>
      </c>
      <c r="F745" s="2">
        <f t="shared" si="89"/>
        <v>20.320500000000003</v>
      </c>
      <c r="G745" s="2">
        <f t="shared" si="83"/>
        <v>18.996411999999999</v>
      </c>
      <c r="H745" s="2">
        <f t="shared" si="87"/>
        <v>17.753281500000014</v>
      </c>
      <c r="I745" s="2">
        <f t="array" ref="I745">SUMPRODUCT(B729:B748, (ROW(B729:B748)-ROW(B729)+1)) / (20*21/2)</f>
        <v>20.564398095238097</v>
      </c>
      <c r="J745" s="2">
        <f t="shared" si="90"/>
        <v>20.340070980620595</v>
      </c>
      <c r="K745" s="2">
        <f t="shared" si="84"/>
        <v>19.404964916433453</v>
      </c>
    </row>
    <row r="746" spans="1:11" ht="13.5" x14ac:dyDescent="0.25">
      <c r="A746" s="3">
        <f>TITRES_STAT!B749</f>
        <v>45686</v>
      </c>
      <c r="B746" s="5">
        <f>TITRES_STAT!D749</f>
        <v>19.984100000000002</v>
      </c>
      <c r="C746" s="2">
        <f t="shared" si="85"/>
        <v>-0.66920000000000002</v>
      </c>
      <c r="D746" s="2">
        <f t="shared" si="86"/>
        <v>20.60378</v>
      </c>
      <c r="E746" s="2">
        <f t="shared" si="88"/>
        <v>20.841200000000004</v>
      </c>
      <c r="F746" s="2">
        <f t="shared" si="89"/>
        <v>20.357170000000004</v>
      </c>
      <c r="G746" s="2">
        <f t="shared" si="83"/>
        <v>19.048664000000002</v>
      </c>
      <c r="H746" s="2">
        <f t="shared" si="87"/>
        <v>17.770626500000013</v>
      </c>
      <c r="I746" s="2">
        <f t="array" ref="I746">SUMPRODUCT(B730:B749, (ROW(B730:B749)-ROW(B730)+1)) / (20*21/2)</f>
        <v>20.488792380952383</v>
      </c>
      <c r="J746" s="2">
        <f t="shared" si="90"/>
        <v>20.306168982466254</v>
      </c>
      <c r="K746" s="2">
        <f t="shared" si="84"/>
        <v>19.427676096181163</v>
      </c>
    </row>
    <row r="747" spans="1:11" ht="13.5" x14ac:dyDescent="0.25">
      <c r="A747" s="3">
        <f>TITRES_STAT!B750</f>
        <v>45687</v>
      </c>
      <c r="B747" s="5">
        <f>TITRES_STAT!D750</f>
        <v>20.149100000000001</v>
      </c>
      <c r="C747" s="2">
        <f t="shared" si="85"/>
        <v>0.16499999999999915</v>
      </c>
      <c r="D747" s="2">
        <f t="shared" si="86"/>
        <v>20.442440000000001</v>
      </c>
      <c r="E747" s="2">
        <f t="shared" si="88"/>
        <v>20.793530000000001</v>
      </c>
      <c r="F747" s="2">
        <f t="shared" si="89"/>
        <v>20.392924999999998</v>
      </c>
      <c r="G747" s="2">
        <f t="shared" si="83"/>
        <v>19.104765999999998</v>
      </c>
      <c r="H747" s="2">
        <f t="shared" si="87"/>
        <v>17.788796500000018</v>
      </c>
      <c r="I747" s="2">
        <f t="array" ref="I747">SUMPRODUCT(B731:B750, (ROW(B731:B750)-ROW(B731)+1)) / (20*21/2)</f>
        <v>20.449376190476194</v>
      </c>
      <c r="J747" s="2">
        <f t="shared" si="90"/>
        <v>20.291210031755181</v>
      </c>
      <c r="K747" s="2">
        <f t="shared" si="84"/>
        <v>19.455967229664257</v>
      </c>
    </row>
    <row r="748" spans="1:11" ht="13.5" x14ac:dyDescent="0.25">
      <c r="A748" s="3">
        <f>TITRES_STAT!B751</f>
        <v>45688</v>
      </c>
      <c r="B748" s="5">
        <f>TITRES_STAT!D751</f>
        <v>20.3416</v>
      </c>
      <c r="C748" s="2">
        <f t="shared" si="85"/>
        <v>0.19249999999999901</v>
      </c>
      <c r="D748" s="2">
        <f t="shared" si="86"/>
        <v>20.367280000000001</v>
      </c>
      <c r="E748" s="2">
        <f t="shared" si="88"/>
        <v>20.675280000000001</v>
      </c>
      <c r="F748" s="2">
        <f t="shared" si="89"/>
        <v>20.411259999999999</v>
      </c>
      <c r="G748" s="2">
        <f t="shared" si="83"/>
        <v>19.17792</v>
      </c>
      <c r="H748" s="2">
        <f t="shared" si="87"/>
        <v>17.807929000000016</v>
      </c>
      <c r="I748" s="2">
        <f t="array" ref="I748">SUMPRODUCT(B732:B751, (ROW(B732:B751)-ROW(B732)+1)) / (20*21/2)</f>
        <v>20.411793333333332</v>
      </c>
      <c r="J748" s="2">
        <f t="shared" si="90"/>
        <v>20.296009076349925</v>
      </c>
      <c r="K748" s="2">
        <f t="shared" si="84"/>
        <v>19.490697926540172</v>
      </c>
    </row>
    <row r="749" spans="1:11" ht="13.5" x14ac:dyDescent="0.25">
      <c r="A749" s="3">
        <f>TITRES_STAT!B752</f>
        <v>45691</v>
      </c>
      <c r="B749" s="5">
        <f>TITRES_STAT!D752</f>
        <v>19.6174</v>
      </c>
      <c r="C749" s="2">
        <f t="shared" si="85"/>
        <v>-0.72419999999999973</v>
      </c>
      <c r="D749" s="2">
        <f t="shared" si="86"/>
        <v>20.149100000000001</v>
      </c>
      <c r="E749" s="2">
        <f t="shared" si="88"/>
        <v>20.482770000000002</v>
      </c>
      <c r="F749" s="2">
        <f t="shared" si="89"/>
        <v>20.397969999999997</v>
      </c>
      <c r="G749" s="2">
        <f t="shared" si="83"/>
        <v>19.226137999999999</v>
      </c>
      <c r="H749" s="2">
        <f t="shared" si="87"/>
        <v>17.823440500000018</v>
      </c>
      <c r="I749" s="2">
        <f t="array" ref="I749">SUMPRODUCT(B733:B752, (ROW(B733:B752)-ROW(B733)+1)) / (20*21/2)</f>
        <v>20.402015714285717</v>
      </c>
      <c r="J749" s="2">
        <f t="shared" si="90"/>
        <v>20.231379640507075</v>
      </c>
      <c r="K749" s="2">
        <f t="shared" si="84"/>
        <v>19.495666635303301</v>
      </c>
    </row>
    <row r="750" spans="1:11" ht="13.5" x14ac:dyDescent="0.25">
      <c r="A750" s="3">
        <f>TITRES_STAT!B753</f>
        <v>45692</v>
      </c>
      <c r="B750" s="5">
        <f>TITRES_STAT!D753</f>
        <v>19.984100000000002</v>
      </c>
      <c r="C750" s="2">
        <f t="shared" si="85"/>
        <v>0.36670000000000158</v>
      </c>
      <c r="D750" s="2">
        <f t="shared" si="86"/>
        <v>20.015260000000001</v>
      </c>
      <c r="E750" s="2">
        <f t="shared" si="88"/>
        <v>20.382850000000001</v>
      </c>
      <c r="F750" s="2">
        <f t="shared" si="89"/>
        <v>20.406220000000001</v>
      </c>
      <c r="G750" s="2">
        <f t="shared" si="83"/>
        <v>19.282973999999996</v>
      </c>
      <c r="H750" s="2">
        <f t="shared" si="87"/>
        <v>17.84078550000002</v>
      </c>
      <c r="I750" s="2">
        <f t="array" ref="I750">SUMPRODUCT(B734:B753, (ROW(B734:B753)-ROW(B734)+1)) / (20*21/2)</f>
        <v>20.328108571428572</v>
      </c>
      <c r="J750" s="2">
        <f t="shared" si="90"/>
        <v>20.20782919855402</v>
      </c>
      <c r="K750" s="2">
        <f t="shared" si="84"/>
        <v>19.514820884899251</v>
      </c>
    </row>
    <row r="751" spans="1:11" ht="13.5" x14ac:dyDescent="0.25">
      <c r="A751" s="3">
        <f>TITRES_STAT!B754</f>
        <v>45693</v>
      </c>
      <c r="B751" s="5">
        <f>TITRES_STAT!D754</f>
        <v>20.011600000000001</v>
      </c>
      <c r="C751" s="2">
        <f t="shared" si="85"/>
        <v>2.7499999999999858E-2</v>
      </c>
      <c r="D751" s="2">
        <f t="shared" si="86"/>
        <v>20.020760000000003</v>
      </c>
      <c r="E751" s="2">
        <f t="shared" si="88"/>
        <v>20.312270000000002</v>
      </c>
      <c r="F751" s="2">
        <f t="shared" si="89"/>
        <v>20.444264999999998</v>
      </c>
      <c r="G751" s="2">
        <f t="shared" si="83"/>
        <v>19.340544000000001</v>
      </c>
      <c r="H751" s="2">
        <f t="shared" si="87"/>
        <v>17.85826800000002</v>
      </c>
      <c r="I751" s="2">
        <f t="array" ref="I751">SUMPRODUCT(B735:B754, (ROW(B735:B754)-ROW(B735)+1)) / (20*21/2)</f>
        <v>20.315181428571432</v>
      </c>
      <c r="J751" s="2">
        <f t="shared" si="90"/>
        <v>20.189140703453639</v>
      </c>
      <c r="K751" s="2">
        <f t="shared" si="84"/>
        <v>19.534302418824769</v>
      </c>
    </row>
    <row r="752" spans="1:11" ht="13.5" x14ac:dyDescent="0.25">
      <c r="A752" s="3">
        <f>TITRES_STAT!B755</f>
        <v>45694</v>
      </c>
      <c r="B752" s="5">
        <f>TITRES_STAT!D755</f>
        <v>20.3416</v>
      </c>
      <c r="C752" s="2">
        <f t="shared" si="85"/>
        <v>0.32999999999999829</v>
      </c>
      <c r="D752" s="2">
        <f t="shared" si="86"/>
        <v>20.059260000000002</v>
      </c>
      <c r="E752" s="2">
        <f t="shared" si="88"/>
        <v>20.25085</v>
      </c>
      <c r="F752" s="2">
        <f t="shared" si="89"/>
        <v>20.494225</v>
      </c>
      <c r="G752" s="2">
        <f t="shared" si="83"/>
        <v>19.402695999999995</v>
      </c>
      <c r="H752" s="2">
        <f t="shared" si="87"/>
        <v>17.877400500000018</v>
      </c>
      <c r="I752" s="2">
        <f t="array" ref="I752">SUMPRODUCT(B736:B755, (ROW(B736:B755)-ROW(B736)+1)) / (20*21/2)</f>
        <v>20.290344285714287</v>
      </c>
      <c r="J752" s="2">
        <f t="shared" si="90"/>
        <v>20.203660636458054</v>
      </c>
      <c r="K752" s="2">
        <f t="shared" si="84"/>
        <v>19.565961147498307</v>
      </c>
    </row>
    <row r="753" spans="1:11" ht="13.5" x14ac:dyDescent="0.25">
      <c r="A753" s="3">
        <f>TITRES_STAT!B756</f>
        <v>45695</v>
      </c>
      <c r="B753" s="5">
        <f>TITRES_STAT!D756</f>
        <v>19.7182</v>
      </c>
      <c r="C753" s="2">
        <f t="shared" si="85"/>
        <v>-0.62340000000000018</v>
      </c>
      <c r="D753" s="2">
        <f t="shared" si="86"/>
        <v>19.93458</v>
      </c>
      <c r="E753" s="2">
        <f t="shared" si="88"/>
        <v>20.150929999999999</v>
      </c>
      <c r="F753" s="2">
        <f t="shared" si="89"/>
        <v>20.513935000000004</v>
      </c>
      <c r="G753" s="2">
        <f t="shared" si="83"/>
        <v>19.457881999999994</v>
      </c>
      <c r="H753" s="2">
        <f t="shared" si="87"/>
        <v>17.893416000000016</v>
      </c>
      <c r="I753" s="2">
        <f t="array" ref="I753">SUMPRODUCT(B737:B756, (ROW(B737:B756)-ROW(B737)+1)) / (20*21/2)</f>
        <v>20.249618095238098</v>
      </c>
      <c r="J753" s="2">
        <f t="shared" si="90"/>
        <v>20.157426290128715</v>
      </c>
      <c r="K753" s="2">
        <f t="shared" si="84"/>
        <v>19.571931298576807</v>
      </c>
    </row>
    <row r="754" spans="1:11" ht="13.5" x14ac:dyDescent="0.25">
      <c r="A754" s="3">
        <f>TITRES_STAT!B757</f>
        <v>45698</v>
      </c>
      <c r="B754" s="5">
        <f>TITRES_STAT!D757</f>
        <v>20.3782</v>
      </c>
      <c r="C754" s="2">
        <f t="shared" si="85"/>
        <v>0.66000000000000014</v>
      </c>
      <c r="D754" s="2">
        <f t="shared" si="86"/>
        <v>20.086739999999999</v>
      </c>
      <c r="E754" s="2">
        <f t="shared" si="88"/>
        <v>20.117919999999998</v>
      </c>
      <c r="F754" s="2">
        <f t="shared" si="89"/>
        <v>20.519890000000004</v>
      </c>
      <c r="G754" s="2">
        <f t="shared" ref="G754:G817" si="91">AVERAGE(B705:B754)</f>
        <v>19.523699999999998</v>
      </c>
      <c r="H754" s="2">
        <f t="shared" si="87"/>
        <v>17.912731500000017</v>
      </c>
      <c r="I754" s="2">
        <f t="array" ref="I754">SUMPRODUCT(B738:B757, (ROW(B738:B757)-ROW(B738)+1)) / (20*21/2)</f>
        <v>20.206534761904763</v>
      </c>
      <c r="J754" s="2">
        <f t="shared" si="90"/>
        <v>20.178452357735502</v>
      </c>
      <c r="K754" s="2">
        <f t="shared" si="84"/>
        <v>19.603549679024777</v>
      </c>
    </row>
    <row r="755" spans="1:11" ht="13.5" x14ac:dyDescent="0.25">
      <c r="A755" s="3">
        <f>TITRES_STAT!B758</f>
        <v>45699</v>
      </c>
      <c r="B755" s="5">
        <f>TITRES_STAT!D758</f>
        <v>20.2591</v>
      </c>
      <c r="C755" s="2">
        <f t="shared" si="85"/>
        <v>-0.11909999999999954</v>
      </c>
      <c r="D755" s="2">
        <f t="shared" si="86"/>
        <v>20.141740000000002</v>
      </c>
      <c r="E755" s="2">
        <f t="shared" si="88"/>
        <v>20.078499999999998</v>
      </c>
      <c r="F755" s="2">
        <f t="shared" si="89"/>
        <v>20.494225</v>
      </c>
      <c r="G755" s="2">
        <f t="shared" si="91"/>
        <v>19.581819999999997</v>
      </c>
      <c r="H755" s="2">
        <f t="shared" si="87"/>
        <v>17.931451500000016</v>
      </c>
      <c r="I755" s="2">
        <f t="array" ref="I755">SUMPRODUCT(B739:B758, (ROW(B739:B758)-ROW(B739)+1)) / (20*21/2)</f>
        <v>20.076452380952382</v>
      </c>
      <c r="J755" s="2">
        <f t="shared" si="90"/>
        <v>20.186133085570216</v>
      </c>
      <c r="K755" s="2">
        <f t="shared" ref="K755:K818" si="92">$K$4*B755+(1-$K$4)*K754</f>
        <v>19.629257534749296</v>
      </c>
    </row>
    <row r="756" spans="1:11" ht="13.5" x14ac:dyDescent="0.25">
      <c r="A756" s="3">
        <f>TITRES_STAT!B759</f>
        <v>45700</v>
      </c>
      <c r="B756" s="5">
        <f>TITRES_STAT!D759</f>
        <v>20.066600000000001</v>
      </c>
      <c r="C756" s="2">
        <f t="shared" si="85"/>
        <v>-0.19249999999999901</v>
      </c>
      <c r="D756" s="2">
        <f t="shared" si="86"/>
        <v>20.152740000000001</v>
      </c>
      <c r="E756" s="2">
        <f t="shared" si="88"/>
        <v>20.086749999999999</v>
      </c>
      <c r="F756" s="2">
        <f t="shared" si="89"/>
        <v>20.463974999999998</v>
      </c>
      <c r="G756" s="2">
        <f t="shared" si="91"/>
        <v>19.629489999999997</v>
      </c>
      <c r="H756" s="2">
        <f t="shared" si="87"/>
        <v>17.949209000000018</v>
      </c>
      <c r="I756" s="2">
        <f t="array" ref="I756">SUMPRODUCT(B740:B759, (ROW(B740:B759)-ROW(B740)+1)) / (20*21/2)</f>
        <v>20.02704</v>
      </c>
      <c r="J756" s="2">
        <f t="shared" si="90"/>
        <v>20.174748982182578</v>
      </c>
      <c r="K756" s="2">
        <f t="shared" si="92"/>
        <v>19.64640821966109</v>
      </c>
    </row>
    <row r="757" spans="1:11" ht="13.5" x14ac:dyDescent="0.25">
      <c r="A757" s="3">
        <f>TITRES_STAT!B760</f>
        <v>45701</v>
      </c>
      <c r="B757" s="5">
        <f>TITRES_STAT!D760</f>
        <v>20.011600000000001</v>
      </c>
      <c r="C757" s="2">
        <f t="shared" si="85"/>
        <v>-5.4999999999999716E-2</v>
      </c>
      <c r="D757" s="2">
        <f t="shared" si="86"/>
        <v>20.086739999999999</v>
      </c>
      <c r="E757" s="2">
        <f t="shared" si="88"/>
        <v>20.072999999999997</v>
      </c>
      <c r="F757" s="2">
        <f t="shared" si="89"/>
        <v>20.433264999999999</v>
      </c>
      <c r="G757" s="2">
        <f t="shared" si="91"/>
        <v>19.676059999999996</v>
      </c>
      <c r="H757" s="2">
        <f t="shared" si="87"/>
        <v>17.966691500000014</v>
      </c>
      <c r="I757" s="2">
        <f t="array" ref="I757">SUMPRODUCT(B741:B760, (ROW(B741:B760)-ROW(B741)+1)) / (20*21/2)</f>
        <v>20.069774761904764</v>
      </c>
      <c r="J757" s="2">
        <f t="shared" si="90"/>
        <v>20.159210983879476</v>
      </c>
      <c r="K757" s="2">
        <f t="shared" si="92"/>
        <v>19.66072946594889</v>
      </c>
    </row>
    <row r="758" spans="1:11" ht="13.5" x14ac:dyDescent="0.25">
      <c r="A758" s="3">
        <f>TITRES_STAT!B761</f>
        <v>45702</v>
      </c>
      <c r="B758" s="5">
        <f>TITRES_STAT!D761</f>
        <v>19.067399999999999</v>
      </c>
      <c r="C758" s="2">
        <f t="shared" si="85"/>
        <v>-0.94420000000000215</v>
      </c>
      <c r="D758" s="2">
        <f t="shared" si="86"/>
        <v>19.956579999999995</v>
      </c>
      <c r="E758" s="2">
        <f t="shared" si="88"/>
        <v>19.94558</v>
      </c>
      <c r="F758" s="2">
        <f t="shared" si="89"/>
        <v>20.31043</v>
      </c>
      <c r="G758" s="2">
        <f t="shared" si="91"/>
        <v>19.709061999999996</v>
      </c>
      <c r="H758" s="2">
        <f t="shared" si="87"/>
        <v>17.977801500000016</v>
      </c>
      <c r="I758" s="2">
        <f t="array" ref="I758">SUMPRODUCT(B742:B761, (ROW(B742:B761)-ROW(B742)+1)) / (20*21/2)</f>
        <v>20.074708095238098</v>
      </c>
      <c r="J758" s="2">
        <f t="shared" si="90"/>
        <v>20.055228985414765</v>
      </c>
      <c r="K758" s="2">
        <f t="shared" si="92"/>
        <v>19.637461643754815</v>
      </c>
    </row>
    <row r="759" spans="1:11" ht="13.5" x14ac:dyDescent="0.25">
      <c r="A759" s="3">
        <f>TITRES_STAT!B762</f>
        <v>45705</v>
      </c>
      <c r="B759" s="5">
        <f>TITRES_STAT!D762</f>
        <v>19.791599999999999</v>
      </c>
      <c r="C759" s="2">
        <f t="shared" si="85"/>
        <v>0.72419999999999973</v>
      </c>
      <c r="D759" s="2">
        <f t="shared" si="86"/>
        <v>19.839259999999999</v>
      </c>
      <c r="E759" s="2">
        <f t="shared" si="88"/>
        <v>19.963000000000001</v>
      </c>
      <c r="F759" s="2">
        <f t="shared" si="89"/>
        <v>20.222885000000005</v>
      </c>
      <c r="G759" s="2">
        <f t="shared" si="91"/>
        <v>19.751964000000001</v>
      </c>
      <c r="H759" s="2">
        <f t="shared" si="87"/>
        <v>17.989838000000017</v>
      </c>
      <c r="I759" s="2">
        <f t="array" ref="I759">SUMPRODUCT(B743:B762, (ROW(B743:B762)-ROW(B743)+1)) / (20*21/2)</f>
        <v>20.109757142857141</v>
      </c>
      <c r="J759" s="2">
        <f t="shared" si="90"/>
        <v>20.030121462994309</v>
      </c>
      <c r="K759" s="2">
        <f t="shared" si="92"/>
        <v>19.643506285176194</v>
      </c>
    </row>
    <row r="760" spans="1:11" ht="13.5" x14ac:dyDescent="0.25">
      <c r="A760" s="3">
        <f>TITRES_STAT!B763</f>
        <v>45706</v>
      </c>
      <c r="B760" s="5">
        <f>TITRES_STAT!D763</f>
        <v>20.671600000000002</v>
      </c>
      <c r="C760" s="2">
        <f t="shared" si="85"/>
        <v>0.88000000000000256</v>
      </c>
      <c r="D760" s="2">
        <f t="shared" si="86"/>
        <v>19.921759999999999</v>
      </c>
      <c r="E760" s="2">
        <f t="shared" si="88"/>
        <v>20.031749999999999</v>
      </c>
      <c r="F760" s="2">
        <f t="shared" si="89"/>
        <v>20.2073</v>
      </c>
      <c r="G760" s="2">
        <f t="shared" si="91"/>
        <v>19.813383999999999</v>
      </c>
      <c r="H760" s="2">
        <f t="shared" si="87"/>
        <v>18.006274500000014</v>
      </c>
      <c r="I760" s="2">
        <f t="array" ref="I760">SUMPRODUCT(B744:B763, (ROW(B744:B763)-ROW(B744)+1)) / (20*21/2)</f>
        <v>20.101327142857141</v>
      </c>
      <c r="J760" s="2">
        <f t="shared" si="90"/>
        <v>20.09121465699485</v>
      </c>
      <c r="K760" s="2">
        <f t="shared" si="92"/>
        <v>19.68382368575752</v>
      </c>
    </row>
    <row r="761" spans="1:11" ht="13.5" x14ac:dyDescent="0.25">
      <c r="A761" s="3">
        <f>TITRES_STAT!B764</f>
        <v>45707</v>
      </c>
      <c r="B761" s="5">
        <f>TITRES_STAT!D764</f>
        <v>20.2591</v>
      </c>
      <c r="C761" s="2">
        <f t="shared" si="85"/>
        <v>-0.41250000000000142</v>
      </c>
      <c r="D761" s="2">
        <f t="shared" si="86"/>
        <v>19.960259999999998</v>
      </c>
      <c r="E761" s="2">
        <f t="shared" si="88"/>
        <v>20.0565</v>
      </c>
      <c r="F761" s="2">
        <f t="shared" si="89"/>
        <v>20.184384999999999</v>
      </c>
      <c r="G761" s="2">
        <f t="shared" si="91"/>
        <v>19.866554000000001</v>
      </c>
      <c r="H761" s="2">
        <f t="shared" si="87"/>
        <v>18.022821500000017</v>
      </c>
      <c r="I761" s="2">
        <f t="array" ref="I761">SUMPRODUCT(B745:B764, (ROW(B745:B764)-ROW(B745)+1)) / (20*21/2)</f>
        <v>20.126514761904758</v>
      </c>
      <c r="J761" s="2">
        <f t="shared" si="90"/>
        <v>20.107203737281054</v>
      </c>
      <c r="K761" s="2">
        <f t="shared" si="92"/>
        <v>19.706383541218013</v>
      </c>
    </row>
    <row r="762" spans="1:11" ht="13.5" x14ac:dyDescent="0.25">
      <c r="A762" s="3">
        <f>TITRES_STAT!B765</f>
        <v>45708</v>
      </c>
      <c r="B762" s="5">
        <f>TITRES_STAT!D765</f>
        <v>20.552399999999999</v>
      </c>
      <c r="C762" s="2">
        <f t="shared" si="85"/>
        <v>0.29329999999999856</v>
      </c>
      <c r="D762" s="2">
        <f t="shared" si="86"/>
        <v>20.068419999999996</v>
      </c>
      <c r="E762" s="2">
        <f t="shared" si="88"/>
        <v>20.077580000000001</v>
      </c>
      <c r="F762" s="2">
        <f t="shared" si="89"/>
        <v>20.164214999999999</v>
      </c>
      <c r="G762" s="2">
        <f t="shared" si="91"/>
        <v>19.926506</v>
      </c>
      <c r="H762" s="2">
        <f t="shared" si="87"/>
        <v>18.040835000000019</v>
      </c>
      <c r="I762" s="2">
        <f t="array" ref="I762">SUMPRODUCT(B746:B765, (ROW(B746:B765)-ROW(B746)+1)) / (20*21/2)</f>
        <v>20.193348571428569</v>
      </c>
      <c r="J762" s="2">
        <f t="shared" si="90"/>
        <v>20.149603381349525</v>
      </c>
      <c r="K762" s="2">
        <f t="shared" si="92"/>
        <v>19.739560657248678</v>
      </c>
    </row>
    <row r="763" spans="1:11" ht="13.5" x14ac:dyDescent="0.25">
      <c r="A763" s="3">
        <f>TITRES_STAT!B766</f>
        <v>45709</v>
      </c>
      <c r="B763" s="5">
        <f>TITRES_STAT!D766</f>
        <v>20.075700000000001</v>
      </c>
      <c r="C763" s="2">
        <f t="shared" si="85"/>
        <v>-0.47669999999999746</v>
      </c>
      <c r="D763" s="2">
        <f t="shared" si="86"/>
        <v>20.27008</v>
      </c>
      <c r="E763" s="2">
        <f t="shared" si="88"/>
        <v>20.113329999999998</v>
      </c>
      <c r="F763" s="2">
        <f t="shared" si="89"/>
        <v>20.132129999999997</v>
      </c>
      <c r="G763" s="2">
        <f t="shared" si="91"/>
        <v>19.976374</v>
      </c>
      <c r="H763" s="2">
        <f t="shared" si="87"/>
        <v>18.056465000000017</v>
      </c>
      <c r="I763" s="2">
        <f t="array" ref="I763">SUMPRODUCT(B747:B766, (ROW(B747:B766)-ROW(B747)+1)) / (20*21/2)</f>
        <v>20.256777619047622</v>
      </c>
      <c r="J763" s="2">
        <f t="shared" si="90"/>
        <v>20.142564964078144</v>
      </c>
      <c r="K763" s="2">
        <f t="shared" si="92"/>
        <v>19.752742592258535</v>
      </c>
    </row>
    <row r="764" spans="1:11" ht="13.5" x14ac:dyDescent="0.25">
      <c r="A764" s="3">
        <f>TITRES_STAT!B767</f>
        <v>45712</v>
      </c>
      <c r="B764" s="5">
        <f>TITRES_STAT!D767</f>
        <v>20.396599999999999</v>
      </c>
      <c r="C764" s="2">
        <f t="shared" si="85"/>
        <v>0.32089999999999819</v>
      </c>
      <c r="D764" s="2">
        <f t="shared" si="86"/>
        <v>20.391079999999999</v>
      </c>
      <c r="E764" s="2">
        <f t="shared" si="88"/>
        <v>20.115169999999999</v>
      </c>
      <c r="F764" s="2">
        <f t="shared" si="89"/>
        <v>20.116544999999995</v>
      </c>
      <c r="G764" s="2">
        <f t="shared" si="91"/>
        <v>20.025326000000003</v>
      </c>
      <c r="H764" s="2">
        <f t="shared" si="87"/>
        <v>18.073699500000018</v>
      </c>
      <c r="I764" s="2">
        <f t="array" ref="I764">SUMPRODUCT(B748:B767, (ROW(B748:B767)-ROW(B748)+1)) / (20*21/2)</f>
        <v>20.309374761904763</v>
      </c>
      <c r="J764" s="2">
        <f t="shared" si="90"/>
        <v>20.166758777023084</v>
      </c>
      <c r="K764" s="2">
        <f t="shared" si="92"/>
        <v>19.777991902366043</v>
      </c>
    </row>
    <row r="765" spans="1:11" ht="13.5" x14ac:dyDescent="0.25">
      <c r="A765" s="3">
        <f>TITRES_STAT!B768</f>
        <v>45713</v>
      </c>
      <c r="B765" s="5">
        <f>TITRES_STAT!D768</f>
        <v>20.818300000000001</v>
      </c>
      <c r="C765" s="2">
        <f t="shared" si="85"/>
        <v>0.4217000000000013</v>
      </c>
      <c r="D765" s="2">
        <f t="shared" si="86"/>
        <v>20.420419999999996</v>
      </c>
      <c r="E765" s="2">
        <f t="shared" si="88"/>
        <v>20.17109</v>
      </c>
      <c r="F765" s="2">
        <f t="shared" si="89"/>
        <v>20.124794999999999</v>
      </c>
      <c r="G765" s="2">
        <f t="shared" si="91"/>
        <v>20.065294000000005</v>
      </c>
      <c r="H765" s="2">
        <f t="shared" si="87"/>
        <v>18.093042500000017</v>
      </c>
      <c r="I765" s="2">
        <f t="array" ref="I765">SUMPRODUCT(B749:B768, (ROW(B749:B768)-ROW(B749)+1)) / (20*21/2)</f>
        <v>20.358399047619045</v>
      </c>
      <c r="J765" s="2">
        <f t="shared" si="90"/>
        <v>20.228810322068504</v>
      </c>
      <c r="K765" s="2">
        <f t="shared" si="92"/>
        <v>19.818788298351691</v>
      </c>
    </row>
    <row r="766" spans="1:11" ht="13.5" x14ac:dyDescent="0.25">
      <c r="A766" s="3">
        <f>TITRES_STAT!B769</f>
        <v>45714</v>
      </c>
      <c r="B766" s="5">
        <f>TITRES_STAT!D769</f>
        <v>20.790800000000001</v>
      </c>
      <c r="C766" s="2">
        <f t="shared" si="85"/>
        <v>-2.7499999999999858E-2</v>
      </c>
      <c r="D766" s="2">
        <f t="shared" si="86"/>
        <v>20.526760000000003</v>
      </c>
      <c r="E766" s="2">
        <f t="shared" si="88"/>
        <v>20.243510000000001</v>
      </c>
      <c r="F766" s="2">
        <f t="shared" si="89"/>
        <v>20.165129999999998</v>
      </c>
      <c r="G766" s="2">
        <f t="shared" si="91"/>
        <v>20.100312000000002</v>
      </c>
      <c r="H766" s="2">
        <f t="shared" si="87"/>
        <v>18.110075000000016</v>
      </c>
      <c r="I766" s="2">
        <f t="array" ref="I766">SUMPRODUCT(B750:B769, (ROW(B750:B769)-ROW(B750)+1)) / (20*21/2)</f>
        <v>20.436229523809523</v>
      </c>
      <c r="J766" s="2">
        <f t="shared" si="90"/>
        <v>20.282333148538171</v>
      </c>
      <c r="K766" s="2">
        <f t="shared" si="92"/>
        <v>19.856906404298684</v>
      </c>
    </row>
    <row r="767" spans="1:11" ht="13.5" x14ac:dyDescent="0.25">
      <c r="A767" s="3">
        <f>TITRES_STAT!B770</f>
        <v>45715</v>
      </c>
      <c r="B767" s="5">
        <f>TITRES_STAT!D770</f>
        <v>20.717400000000001</v>
      </c>
      <c r="C767" s="2">
        <f t="shared" si="85"/>
        <v>-7.3399999999999466E-2</v>
      </c>
      <c r="D767" s="2">
        <f t="shared" si="86"/>
        <v>20.559760000000001</v>
      </c>
      <c r="E767" s="2">
        <f t="shared" si="88"/>
        <v>20.314089999999997</v>
      </c>
      <c r="F767" s="2">
        <f t="shared" si="89"/>
        <v>20.193544999999993</v>
      </c>
      <c r="G767" s="2">
        <f t="shared" si="91"/>
        <v>20.111312000000002</v>
      </c>
      <c r="H767" s="2">
        <f t="shared" si="87"/>
        <v>18.125697500000015</v>
      </c>
      <c r="I767" s="2">
        <f t="array" ref="I767">SUMPRODUCT(B751:B770, (ROW(B751:B770)-ROW(B751)+1)) / (20*21/2)</f>
        <v>20.472413809523811</v>
      </c>
      <c r="J767" s="2">
        <f t="shared" si="90"/>
        <v>20.323768086772631</v>
      </c>
      <c r="K767" s="2">
        <f t="shared" si="92"/>
        <v>19.890651251188931</v>
      </c>
    </row>
    <row r="768" spans="1:11" ht="13.5" x14ac:dyDescent="0.25">
      <c r="A768" s="3">
        <f>TITRES_STAT!B771</f>
        <v>45716</v>
      </c>
      <c r="B768" s="5">
        <f>TITRES_STAT!D771</f>
        <v>20.708300000000001</v>
      </c>
      <c r="C768" s="2">
        <f t="shared" si="85"/>
        <v>-9.100000000000108E-3</v>
      </c>
      <c r="D768" s="2">
        <f t="shared" si="86"/>
        <v>20.68628</v>
      </c>
      <c r="E768" s="2">
        <f t="shared" si="88"/>
        <v>20.478179999999998</v>
      </c>
      <c r="F768" s="2">
        <f t="shared" si="89"/>
        <v>20.211879999999997</v>
      </c>
      <c r="G768" s="2">
        <f t="shared" si="91"/>
        <v>20.122130000000002</v>
      </c>
      <c r="H768" s="2">
        <f t="shared" si="87"/>
        <v>18.140144500000016</v>
      </c>
      <c r="I768" s="2">
        <f t="array" ref="I768">SUMPRODUCT(B752:B771, (ROW(B752:B771)-ROW(B752)+1)) / (20*21/2)</f>
        <v>20.534177619047615</v>
      </c>
      <c r="J768" s="2">
        <f t="shared" si="90"/>
        <v>20.360390173746669</v>
      </c>
      <c r="K768" s="2">
        <f t="shared" si="92"/>
        <v>19.922715908005053</v>
      </c>
    </row>
    <row r="769" spans="1:11" ht="13.5" x14ac:dyDescent="0.25">
      <c r="A769" s="3">
        <f>TITRES_STAT!B772</f>
        <v>45719</v>
      </c>
      <c r="B769" s="5">
        <f>TITRES_STAT!D772</f>
        <v>21.0291</v>
      </c>
      <c r="C769" s="2">
        <f t="shared" si="85"/>
        <v>0.32079999999999842</v>
      </c>
      <c r="D769" s="2">
        <f t="shared" si="86"/>
        <v>20.812779999999997</v>
      </c>
      <c r="E769" s="2">
        <f t="shared" si="88"/>
        <v>20.601929999999999</v>
      </c>
      <c r="F769" s="2">
        <f t="shared" si="89"/>
        <v>20.282464999999995</v>
      </c>
      <c r="G769" s="2">
        <f t="shared" si="91"/>
        <v>20.157698</v>
      </c>
      <c r="H769" s="2">
        <f t="shared" si="87"/>
        <v>18.156239000000017</v>
      </c>
      <c r="I769" s="2">
        <f t="array" ref="I769">SUMPRODUCT(B753:B772, (ROW(B753:B772)-ROW(B753)+1)) / (20*21/2)</f>
        <v>20.588782857142853</v>
      </c>
      <c r="J769" s="2">
        <f t="shared" si="90"/>
        <v>20.424076823866034</v>
      </c>
      <c r="K769" s="2">
        <f t="shared" si="92"/>
        <v>19.966103519455835</v>
      </c>
    </row>
    <row r="770" spans="1:11" ht="13.5" x14ac:dyDescent="0.25">
      <c r="A770" s="3">
        <f>TITRES_STAT!B773</f>
        <v>45720</v>
      </c>
      <c r="B770" s="5">
        <f>TITRES_STAT!D773</f>
        <v>20.662400000000002</v>
      </c>
      <c r="C770" s="2">
        <f t="shared" si="85"/>
        <v>-0.36669999999999803</v>
      </c>
      <c r="D770" s="2">
        <f t="shared" si="86"/>
        <v>20.781600000000001</v>
      </c>
      <c r="E770" s="2">
        <f t="shared" si="88"/>
        <v>20.601009999999999</v>
      </c>
      <c r="F770" s="2">
        <f t="shared" si="89"/>
        <v>20.316380000000002</v>
      </c>
      <c r="G770" s="2">
        <f t="shared" si="91"/>
        <v>20.185932000000001</v>
      </c>
      <c r="H770" s="2">
        <f t="shared" si="87"/>
        <v>18.17480250000002</v>
      </c>
      <c r="I770" s="2">
        <f t="array" ref="I770">SUMPRODUCT(B754:B773, (ROW(B754:B773)-ROW(B754)+1)) / (20*21/2)</f>
        <v>20.642303333333331</v>
      </c>
      <c r="J770" s="2">
        <f t="shared" si="90"/>
        <v>20.446774269212124</v>
      </c>
      <c r="K770" s="2">
        <f t="shared" si="92"/>
        <v>19.993409263790898</v>
      </c>
    </row>
    <row r="771" spans="1:11" ht="13.5" x14ac:dyDescent="0.25">
      <c r="A771" s="3">
        <f>TITRES_STAT!B774</f>
        <v>45721</v>
      </c>
      <c r="B771" s="5">
        <f>TITRES_STAT!D774</f>
        <v>20.9649</v>
      </c>
      <c r="C771" s="2">
        <f t="shared" si="85"/>
        <v>0.30249999999999844</v>
      </c>
      <c r="D771" s="2">
        <f t="shared" si="86"/>
        <v>20.816420000000001</v>
      </c>
      <c r="E771" s="2">
        <f t="shared" si="88"/>
        <v>20.671590000000002</v>
      </c>
      <c r="F771" s="2">
        <f t="shared" si="89"/>
        <v>20.364044999999997</v>
      </c>
      <c r="G771" s="2">
        <f t="shared" si="91"/>
        <v>20.220216000000004</v>
      </c>
      <c r="H771" s="2">
        <f t="shared" si="87"/>
        <v>18.190532500000021</v>
      </c>
      <c r="I771" s="2">
        <f t="array" ref="I771">SUMPRODUCT(B755:B774, (ROW(B755:B774)-ROW(B755)+1)) / (20*21/2)</f>
        <v>20.689930476190472</v>
      </c>
      <c r="J771" s="2">
        <f t="shared" si="90"/>
        <v>20.496119576906207</v>
      </c>
      <c r="K771" s="2">
        <f t="shared" si="92"/>
        <v>20.031506939720668</v>
      </c>
    </row>
    <row r="772" spans="1:11" ht="13.5" x14ac:dyDescent="0.25">
      <c r="A772" s="3">
        <f>TITRES_STAT!B775</f>
        <v>45722</v>
      </c>
      <c r="B772" s="5">
        <f>TITRES_STAT!D775</f>
        <v>20.9374</v>
      </c>
      <c r="C772" s="2">
        <f t="shared" ref="C772:C835" si="93">B772-B771</f>
        <v>-2.7499999999999858E-2</v>
      </c>
      <c r="D772" s="2">
        <f t="shared" si="86"/>
        <v>20.860419999999998</v>
      </c>
      <c r="E772" s="2">
        <f t="shared" si="88"/>
        <v>20.710090000000001</v>
      </c>
      <c r="F772" s="2">
        <f t="shared" si="89"/>
        <v>20.393835000000003</v>
      </c>
      <c r="G772" s="2">
        <f t="shared" si="91"/>
        <v>20.253950000000003</v>
      </c>
      <c r="H772" s="2">
        <f t="shared" si="87"/>
        <v>18.206342500000019</v>
      </c>
      <c r="I772" s="2">
        <f t="array" ref="I772">SUMPRODUCT(B756:B775, (ROW(B756:B775)-ROW(B756)+1)) / (20*21/2)</f>
        <v>20.702502380952385</v>
      </c>
      <c r="J772" s="2">
        <f t="shared" si="90"/>
        <v>20.538146283867523</v>
      </c>
      <c r="K772" s="2">
        <f t="shared" si="92"/>
        <v>20.067032157770839</v>
      </c>
    </row>
    <row r="773" spans="1:11" ht="13.5" x14ac:dyDescent="0.25">
      <c r="A773" s="3">
        <f>TITRES_STAT!B776</f>
        <v>45723</v>
      </c>
      <c r="B773" s="5">
        <f>TITRES_STAT!D776</f>
        <v>20.9558</v>
      </c>
      <c r="C773" s="2">
        <f t="shared" si="93"/>
        <v>1.839999999999975E-2</v>
      </c>
      <c r="D773" s="2">
        <f t="shared" si="86"/>
        <v>20.90992</v>
      </c>
      <c r="E773" s="2">
        <f t="shared" si="88"/>
        <v>20.798099999999998</v>
      </c>
      <c r="F773" s="2">
        <f t="shared" si="89"/>
        <v>20.455715000000001</v>
      </c>
      <c r="G773" s="2">
        <f t="shared" si="91"/>
        <v>20.288052000000004</v>
      </c>
      <c r="H773" s="2">
        <f t="shared" si="87"/>
        <v>18.222374500000019</v>
      </c>
      <c r="I773" s="2">
        <f t="array" ref="I773">SUMPRODUCT(B757:B776, (ROW(B757:B776)-ROW(B757)+1)) / (20*21/2)</f>
        <v>20.738686190476191</v>
      </c>
      <c r="J773" s="2">
        <f t="shared" si="90"/>
        <v>20.577922828261091</v>
      </c>
      <c r="K773" s="2">
        <f t="shared" si="92"/>
        <v>20.10188579864257</v>
      </c>
    </row>
    <row r="774" spans="1:11" ht="13.5" x14ac:dyDescent="0.25">
      <c r="A774" s="3">
        <f>TITRES_STAT!B777</f>
        <v>45726</v>
      </c>
      <c r="B774" s="5">
        <f>TITRES_STAT!D777</f>
        <v>20.9558</v>
      </c>
      <c r="C774" s="2">
        <f t="shared" si="93"/>
        <v>0</v>
      </c>
      <c r="D774" s="2">
        <f t="shared" ref="D774:D837" si="94">AVERAGE(B770:B774)</f>
        <v>20.89526</v>
      </c>
      <c r="E774" s="2">
        <f t="shared" si="88"/>
        <v>20.854019999999998</v>
      </c>
      <c r="F774" s="2">
        <f t="shared" si="89"/>
        <v>20.484595000000002</v>
      </c>
      <c r="G774" s="2">
        <f t="shared" si="91"/>
        <v>20.31757</v>
      </c>
      <c r="H774" s="2">
        <f t="shared" si="87"/>
        <v>18.238406500000018</v>
      </c>
      <c r="I774" s="2">
        <f t="array" ref="I774">SUMPRODUCT(B758:B777, (ROW(B758:B777)-ROW(B758)+1)) / (20*21/2)</f>
        <v>20.742175714285718</v>
      </c>
      <c r="J774" s="2">
        <f t="shared" si="90"/>
        <v>20.613911130331463</v>
      </c>
      <c r="K774" s="2">
        <f t="shared" si="92"/>
        <v>20.135372630068353</v>
      </c>
    </row>
    <row r="775" spans="1:11" ht="13.5" x14ac:dyDescent="0.25">
      <c r="A775" s="3">
        <f>TITRES_STAT!B778</f>
        <v>45727</v>
      </c>
      <c r="B775" s="5">
        <f>TITRES_STAT!D778</f>
        <v>20.616599999999998</v>
      </c>
      <c r="C775" s="2">
        <f t="shared" si="93"/>
        <v>-0.33920000000000172</v>
      </c>
      <c r="D775" s="2">
        <f t="shared" si="94"/>
        <v>20.886099999999999</v>
      </c>
      <c r="E775" s="2">
        <f t="shared" si="88"/>
        <v>20.833850000000005</v>
      </c>
      <c r="F775" s="2">
        <f t="shared" si="89"/>
        <v>20.502470000000002</v>
      </c>
      <c r="G775" s="2">
        <f t="shared" si="91"/>
        <v>20.344888000000005</v>
      </c>
      <c r="H775" s="2">
        <f t="shared" si="87"/>
        <v>18.254568000000017</v>
      </c>
      <c r="I775" s="2">
        <f t="array" ref="I775">SUMPRODUCT(B759:B778, (ROW(B759:B778)-ROW(B759)+1)) / (20*21/2)</f>
        <v>20.769149523809528</v>
      </c>
      <c r="J775" s="2">
        <f t="shared" si="90"/>
        <v>20.614167213157039</v>
      </c>
      <c r="K775" s="2">
        <f t="shared" si="92"/>
        <v>20.154244291634299</v>
      </c>
    </row>
    <row r="776" spans="1:11" ht="13.5" x14ac:dyDescent="0.25">
      <c r="A776" s="3">
        <f>TITRES_STAT!B779</f>
        <v>45728</v>
      </c>
      <c r="B776" s="5">
        <f>TITRES_STAT!D779</f>
        <v>20.882400000000001</v>
      </c>
      <c r="C776" s="2">
        <f t="shared" si="93"/>
        <v>0.26580000000000226</v>
      </c>
      <c r="D776" s="2">
        <f t="shared" si="94"/>
        <v>20.869599999999998</v>
      </c>
      <c r="E776" s="2">
        <f t="shared" si="88"/>
        <v>20.84301</v>
      </c>
      <c r="F776" s="2">
        <f t="shared" si="89"/>
        <v>20.543260000000004</v>
      </c>
      <c r="G776" s="2">
        <f t="shared" si="91"/>
        <v>20.377522000000003</v>
      </c>
      <c r="H776" s="2">
        <f t="shared" si="87"/>
        <v>18.270233000000015</v>
      </c>
      <c r="I776" s="2">
        <f t="array" ref="I776">SUMPRODUCT(B760:B779, (ROW(B760:B779)-ROW(B760)+1)) / (20*21/2)</f>
        <v>20.782373333333332</v>
      </c>
      <c r="J776" s="2">
        <f t="shared" si="90"/>
        <v>20.63971319285637</v>
      </c>
      <c r="K776" s="2">
        <f t="shared" si="92"/>
        <v>20.182799417452564</v>
      </c>
    </row>
    <row r="777" spans="1:11" ht="13.5" x14ac:dyDescent="0.25">
      <c r="A777" s="3">
        <f>TITRES_STAT!B780</f>
        <v>45729</v>
      </c>
      <c r="B777" s="5">
        <f>TITRES_STAT!D780</f>
        <v>20.579899999999999</v>
      </c>
      <c r="C777" s="2">
        <f t="shared" si="93"/>
        <v>-0.30250000000000199</v>
      </c>
      <c r="D777" s="2">
        <f t="shared" si="94"/>
        <v>20.798099999999998</v>
      </c>
      <c r="E777" s="2">
        <f t="shared" si="88"/>
        <v>20.829259999999998</v>
      </c>
      <c r="F777" s="2">
        <f t="shared" si="89"/>
        <v>20.571675000000003</v>
      </c>
      <c r="G777" s="2">
        <f t="shared" si="91"/>
        <v>20.40044</v>
      </c>
      <c r="H777" s="2">
        <f t="shared" si="87"/>
        <v>18.287906000000017</v>
      </c>
      <c r="I777" s="2">
        <f t="array" ref="I777">SUMPRODUCT(B761:B780, (ROW(B761:B780)-ROW(B761)+1)) / (20*21/2)</f>
        <v>20.795167142857142</v>
      </c>
      <c r="J777" s="2">
        <f t="shared" si="90"/>
        <v>20.63401669829862</v>
      </c>
      <c r="K777" s="2">
        <f t="shared" si="92"/>
        <v>20.198371989317167</v>
      </c>
    </row>
    <row r="778" spans="1:11" ht="13.5" x14ac:dyDescent="0.25">
      <c r="A778" s="3">
        <f>TITRES_STAT!B781</f>
        <v>45730</v>
      </c>
      <c r="B778" s="5">
        <f>TITRES_STAT!D781</f>
        <v>20.854900000000001</v>
      </c>
      <c r="C778" s="2">
        <f t="shared" si="93"/>
        <v>0.27500000000000213</v>
      </c>
      <c r="D778" s="2">
        <f t="shared" si="94"/>
        <v>20.777920000000002</v>
      </c>
      <c r="E778" s="2">
        <f t="shared" si="88"/>
        <v>20.843919999999997</v>
      </c>
      <c r="F778" s="2">
        <f t="shared" si="89"/>
        <v>20.661049999999999</v>
      </c>
      <c r="G778" s="2">
        <f t="shared" si="91"/>
        <v>20.418039999999998</v>
      </c>
      <c r="H778" s="2">
        <f t="shared" ref="H778:H841" si="95">AVERAGE(B579:B778)</f>
        <v>18.306954000000015</v>
      </c>
      <c r="I778" s="2">
        <f t="array" ref="I778">SUMPRODUCT(B762:B781, (ROW(B762:B781)-ROW(B762)+1)) / (20*21/2)</f>
        <v>20.802760000000003</v>
      </c>
      <c r="J778" s="2">
        <f t="shared" si="90"/>
        <v>20.655053203222561</v>
      </c>
      <c r="K778" s="2">
        <f t="shared" si="92"/>
        <v>20.224118185814532</v>
      </c>
    </row>
    <row r="779" spans="1:11" ht="13.5" x14ac:dyDescent="0.25">
      <c r="A779" s="3">
        <f>TITRES_STAT!B782</f>
        <v>45733</v>
      </c>
      <c r="B779" s="5">
        <f>TITRES_STAT!D782</f>
        <v>20.799900000000001</v>
      </c>
      <c r="C779" s="2">
        <f t="shared" si="93"/>
        <v>-5.4999999999999716E-2</v>
      </c>
      <c r="D779" s="2">
        <f t="shared" si="94"/>
        <v>20.746739999999999</v>
      </c>
      <c r="E779" s="2">
        <f t="shared" si="88"/>
        <v>20.821000000000002</v>
      </c>
      <c r="F779" s="2">
        <f t="shared" si="89"/>
        <v>20.711465</v>
      </c>
      <c r="G779" s="2">
        <f t="shared" si="91"/>
        <v>20.436373999999997</v>
      </c>
      <c r="H779" s="2">
        <f t="shared" si="95"/>
        <v>18.322293500000015</v>
      </c>
      <c r="I779" s="2">
        <f t="array" ref="I779">SUMPRODUCT(B763:B782, (ROW(B763:B782)-ROW(B763)+1)) / (20*21/2)</f>
        <v>20.791196666666664</v>
      </c>
      <c r="J779" s="2">
        <f t="shared" si="90"/>
        <v>20.668848136248982</v>
      </c>
      <c r="K779" s="2">
        <f t="shared" si="92"/>
        <v>20.246697864802201</v>
      </c>
    </row>
    <row r="780" spans="1:11" ht="13.5" x14ac:dyDescent="0.25">
      <c r="A780" s="3">
        <f>TITRES_STAT!B783</f>
        <v>45734</v>
      </c>
      <c r="B780" s="5">
        <f>TITRES_STAT!D783</f>
        <v>20.845800000000001</v>
      </c>
      <c r="C780" s="2">
        <f t="shared" si="93"/>
        <v>4.5899999999999608E-2</v>
      </c>
      <c r="D780" s="2">
        <f t="shared" si="94"/>
        <v>20.792579999999997</v>
      </c>
      <c r="E780" s="2">
        <f t="shared" ref="E780:E843" si="96">AVERAGE(B771:B780)</f>
        <v>20.83934</v>
      </c>
      <c r="F780" s="2">
        <f t="shared" si="89"/>
        <v>20.720175000000001</v>
      </c>
      <c r="G780" s="2">
        <f t="shared" si="91"/>
        <v>20.456908000000002</v>
      </c>
      <c r="H780" s="2">
        <f t="shared" si="95"/>
        <v>18.337906000000018</v>
      </c>
      <c r="I780" s="2">
        <f t="array" ref="I780">SUMPRODUCT(B764:B783, (ROW(B764:B783)-ROW(B764)+1)) / (20*21/2)</f>
        <v>20.792379047619047</v>
      </c>
      <c r="J780" s="2">
        <f t="shared" si="90"/>
        <v>20.68570069470146</v>
      </c>
      <c r="K780" s="2">
        <f t="shared" si="92"/>
        <v>20.270192066182506</v>
      </c>
    </row>
    <row r="781" spans="1:11" ht="13.5" x14ac:dyDescent="0.25">
      <c r="A781" s="3">
        <f>TITRES_STAT!B784</f>
        <v>45735</v>
      </c>
      <c r="B781" s="5">
        <f>TITRES_STAT!D784</f>
        <v>20.799900000000001</v>
      </c>
      <c r="C781" s="2">
        <f t="shared" si="93"/>
        <v>-4.5899999999999608E-2</v>
      </c>
      <c r="D781" s="2">
        <f t="shared" si="94"/>
        <v>20.77608</v>
      </c>
      <c r="E781" s="2">
        <f t="shared" si="96"/>
        <v>20.822840000000003</v>
      </c>
      <c r="F781" s="2">
        <f t="shared" si="89"/>
        <v>20.747215000000001</v>
      </c>
      <c r="G781" s="2">
        <f t="shared" si="91"/>
        <v>20.487892000000002</v>
      </c>
      <c r="H781" s="2">
        <f t="shared" si="95"/>
        <v>18.353289000000014</v>
      </c>
      <c r="I781" s="2">
        <f t="array" ref="I781">SUMPRODUCT(B765:B784, (ROW(B765:B784)-ROW(B765)+1)) / (20*21/2)</f>
        <v>20.790287142857146</v>
      </c>
      <c r="J781" s="2">
        <f t="shared" si="90"/>
        <v>20.696576819015608</v>
      </c>
      <c r="K781" s="2">
        <f t="shared" si="92"/>
        <v>20.290964926332215</v>
      </c>
    </row>
    <row r="782" spans="1:11" ht="13.5" x14ac:dyDescent="0.25">
      <c r="A782" s="3">
        <f>TITRES_STAT!B785</f>
        <v>45737</v>
      </c>
      <c r="B782" s="5">
        <f>TITRES_STAT!D785</f>
        <v>20.625800000000002</v>
      </c>
      <c r="C782" s="2">
        <f t="shared" si="93"/>
        <v>-0.17409999999999926</v>
      </c>
      <c r="D782" s="2">
        <f t="shared" si="94"/>
        <v>20.785260000000001</v>
      </c>
      <c r="E782" s="2">
        <f t="shared" si="96"/>
        <v>20.791679999999999</v>
      </c>
      <c r="F782" s="2">
        <f t="shared" si="89"/>
        <v>20.750885</v>
      </c>
      <c r="G782" s="2">
        <f t="shared" si="91"/>
        <v>20.513559999999998</v>
      </c>
      <c r="H782" s="2">
        <f t="shared" si="95"/>
        <v>18.373017000000019</v>
      </c>
      <c r="I782" s="2">
        <f t="array" ref="I782">SUMPRODUCT(B766:B785, (ROW(B766:B785)-ROW(B766)+1)) / (20*21/2)</f>
        <v>20.786449047619048</v>
      </c>
      <c r="J782" s="2">
        <f t="shared" si="90"/>
        <v>20.689836169585551</v>
      </c>
      <c r="K782" s="2">
        <f t="shared" si="92"/>
        <v>20.304095713534874</v>
      </c>
    </row>
    <row r="783" spans="1:11" ht="13.5" x14ac:dyDescent="0.25">
      <c r="A783" s="3">
        <f>TITRES_STAT!B786</f>
        <v>45740</v>
      </c>
      <c r="B783" s="5">
        <f>TITRES_STAT!D786</f>
        <v>20.763300000000001</v>
      </c>
      <c r="C783" s="2">
        <f t="shared" si="93"/>
        <v>0.13749999999999929</v>
      </c>
      <c r="D783" s="2">
        <f t="shared" si="94"/>
        <v>20.766940000000002</v>
      </c>
      <c r="E783" s="2">
        <f t="shared" si="96"/>
        <v>20.772430000000004</v>
      </c>
      <c r="F783" s="2">
        <f t="shared" si="89"/>
        <v>20.785265000000003</v>
      </c>
      <c r="G783" s="2">
        <f t="shared" si="91"/>
        <v>20.542345999999998</v>
      </c>
      <c r="H783" s="2">
        <f t="shared" si="95"/>
        <v>18.389912000000017</v>
      </c>
      <c r="I783" s="2">
        <f t="array" ref="I783">SUMPRODUCT(B767:B786, (ROW(B767:B786)-ROW(B767)+1)) / (20*21/2)</f>
        <v>20.76977761904762</v>
      </c>
      <c r="J783" s="2">
        <f t="shared" si="90"/>
        <v>20.696832724863118</v>
      </c>
      <c r="K783" s="2">
        <f t="shared" si="92"/>
        <v>20.322103724768802</v>
      </c>
    </row>
    <row r="784" spans="1:11" ht="13.5" x14ac:dyDescent="0.25">
      <c r="A784" s="3">
        <f>TITRES_STAT!B787</f>
        <v>45741</v>
      </c>
      <c r="B784" s="5">
        <f>TITRES_STAT!D787</f>
        <v>20.763300000000001</v>
      </c>
      <c r="C784" s="2">
        <f t="shared" si="93"/>
        <v>0</v>
      </c>
      <c r="D784" s="2">
        <f t="shared" si="94"/>
        <v>20.759620000000002</v>
      </c>
      <c r="E784" s="2">
        <f t="shared" si="96"/>
        <v>20.753180000000004</v>
      </c>
      <c r="F784" s="2">
        <f t="shared" si="89"/>
        <v>20.803599999999999</v>
      </c>
      <c r="G784" s="2">
        <f t="shared" si="91"/>
        <v>20.552430000000001</v>
      </c>
      <c r="H784" s="2">
        <f t="shared" si="95"/>
        <v>18.406807000000018</v>
      </c>
      <c r="I784" s="2">
        <f t="array" ref="I784">SUMPRODUCT(B768:B787, (ROW(B768:B787)-ROW(B768)+1)) / (20*21/2)</f>
        <v>20.752139523809525</v>
      </c>
      <c r="J784" s="2">
        <f t="shared" si="90"/>
        <v>20.703162941542821</v>
      </c>
      <c r="K784" s="2">
        <f t="shared" si="92"/>
        <v>20.339405539483749</v>
      </c>
    </row>
    <row r="785" spans="1:11" ht="13.5" x14ac:dyDescent="0.25">
      <c r="A785" s="3">
        <f>TITRES_STAT!B788</f>
        <v>45742</v>
      </c>
      <c r="B785" s="5">
        <f>TITRES_STAT!D788</f>
        <v>20.763300000000001</v>
      </c>
      <c r="C785" s="2">
        <f t="shared" si="93"/>
        <v>0</v>
      </c>
      <c r="D785" s="2">
        <f t="shared" si="94"/>
        <v>20.743120000000001</v>
      </c>
      <c r="E785" s="2">
        <f t="shared" si="96"/>
        <v>20.767850000000003</v>
      </c>
      <c r="F785" s="2">
        <f t="shared" si="89"/>
        <v>20.800850000000004</v>
      </c>
      <c r="G785" s="2">
        <f t="shared" si="91"/>
        <v>20.552247999999999</v>
      </c>
      <c r="H785" s="2">
        <f t="shared" si="95"/>
        <v>18.423702000000016</v>
      </c>
      <c r="I785" s="2">
        <f t="array" ref="I785">SUMPRODUCT(B769:B788, (ROW(B769:B788)-ROW(B769)+1)) / (20*21/2)</f>
        <v>20.754234761904762</v>
      </c>
      <c r="J785" s="2">
        <f t="shared" si="90"/>
        <v>20.708890280443505</v>
      </c>
      <c r="K785" s="2">
        <f t="shared" si="92"/>
        <v>20.356028851660856</v>
      </c>
    </row>
    <row r="786" spans="1:11" ht="13.5" x14ac:dyDescent="0.25">
      <c r="A786" s="3">
        <f>TITRES_STAT!B789</f>
        <v>45743</v>
      </c>
      <c r="B786" s="5">
        <f>TITRES_STAT!D789</f>
        <v>20.625800000000002</v>
      </c>
      <c r="C786" s="2">
        <f t="shared" si="93"/>
        <v>-0.13749999999999929</v>
      </c>
      <c r="D786" s="2">
        <f t="shared" si="94"/>
        <v>20.708300000000001</v>
      </c>
      <c r="E786" s="2">
        <f t="shared" si="96"/>
        <v>20.742190000000001</v>
      </c>
      <c r="F786" s="2">
        <f t="shared" si="89"/>
        <v>20.792600000000004</v>
      </c>
      <c r="G786" s="2">
        <f t="shared" si="91"/>
        <v>20.551331999999999</v>
      </c>
      <c r="H786" s="2">
        <f t="shared" si="95"/>
        <v>18.439909500000013</v>
      </c>
      <c r="I786" s="2">
        <f t="array" ref="I786">SUMPRODUCT(B770:B789, (ROW(B770:B789)-ROW(B770)+1)) / (20*21/2)</f>
        <v>20.825697619047624</v>
      </c>
      <c r="J786" s="2">
        <f t="shared" si="90"/>
        <v>20.700976920401267</v>
      </c>
      <c r="K786" s="2">
        <f t="shared" si="92"/>
        <v>20.366608112380039</v>
      </c>
    </row>
    <row r="787" spans="1:11" ht="13.5" x14ac:dyDescent="0.25">
      <c r="A787" s="3">
        <f>TITRES_STAT!B790</f>
        <v>45744</v>
      </c>
      <c r="B787" s="5">
        <f>TITRES_STAT!D790</f>
        <v>20.607399999999998</v>
      </c>
      <c r="C787" s="2">
        <f t="shared" si="93"/>
        <v>-1.8400000000003303E-2</v>
      </c>
      <c r="D787" s="2">
        <f t="shared" si="94"/>
        <v>20.704619999999998</v>
      </c>
      <c r="E787" s="2">
        <f t="shared" si="96"/>
        <v>20.744940000000003</v>
      </c>
      <c r="F787" s="2">
        <f t="shared" si="89"/>
        <v>20.787100000000002</v>
      </c>
      <c r="G787" s="2">
        <f t="shared" si="91"/>
        <v>20.550964</v>
      </c>
      <c r="H787" s="2">
        <f t="shared" si="95"/>
        <v>18.461240500000017</v>
      </c>
      <c r="I787" s="2">
        <f t="array" ref="I787">SUMPRODUCT(B771:B790, (ROW(B771:B790)-ROW(B771)+1)) / (20*21/2)</f>
        <v>20.938363333333335</v>
      </c>
      <c r="J787" s="2">
        <f t="shared" si="90"/>
        <v>20.692064832744002</v>
      </c>
      <c r="K787" s="2">
        <f t="shared" si="92"/>
        <v>20.376050931502391</v>
      </c>
    </row>
    <row r="788" spans="1:11" ht="13.5" x14ac:dyDescent="0.25">
      <c r="A788" s="3">
        <f>TITRES_STAT!B791</f>
        <v>45749</v>
      </c>
      <c r="B788" s="5">
        <f>TITRES_STAT!D791</f>
        <v>20.809100000000001</v>
      </c>
      <c r="C788" s="2">
        <f t="shared" si="93"/>
        <v>0.20170000000000243</v>
      </c>
      <c r="D788" s="2">
        <f t="shared" si="94"/>
        <v>20.71378</v>
      </c>
      <c r="E788" s="2">
        <f t="shared" si="96"/>
        <v>20.740360000000003</v>
      </c>
      <c r="F788" s="2">
        <f t="shared" ref="F788:F851" si="97">AVERAGE(B769:B788)</f>
        <v>20.792140000000003</v>
      </c>
      <c r="G788" s="2">
        <f t="shared" si="91"/>
        <v>20.536663999999995</v>
      </c>
      <c r="H788" s="2">
        <f t="shared" si="95"/>
        <v>18.480450500000014</v>
      </c>
      <c r="I788" s="2">
        <f t="array" ref="I788">SUMPRODUCT(B772:B791, (ROW(B772:B791)-ROW(B772)+1)) / (20*21/2)</f>
        <v>21.04465571428571</v>
      </c>
      <c r="J788" s="2">
        <f t="shared" si="90"/>
        <v>20.703211039149334</v>
      </c>
      <c r="K788" s="2">
        <f t="shared" si="92"/>
        <v>20.393033247914062</v>
      </c>
    </row>
    <row r="789" spans="1:11" ht="13.5" x14ac:dyDescent="0.25">
      <c r="A789" s="3">
        <f>TITRES_STAT!B792</f>
        <v>45750</v>
      </c>
      <c r="B789" s="5">
        <f>TITRES_STAT!D792</f>
        <v>21.5425</v>
      </c>
      <c r="C789" s="2">
        <f t="shared" si="93"/>
        <v>0.73339999999999961</v>
      </c>
      <c r="D789" s="2">
        <f t="shared" si="94"/>
        <v>20.869620000000001</v>
      </c>
      <c r="E789" s="2">
        <f t="shared" si="96"/>
        <v>20.814619999999998</v>
      </c>
      <c r="F789" s="2">
        <f t="shared" si="97"/>
        <v>20.817810000000005</v>
      </c>
      <c r="G789" s="2">
        <f t="shared" si="91"/>
        <v>20.536663999999995</v>
      </c>
      <c r="H789" s="2">
        <f t="shared" si="95"/>
        <v>18.501676000000014</v>
      </c>
      <c r="I789" s="2">
        <f t="array" ref="I789">SUMPRODUCT(B773:B792, (ROW(B773:B792)-ROW(B773)+1)) / (20*21/2)</f>
        <v>21.127681904761904</v>
      </c>
      <c r="J789" s="2">
        <f t="shared" ref="J789:J852" si="98">$J$4*B789+J788*(1-$J$4)</f>
        <v>20.78314332113511</v>
      </c>
      <c r="K789" s="2">
        <f t="shared" si="92"/>
        <v>20.438110375446843</v>
      </c>
    </row>
    <row r="790" spans="1:11" ht="13.5" x14ac:dyDescent="0.25">
      <c r="A790" s="3">
        <f>TITRES_STAT!B793</f>
        <v>45751</v>
      </c>
      <c r="B790" s="5">
        <f>TITRES_STAT!D793</f>
        <v>22.000800000000002</v>
      </c>
      <c r="C790" s="2">
        <f t="shared" si="93"/>
        <v>0.45830000000000126</v>
      </c>
      <c r="D790" s="2">
        <f t="shared" si="94"/>
        <v>21.11712</v>
      </c>
      <c r="E790" s="2">
        <f t="shared" si="96"/>
        <v>20.930119999999999</v>
      </c>
      <c r="F790" s="2">
        <f t="shared" si="97"/>
        <v>20.884730000000005</v>
      </c>
      <c r="G790" s="2">
        <f t="shared" si="91"/>
        <v>20.557013999999999</v>
      </c>
      <c r="H790" s="2">
        <f t="shared" si="95"/>
        <v>18.525193000000012</v>
      </c>
      <c r="I790" s="2">
        <f t="array" ref="I790">SUMPRODUCT(B774:B793, (ROW(B774:B793)-ROW(B774)+1)) / (20*21/2)</f>
        <v>21.163780000000003</v>
      </c>
      <c r="J790" s="2">
        <f t="shared" si="98"/>
        <v>20.899110623884145</v>
      </c>
      <c r="K790" s="2">
        <f t="shared" si="92"/>
        <v>20.499392321507752</v>
      </c>
    </row>
    <row r="791" spans="1:11" ht="13.5" x14ac:dyDescent="0.25">
      <c r="A791" s="3">
        <f>TITRES_STAT!B794</f>
        <v>45754</v>
      </c>
      <c r="B791" s="5">
        <f>TITRES_STAT!D794</f>
        <v>22.000800000000002</v>
      </c>
      <c r="C791" s="2">
        <f t="shared" si="93"/>
        <v>0</v>
      </c>
      <c r="D791" s="2">
        <f t="shared" si="94"/>
        <v>21.392119999999998</v>
      </c>
      <c r="E791" s="2">
        <f t="shared" si="96"/>
        <v>21.05021</v>
      </c>
      <c r="F791" s="2">
        <f t="shared" si="97"/>
        <v>20.936525000000007</v>
      </c>
      <c r="G791" s="2">
        <f t="shared" si="91"/>
        <v>20.582681999999998</v>
      </c>
      <c r="H791" s="2">
        <f t="shared" si="95"/>
        <v>18.550448500000012</v>
      </c>
      <c r="I791" s="2">
        <f t="array" ref="I791">SUMPRODUCT(B775:B794, (ROW(B775:B794)-ROW(B775)+1)) / (20*21/2)</f>
        <v>21.158671904761906</v>
      </c>
      <c r="J791" s="2">
        <f t="shared" si="98"/>
        <v>21.004033421609464</v>
      </c>
      <c r="K791" s="2">
        <f t="shared" si="92"/>
        <v>20.558271053997647</v>
      </c>
    </row>
    <row r="792" spans="1:11" ht="13.5" x14ac:dyDescent="0.25">
      <c r="A792" s="3">
        <f>TITRES_STAT!B795</f>
        <v>45755</v>
      </c>
      <c r="B792" s="5">
        <f>TITRES_STAT!D795</f>
        <v>21.808299999999999</v>
      </c>
      <c r="C792" s="2">
        <f t="shared" si="93"/>
        <v>-0.19250000000000256</v>
      </c>
      <c r="D792" s="2">
        <f t="shared" si="94"/>
        <v>21.632300000000001</v>
      </c>
      <c r="E792" s="2">
        <f t="shared" si="96"/>
        <v>21.16846</v>
      </c>
      <c r="F792" s="2">
        <f t="shared" si="97"/>
        <v>20.980070000000005</v>
      </c>
      <c r="G792" s="2">
        <f t="shared" si="91"/>
        <v>20.599731999999996</v>
      </c>
      <c r="H792" s="2">
        <f t="shared" si="95"/>
        <v>18.574741500000012</v>
      </c>
      <c r="I792" s="2">
        <f t="array" ref="I792">SUMPRODUCT(B776:B795, (ROW(B776:B795)-ROW(B776)+1)) / (20*21/2)</f>
        <v>21.079398095238094</v>
      </c>
      <c r="J792" s="2">
        <f t="shared" si="98"/>
        <v>21.080630238599039</v>
      </c>
      <c r="K792" s="2">
        <f t="shared" si="92"/>
        <v>20.607291796978132</v>
      </c>
    </row>
    <row r="793" spans="1:11" ht="13.5" x14ac:dyDescent="0.25">
      <c r="A793" s="3">
        <f>TITRES_STAT!B796</f>
        <v>45757</v>
      </c>
      <c r="B793" s="5">
        <f>TITRES_STAT!D796</f>
        <v>21.359100000000002</v>
      </c>
      <c r="C793" s="2">
        <f t="shared" si="93"/>
        <v>-0.4491999999999976</v>
      </c>
      <c r="D793" s="2">
        <f t="shared" si="94"/>
        <v>21.7423</v>
      </c>
      <c r="E793" s="2">
        <f t="shared" si="96"/>
        <v>21.22804</v>
      </c>
      <c r="F793" s="2">
        <f t="shared" si="97"/>
        <v>21.000235000000007</v>
      </c>
      <c r="G793" s="2">
        <f t="shared" si="91"/>
        <v>20.612565999999998</v>
      </c>
      <c r="H793" s="2">
        <f t="shared" si="95"/>
        <v>18.596788500000013</v>
      </c>
      <c r="I793" s="2">
        <f t="array" ref="I793">SUMPRODUCT(B777:B796, (ROW(B777:B796)-ROW(B777)+1)) / (20*21/2)</f>
        <v>21.061634761904763</v>
      </c>
      <c r="J793" s="2">
        <f t="shared" si="98"/>
        <v>21.107151168256273</v>
      </c>
      <c r="K793" s="2">
        <f t="shared" si="92"/>
        <v>20.63677447160644</v>
      </c>
    </row>
    <row r="794" spans="1:11" ht="13.5" x14ac:dyDescent="0.25">
      <c r="A794" s="3">
        <f>TITRES_STAT!B797</f>
        <v>45758</v>
      </c>
      <c r="B794" s="5">
        <f>TITRES_STAT!D797</f>
        <v>20.9466</v>
      </c>
      <c r="C794" s="2">
        <f t="shared" si="93"/>
        <v>-0.41250000000000142</v>
      </c>
      <c r="D794" s="2">
        <f t="shared" si="94"/>
        <v>21.62312</v>
      </c>
      <c r="E794" s="2">
        <f t="shared" si="96"/>
        <v>21.246370000000002</v>
      </c>
      <c r="F794" s="2">
        <f t="shared" si="97"/>
        <v>20.999775000000007</v>
      </c>
      <c r="G794" s="2">
        <f t="shared" si="91"/>
        <v>20.617331999999998</v>
      </c>
      <c r="H794" s="2">
        <f t="shared" si="95"/>
        <v>18.616773000000013</v>
      </c>
      <c r="I794" s="2">
        <f t="array" ref="I794">SUMPRODUCT(B778:B797, (ROW(B778:B797)-ROW(B778)+1)) / (20*21/2)</f>
        <v>21.044307619047622</v>
      </c>
      <c r="J794" s="2">
        <f t="shared" si="98"/>
        <v>21.091860580803292</v>
      </c>
      <c r="K794" s="2">
        <f t="shared" si="92"/>
        <v>20.648924492327758</v>
      </c>
    </row>
    <row r="795" spans="1:11" ht="13.5" x14ac:dyDescent="0.25">
      <c r="A795" s="3">
        <f>TITRES_STAT!B798</f>
        <v>45761</v>
      </c>
      <c r="B795" s="5">
        <f>TITRES_STAT!D798</f>
        <v>20.167400000000001</v>
      </c>
      <c r="C795" s="2">
        <f t="shared" si="93"/>
        <v>-0.77919999999999945</v>
      </c>
      <c r="D795" s="2">
        <f t="shared" si="94"/>
        <v>21.256440000000001</v>
      </c>
      <c r="E795" s="2">
        <f t="shared" si="96"/>
        <v>21.186779999999999</v>
      </c>
      <c r="F795" s="2">
        <f t="shared" si="97"/>
        <v>20.977315000000004</v>
      </c>
      <c r="G795" s="2">
        <f t="shared" si="91"/>
        <v>20.607613999999998</v>
      </c>
      <c r="H795" s="2">
        <f t="shared" si="95"/>
        <v>18.632861500000011</v>
      </c>
      <c r="I795" s="2">
        <f t="array" ref="I795">SUMPRODUCT(B779:B798, (ROW(B779:B798)-ROW(B779)+1)) / (20*21/2)</f>
        <v>21.018119047619049</v>
      </c>
      <c r="J795" s="2">
        <f t="shared" si="98"/>
        <v>21.003816715964884</v>
      </c>
      <c r="K795" s="2">
        <f t="shared" si="92"/>
        <v>20.630041178903138</v>
      </c>
    </row>
    <row r="796" spans="1:11" ht="13.5" x14ac:dyDescent="0.25">
      <c r="A796" s="3">
        <f>TITRES_STAT!B799</f>
        <v>45762</v>
      </c>
      <c r="B796" s="5">
        <f>TITRES_STAT!D799</f>
        <v>20.790800000000001</v>
      </c>
      <c r="C796" s="2">
        <f t="shared" si="93"/>
        <v>0.62340000000000018</v>
      </c>
      <c r="D796" s="2">
        <f t="shared" si="94"/>
        <v>21.01444</v>
      </c>
      <c r="E796" s="2">
        <f t="shared" si="96"/>
        <v>21.203279999999999</v>
      </c>
      <c r="F796" s="2">
        <f t="shared" si="97"/>
        <v>20.972735000000004</v>
      </c>
      <c r="G796" s="2">
        <f t="shared" si="91"/>
        <v>20.623747999999996</v>
      </c>
      <c r="H796" s="2">
        <f t="shared" si="95"/>
        <v>18.654240000000012</v>
      </c>
      <c r="I796" s="2">
        <f t="array" ref="I796">SUMPRODUCT(B780:B799, (ROW(B780:B799)-ROW(B780)+1)) / (20*21/2)</f>
        <v>20.979523809523808</v>
      </c>
      <c r="J796" s="2">
        <f t="shared" si="98"/>
        <v>20.983529409682514</v>
      </c>
      <c r="K796" s="2">
        <f t="shared" si="92"/>
        <v>20.636345446397133</v>
      </c>
    </row>
    <row r="797" spans="1:11" ht="13.5" x14ac:dyDescent="0.25">
      <c r="A797" s="3">
        <f>TITRES_STAT!B800</f>
        <v>45763</v>
      </c>
      <c r="B797" s="5">
        <f>TITRES_STAT!D800</f>
        <v>20.790800000000001</v>
      </c>
      <c r="C797" s="2">
        <f t="shared" si="93"/>
        <v>0</v>
      </c>
      <c r="D797" s="2">
        <f t="shared" si="94"/>
        <v>20.810940000000002</v>
      </c>
      <c r="E797" s="2">
        <f t="shared" si="96"/>
        <v>21.221619999999994</v>
      </c>
      <c r="F797" s="2">
        <f t="shared" si="97"/>
        <v>20.983280000000001</v>
      </c>
      <c r="G797" s="2">
        <f t="shared" si="91"/>
        <v>20.636581999999994</v>
      </c>
      <c r="H797" s="2">
        <f t="shared" si="95"/>
        <v>18.675618500000013</v>
      </c>
      <c r="I797" s="2">
        <f t="array" ref="I797">SUMPRODUCT(B781:B800, (ROW(B781:B800)-ROW(B781)+1)) / (20*21/2)</f>
        <v>20.942019999999999</v>
      </c>
      <c r="J797" s="2">
        <f t="shared" si="98"/>
        <v>20.965174227807989</v>
      </c>
      <c r="K797" s="2">
        <f t="shared" si="92"/>
        <v>20.642402487714893</v>
      </c>
    </row>
    <row r="798" spans="1:11" ht="13.5" x14ac:dyDescent="0.25">
      <c r="A798" s="3">
        <f>TITRES_STAT!B801</f>
        <v>45764</v>
      </c>
      <c r="B798" s="5">
        <f>TITRES_STAT!D801</f>
        <v>20.708300000000001</v>
      </c>
      <c r="C798" s="2">
        <f t="shared" si="93"/>
        <v>-8.2499999999999574E-2</v>
      </c>
      <c r="D798" s="2">
        <f t="shared" si="94"/>
        <v>20.680780000000006</v>
      </c>
      <c r="E798" s="2">
        <f t="shared" si="96"/>
        <v>21.211539999999996</v>
      </c>
      <c r="F798" s="2">
        <f t="shared" si="97"/>
        <v>20.975950000000001</v>
      </c>
      <c r="G798" s="2">
        <f t="shared" si="91"/>
        <v>20.643916000000001</v>
      </c>
      <c r="H798" s="2">
        <f t="shared" si="95"/>
        <v>18.694411500000012</v>
      </c>
      <c r="I798" s="2">
        <f t="array" ref="I798">SUMPRODUCT(B782:B801, (ROW(B782:B801)-ROW(B782)+1)) / (20*21/2)</f>
        <v>21.022816666666664</v>
      </c>
      <c r="J798" s="2">
        <f t="shared" si="98"/>
        <v>20.940710015635801</v>
      </c>
      <c r="K798" s="2">
        <f t="shared" si="92"/>
        <v>20.644986703882939</v>
      </c>
    </row>
    <row r="799" spans="1:11" ht="13.5" x14ac:dyDescent="0.25">
      <c r="A799" s="3">
        <f>TITRES_STAT!B802</f>
        <v>45765</v>
      </c>
      <c r="B799" s="5">
        <f>TITRES_STAT!D802</f>
        <v>20.570699999999999</v>
      </c>
      <c r="C799" s="2">
        <f t="shared" si="93"/>
        <v>-0.13760000000000261</v>
      </c>
      <c r="D799" s="2">
        <f t="shared" si="94"/>
        <v>20.605600000000003</v>
      </c>
      <c r="E799" s="2">
        <f t="shared" si="96"/>
        <v>21.114359999999998</v>
      </c>
      <c r="F799" s="2">
        <f t="shared" si="97"/>
        <v>20.964489999999998</v>
      </c>
      <c r="G799" s="2">
        <f t="shared" si="91"/>
        <v>20.662981999999996</v>
      </c>
      <c r="H799" s="2">
        <f t="shared" si="95"/>
        <v>18.710430500000015</v>
      </c>
      <c r="I799" s="2">
        <f t="array" ref="I799">SUMPRODUCT(B783:B802, (ROW(B783:B802)-ROW(B783)+1)) / (20*21/2)</f>
        <v>21.117188571428571</v>
      </c>
      <c r="J799" s="2">
        <f t="shared" si="98"/>
        <v>20.905470966527631</v>
      </c>
      <c r="K799" s="2">
        <f t="shared" si="92"/>
        <v>20.642073499809097</v>
      </c>
    </row>
    <row r="800" spans="1:11" ht="13.5" x14ac:dyDescent="0.25">
      <c r="A800" s="3">
        <f>TITRES_STAT!B803</f>
        <v>45768</v>
      </c>
      <c r="B800" s="5">
        <f>TITRES_STAT!D803</f>
        <v>20.570699999999999</v>
      </c>
      <c r="C800" s="2">
        <f t="shared" si="93"/>
        <v>0</v>
      </c>
      <c r="D800" s="2">
        <f t="shared" si="94"/>
        <v>20.686260000000001</v>
      </c>
      <c r="E800" s="2">
        <f t="shared" si="96"/>
        <v>20.971349999999997</v>
      </c>
      <c r="F800" s="2">
        <f t="shared" si="97"/>
        <v>20.950734999999998</v>
      </c>
      <c r="G800" s="2">
        <f t="shared" si="91"/>
        <v>20.674714000000005</v>
      </c>
      <c r="H800" s="2">
        <f t="shared" si="95"/>
        <v>18.730708500000013</v>
      </c>
      <c r="I800" s="2">
        <f t="array" ref="I800">SUMPRODUCT(B784:B803, (ROW(B784:B803)-ROW(B784)+1)) / (20*21/2)</f>
        <v>21.202437619047618</v>
      </c>
      <c r="J800" s="2">
        <f t="shared" si="98"/>
        <v>20.873588017334523</v>
      </c>
      <c r="K800" s="2">
        <f t="shared" si="92"/>
        <v>20.639274539032272</v>
      </c>
    </row>
    <row r="801" spans="1:11" ht="13.5" x14ac:dyDescent="0.25">
      <c r="A801" s="3">
        <f>TITRES_STAT!B804</f>
        <v>45769</v>
      </c>
      <c r="B801" s="5">
        <f>TITRES_STAT!D804</f>
        <v>21.799099999999999</v>
      </c>
      <c r="C801" s="2">
        <f t="shared" si="93"/>
        <v>1.2284000000000006</v>
      </c>
      <c r="D801" s="2">
        <f t="shared" si="94"/>
        <v>20.887920000000001</v>
      </c>
      <c r="E801" s="2">
        <f t="shared" si="96"/>
        <v>20.951180000000001</v>
      </c>
      <c r="F801" s="2">
        <f t="shared" si="97"/>
        <v>21.000695</v>
      </c>
      <c r="G801" s="2">
        <f t="shared" si="91"/>
        <v>20.710464000000002</v>
      </c>
      <c r="H801" s="2">
        <f t="shared" si="95"/>
        <v>18.755390000000013</v>
      </c>
      <c r="I801" s="2">
        <f t="array" ref="I801">SUMPRODUCT(B785:B804, (ROW(B785:B804)-ROW(B785)+1)) / (20*21/2)</f>
        <v>21.275863809523813</v>
      </c>
      <c r="J801" s="2">
        <f t="shared" si="98"/>
        <v>20.961732015683616</v>
      </c>
      <c r="K801" s="2">
        <f t="shared" si="92"/>
        <v>20.684757890442771</v>
      </c>
    </row>
    <row r="802" spans="1:11" ht="13.5" x14ac:dyDescent="0.25">
      <c r="A802" s="3">
        <f>TITRES_STAT!B805</f>
        <v>45770</v>
      </c>
      <c r="B802" s="5">
        <f>TITRES_STAT!D805</f>
        <v>21.991599999999998</v>
      </c>
      <c r="C802" s="2">
        <f t="shared" si="93"/>
        <v>0.19249999999999901</v>
      </c>
      <c r="D802" s="2">
        <f t="shared" si="94"/>
        <v>21.128080000000001</v>
      </c>
      <c r="E802" s="2">
        <f t="shared" si="96"/>
        <v>20.96951</v>
      </c>
      <c r="F802" s="2">
        <f t="shared" si="97"/>
        <v>21.068984999999998</v>
      </c>
      <c r="G802" s="2">
        <f t="shared" si="91"/>
        <v>20.743464000000003</v>
      </c>
      <c r="H802" s="2">
        <f t="shared" si="95"/>
        <v>18.782164000000012</v>
      </c>
      <c r="I802" s="2">
        <f t="array" ref="I802">SUMPRODUCT(B786:B805, (ROW(B786:B805)-ROW(B786)+1)) / (20*21/2)</f>
        <v>21.388400952380952</v>
      </c>
      <c r="J802" s="2">
        <f t="shared" si="98"/>
        <v>21.059814680856604</v>
      </c>
      <c r="K802" s="2">
        <f t="shared" si="92"/>
        <v>20.736006600621486</v>
      </c>
    </row>
    <row r="803" spans="1:11" ht="13.5" x14ac:dyDescent="0.25">
      <c r="A803" s="3">
        <f>TITRES_STAT!B806</f>
        <v>45771</v>
      </c>
      <c r="B803" s="5">
        <f>TITRES_STAT!D806</f>
        <v>21.964099999999998</v>
      </c>
      <c r="C803" s="2">
        <f t="shared" si="93"/>
        <v>-2.7499999999999858E-2</v>
      </c>
      <c r="D803" s="2">
        <f t="shared" si="94"/>
        <v>21.379239999999999</v>
      </c>
      <c r="E803" s="2">
        <f t="shared" si="96"/>
        <v>21.030010000000004</v>
      </c>
      <c r="F803" s="2">
        <f t="shared" si="97"/>
        <v>21.129024999999999</v>
      </c>
      <c r="G803" s="2">
        <f t="shared" si="91"/>
        <v>20.788382000000002</v>
      </c>
      <c r="H803" s="2">
        <f t="shared" si="95"/>
        <v>18.805497500000012</v>
      </c>
      <c r="I803" s="2">
        <f t="array" ref="I803">SUMPRODUCT(B787:B806, (ROW(B787:B806)-ROW(B787)+1)) / (20*21/2)</f>
        <v>21.481946666666669</v>
      </c>
      <c r="J803" s="2">
        <f t="shared" si="98"/>
        <v>21.145937092203596</v>
      </c>
      <c r="K803" s="2">
        <f t="shared" si="92"/>
        <v>20.784167126087311</v>
      </c>
    </row>
    <row r="804" spans="1:11" ht="13.5" x14ac:dyDescent="0.25">
      <c r="A804" s="3">
        <f>TITRES_STAT!B807</f>
        <v>45772</v>
      </c>
      <c r="B804" s="5">
        <f>TITRES_STAT!D807</f>
        <v>21.9</v>
      </c>
      <c r="C804" s="2">
        <f t="shared" si="93"/>
        <v>-6.4099999999999824E-2</v>
      </c>
      <c r="D804" s="2">
        <f t="shared" si="94"/>
        <v>21.645100000000003</v>
      </c>
      <c r="E804" s="2">
        <f t="shared" si="96"/>
        <v>21.125350000000005</v>
      </c>
      <c r="F804" s="2">
        <f t="shared" si="97"/>
        <v>21.185859999999998</v>
      </c>
      <c r="G804" s="2">
        <f t="shared" si="91"/>
        <v>20.818818</v>
      </c>
      <c r="H804" s="2">
        <f t="shared" si="95"/>
        <v>18.828728000000016</v>
      </c>
      <c r="I804" s="2">
        <f t="array" ref="I804">SUMPRODUCT(B788:B807, (ROW(B788:B807)-ROW(B788)+1)) / (20*21/2)</f>
        <v>21.566890000000001</v>
      </c>
      <c r="J804" s="2">
        <f t="shared" si="98"/>
        <v>21.217752607231823</v>
      </c>
      <c r="K804" s="2">
        <f t="shared" si="92"/>
        <v>20.827925278005456</v>
      </c>
    </row>
    <row r="805" spans="1:11" ht="13.5" x14ac:dyDescent="0.25">
      <c r="A805" s="3">
        <f>TITRES_STAT!B808</f>
        <v>45775</v>
      </c>
      <c r="B805" s="5">
        <f>TITRES_STAT!D808</f>
        <v>22.3675</v>
      </c>
      <c r="C805" s="2">
        <f t="shared" si="93"/>
        <v>0.46750000000000114</v>
      </c>
      <c r="D805" s="2">
        <f t="shared" si="94"/>
        <v>22.004460000000002</v>
      </c>
      <c r="E805" s="2">
        <f t="shared" si="96"/>
        <v>21.345360000000003</v>
      </c>
      <c r="F805" s="2">
        <f t="shared" si="97"/>
        <v>21.266069999999996</v>
      </c>
      <c r="G805" s="2">
        <f t="shared" si="91"/>
        <v>20.860985999999997</v>
      </c>
      <c r="H805" s="2">
        <f t="shared" si="95"/>
        <v>18.854687000000016</v>
      </c>
      <c r="I805" s="2">
        <f t="array" ref="I805">SUMPRODUCT(B789:B808, (ROW(B789:B808)-ROW(B789)+1)) / (20*21/2)</f>
        <v>21.605653809523812</v>
      </c>
      <c r="J805" s="2">
        <f t="shared" si="98"/>
        <v>21.327252358924031</v>
      </c>
      <c r="K805" s="2">
        <f t="shared" si="92"/>
        <v>20.888300757299362</v>
      </c>
    </row>
    <row r="806" spans="1:11" ht="13.5" x14ac:dyDescent="0.25">
      <c r="A806" s="3">
        <f>TITRES_STAT!B809</f>
        <v>45776</v>
      </c>
      <c r="B806" s="5">
        <f>TITRES_STAT!D809</f>
        <v>22.2483</v>
      </c>
      <c r="C806" s="2">
        <f t="shared" si="93"/>
        <v>-0.11919999999999931</v>
      </c>
      <c r="D806" s="2">
        <f t="shared" si="94"/>
        <v>22.094299999999997</v>
      </c>
      <c r="E806" s="2">
        <f t="shared" si="96"/>
        <v>21.491109999999999</v>
      </c>
      <c r="F806" s="2">
        <f t="shared" si="97"/>
        <v>21.347194999999999</v>
      </c>
      <c r="G806" s="2">
        <f t="shared" si="91"/>
        <v>20.904620000000001</v>
      </c>
      <c r="H806" s="2">
        <f t="shared" si="95"/>
        <v>18.880050000000015</v>
      </c>
      <c r="I806" s="2">
        <f t="array" ref="I806">SUMPRODUCT(B790:B809, (ROW(B790:B809)-ROW(B790)+1)) / (20*21/2)</f>
        <v>21.646509523809524</v>
      </c>
      <c r="J806" s="2">
        <f t="shared" si="98"/>
        <v>21.414971181883647</v>
      </c>
      <c r="K806" s="2">
        <f t="shared" si="92"/>
        <v>20.941634060934682</v>
      </c>
    </row>
    <row r="807" spans="1:11" ht="13.5" x14ac:dyDescent="0.25">
      <c r="A807" s="3">
        <f>TITRES_STAT!B810</f>
        <v>45777</v>
      </c>
      <c r="B807" s="5">
        <f>TITRES_STAT!D810</f>
        <v>22.239100000000001</v>
      </c>
      <c r="C807" s="2">
        <f t="shared" si="93"/>
        <v>-9.1999999999998749E-3</v>
      </c>
      <c r="D807" s="2">
        <f t="shared" si="94"/>
        <v>22.143799999999999</v>
      </c>
      <c r="E807" s="2">
        <f t="shared" si="96"/>
        <v>21.635940000000002</v>
      </c>
      <c r="F807" s="2">
        <f t="shared" si="97"/>
        <v>21.428779999999996</v>
      </c>
      <c r="G807" s="2">
        <f t="shared" si="91"/>
        <v>20.949169999999995</v>
      </c>
      <c r="H807" s="2">
        <f t="shared" si="95"/>
        <v>18.905367000000016</v>
      </c>
      <c r="I807" s="2">
        <f t="array" ref="I807">SUMPRODUCT(B791:B810, (ROW(B791:B810)-ROW(B791)+1)) / (20*21/2)</f>
        <v>21.728400476190476</v>
      </c>
      <c r="J807" s="2">
        <f t="shared" si="98"/>
        <v>21.493459640751869</v>
      </c>
      <c r="K807" s="2">
        <f t="shared" si="92"/>
        <v>20.99251507815293</v>
      </c>
    </row>
    <row r="808" spans="1:11" ht="13.5" x14ac:dyDescent="0.25">
      <c r="A808" s="3">
        <f>TITRES_STAT!B811</f>
        <v>45779</v>
      </c>
      <c r="B808" s="5">
        <f>TITRES_STAT!D811</f>
        <v>21.835799999999999</v>
      </c>
      <c r="C808" s="2">
        <f t="shared" si="93"/>
        <v>-0.40330000000000155</v>
      </c>
      <c r="D808" s="2">
        <f t="shared" si="94"/>
        <v>22.11814</v>
      </c>
      <c r="E808" s="2">
        <f t="shared" si="96"/>
        <v>21.748690000000003</v>
      </c>
      <c r="F808" s="2">
        <f t="shared" si="97"/>
        <v>21.480114999999998</v>
      </c>
      <c r="G808" s="2">
        <f t="shared" si="91"/>
        <v>21.004537999999997</v>
      </c>
      <c r="H808" s="2">
        <f t="shared" si="95"/>
        <v>18.930449500000016</v>
      </c>
      <c r="I808" s="2">
        <f t="array" ref="I808">SUMPRODUCT(B792:B811, (ROW(B792:B811)-ROW(B792)+1)) / (20*21/2)</f>
        <v>21.809465238095243</v>
      </c>
      <c r="J808" s="2">
        <f t="shared" si="98"/>
        <v>21.526063484489786</v>
      </c>
      <c r="K808" s="2">
        <f t="shared" si="92"/>
        <v>21.025585075088109</v>
      </c>
    </row>
    <row r="809" spans="1:11" ht="13.5" x14ac:dyDescent="0.25">
      <c r="A809" s="3">
        <f>TITRES_STAT!B812</f>
        <v>45782</v>
      </c>
      <c r="B809" s="5">
        <f>TITRES_STAT!D812</f>
        <v>21.909099999999999</v>
      </c>
      <c r="C809" s="2">
        <f t="shared" si="93"/>
        <v>7.3299999999999699E-2</v>
      </c>
      <c r="D809" s="2">
        <f t="shared" si="94"/>
        <v>22.119959999999999</v>
      </c>
      <c r="E809" s="2">
        <f t="shared" si="96"/>
        <v>21.882530000000003</v>
      </c>
      <c r="F809" s="2">
        <f t="shared" si="97"/>
        <v>21.498444999999997</v>
      </c>
      <c r="G809" s="2">
        <f t="shared" si="91"/>
        <v>21.046888000000003</v>
      </c>
      <c r="H809" s="2">
        <f t="shared" si="95"/>
        <v>18.955898500000018</v>
      </c>
      <c r="I809" s="2">
        <f t="array" ref="I809">SUMPRODUCT(B793:B812, (ROW(B793:B812)-ROW(B793)+1)) / (20*21/2)</f>
        <v>21.887031428571426</v>
      </c>
      <c r="J809" s="2">
        <f t="shared" si="98"/>
        <v>21.562543152633616</v>
      </c>
      <c r="K809" s="2">
        <f t="shared" si="92"/>
        <v>21.0602327192023</v>
      </c>
    </row>
    <row r="810" spans="1:11" ht="13.5" x14ac:dyDescent="0.25">
      <c r="A810" s="3">
        <f>TITRES_STAT!B813</f>
        <v>45783</v>
      </c>
      <c r="B810" s="5">
        <f>TITRES_STAT!D813</f>
        <v>22.3583</v>
      </c>
      <c r="C810" s="2">
        <f t="shared" si="93"/>
        <v>0.44920000000000115</v>
      </c>
      <c r="D810" s="2">
        <f t="shared" si="94"/>
        <v>22.118119999999998</v>
      </c>
      <c r="E810" s="2">
        <f t="shared" si="96"/>
        <v>22.061290000000003</v>
      </c>
      <c r="F810" s="2">
        <f t="shared" si="97"/>
        <v>21.51632</v>
      </c>
      <c r="G810" s="2">
        <f t="shared" si="91"/>
        <v>21.080621999999998</v>
      </c>
      <c r="H810" s="2">
        <f t="shared" si="95"/>
        <v>18.983593500000016</v>
      </c>
      <c r="I810" s="2">
        <f t="array" ref="I810">SUMPRODUCT(B794:B813, (ROW(B794:B813)-ROW(B794)+1)) / (20*21/2)</f>
        <v>21.960279523809518</v>
      </c>
      <c r="J810" s="2">
        <f t="shared" si="98"/>
        <v>21.63832951904946</v>
      </c>
      <c r="K810" s="2">
        <f t="shared" si="92"/>
        <v>21.11113731844927</v>
      </c>
    </row>
    <row r="811" spans="1:11" ht="13.5" x14ac:dyDescent="0.25">
      <c r="A811" s="3">
        <f>TITRES_STAT!B814</f>
        <v>45784</v>
      </c>
      <c r="B811" s="5">
        <f>TITRES_STAT!D814</f>
        <v>22.3675</v>
      </c>
      <c r="C811" s="2">
        <f t="shared" si="93"/>
        <v>9.1999999999998749E-3</v>
      </c>
      <c r="D811" s="2">
        <f t="shared" si="94"/>
        <v>22.141960000000001</v>
      </c>
      <c r="E811" s="2">
        <f t="shared" si="96"/>
        <v>22.118130000000001</v>
      </c>
      <c r="F811" s="2">
        <f t="shared" si="97"/>
        <v>21.534655000000001</v>
      </c>
      <c r="G811" s="2">
        <f t="shared" si="91"/>
        <v>21.122789999999998</v>
      </c>
      <c r="H811" s="2">
        <f t="shared" si="95"/>
        <v>19.011334500000014</v>
      </c>
      <c r="I811" s="2">
        <f t="array" ref="I811">SUMPRODUCT(B795:B814, (ROW(B795:B814)-ROW(B795)+1)) / (20*21/2)</f>
        <v>22.03064333333333</v>
      </c>
      <c r="J811" s="2">
        <f t="shared" si="98"/>
        <v>21.707774326759036</v>
      </c>
      <c r="K811" s="2">
        <f t="shared" si="92"/>
        <v>21.160406443215969</v>
      </c>
    </row>
    <row r="812" spans="1:11" ht="13.5" x14ac:dyDescent="0.25">
      <c r="A812" s="3">
        <f>TITRES_STAT!B815</f>
        <v>45785</v>
      </c>
      <c r="B812" s="5">
        <f>TITRES_STAT!D815</f>
        <v>22.3491</v>
      </c>
      <c r="C812" s="2">
        <f t="shared" si="93"/>
        <v>-1.839999999999975E-2</v>
      </c>
      <c r="D812" s="2">
        <f t="shared" si="94"/>
        <v>22.163959999999996</v>
      </c>
      <c r="E812" s="2">
        <f t="shared" si="96"/>
        <v>22.153880000000001</v>
      </c>
      <c r="F812" s="2">
        <f t="shared" si="97"/>
        <v>21.561695</v>
      </c>
      <c r="G812" s="2">
        <f t="shared" si="91"/>
        <v>21.158723999999996</v>
      </c>
      <c r="H812" s="2">
        <f t="shared" si="95"/>
        <v>19.038983500000011</v>
      </c>
      <c r="I812" s="2">
        <f t="array" ref="I812">SUMPRODUCT(B796:B815, (ROW(B796:B815)-ROW(B796)+1)) / (20*21/2)</f>
        <v>22.094328571428573</v>
      </c>
      <c r="J812" s="2">
        <f t="shared" si="98"/>
        <v>21.768852962305793</v>
      </c>
      <c r="K812" s="2">
        <f t="shared" si="92"/>
        <v>21.207021876815343</v>
      </c>
    </row>
    <row r="813" spans="1:11" ht="13.5" x14ac:dyDescent="0.25">
      <c r="A813" s="3">
        <f>TITRES_STAT!B816</f>
        <v>45786</v>
      </c>
      <c r="B813" s="5">
        <f>TITRES_STAT!D816</f>
        <v>22.3308</v>
      </c>
      <c r="C813" s="2">
        <f t="shared" si="93"/>
        <v>-1.8299999999999983E-2</v>
      </c>
      <c r="D813" s="2">
        <f t="shared" si="94"/>
        <v>22.262959999999996</v>
      </c>
      <c r="E813" s="2">
        <f t="shared" si="96"/>
        <v>22.190549999999998</v>
      </c>
      <c r="F813" s="2">
        <f t="shared" si="97"/>
        <v>21.610280000000007</v>
      </c>
      <c r="G813" s="2">
        <f t="shared" si="91"/>
        <v>21.203825999999996</v>
      </c>
      <c r="H813" s="2">
        <f t="shared" si="95"/>
        <v>19.066541000000015</v>
      </c>
      <c r="I813" s="2">
        <f t="array" ref="I813">SUMPRODUCT(B797:B816, (ROW(B797:B816)-ROW(B797)+1)) / (20*21/2)</f>
        <v>22.145881904761904</v>
      </c>
      <c r="J813" s="2">
        <f t="shared" si="98"/>
        <v>21.82237172780048</v>
      </c>
      <c r="K813" s="2">
        <f t="shared" si="92"/>
        <v>21.25109160713631</v>
      </c>
    </row>
    <row r="814" spans="1:11" ht="13.5" x14ac:dyDescent="0.25">
      <c r="A814" s="3">
        <f>TITRES_STAT!B817</f>
        <v>45789</v>
      </c>
      <c r="B814" s="5">
        <f>TITRES_STAT!D817</f>
        <v>22.3491</v>
      </c>
      <c r="C814" s="2">
        <f t="shared" si="93"/>
        <v>1.8299999999999983E-2</v>
      </c>
      <c r="D814" s="2">
        <f t="shared" si="94"/>
        <v>22.350959999999997</v>
      </c>
      <c r="E814" s="2">
        <f t="shared" si="96"/>
        <v>22.23546</v>
      </c>
      <c r="F814" s="2">
        <f t="shared" si="97"/>
        <v>21.680405000000004</v>
      </c>
      <c r="G814" s="2">
        <f t="shared" si="91"/>
        <v>21.242875999999995</v>
      </c>
      <c r="H814" s="2">
        <f t="shared" si="95"/>
        <v>19.094320500000009</v>
      </c>
      <c r="I814" s="2">
        <f t="array" ref="I814">SUMPRODUCT(B798:B817, (ROW(B798:B817)-ROW(B798)+1)) / (20*21/2)</f>
        <v>22.190101904761907</v>
      </c>
      <c r="J814" s="2">
        <f t="shared" si="98"/>
        <v>21.872536325152815</v>
      </c>
      <c r="K814" s="2">
        <f t="shared" si="92"/>
        <v>21.294150759797631</v>
      </c>
    </row>
    <row r="815" spans="1:11" ht="13.5" x14ac:dyDescent="0.25">
      <c r="A815" s="3">
        <f>TITRES_STAT!B818</f>
        <v>45790</v>
      </c>
      <c r="B815" s="5">
        <f>TITRES_STAT!D818</f>
        <v>22.3491</v>
      </c>
      <c r="C815" s="2">
        <f t="shared" si="93"/>
        <v>0</v>
      </c>
      <c r="D815" s="2">
        <f t="shared" si="94"/>
        <v>22.349119999999999</v>
      </c>
      <c r="E815" s="2">
        <f t="shared" si="96"/>
        <v>22.233619999999998</v>
      </c>
      <c r="F815" s="2">
        <f t="shared" si="97"/>
        <v>21.789490000000008</v>
      </c>
      <c r="G815" s="2">
        <f t="shared" si="91"/>
        <v>21.27349199999999</v>
      </c>
      <c r="H815" s="2">
        <f t="shared" si="95"/>
        <v>19.122187000000007</v>
      </c>
      <c r="I815" s="2">
        <f t="array" ref="I815">SUMPRODUCT(B799:B818, (ROW(B799:B818)-ROW(B799)+1)) / (20*21/2)</f>
        <v>22.194683809523809</v>
      </c>
      <c r="J815" s="2">
        <f t="shared" si="98"/>
        <v>21.917923341804926</v>
      </c>
      <c r="K815" s="2">
        <f t="shared" si="92"/>
        <v>21.335521318236943</v>
      </c>
    </row>
    <row r="816" spans="1:11" ht="13.5" x14ac:dyDescent="0.25">
      <c r="A816" s="3">
        <f>TITRES_STAT!B819</f>
        <v>45791</v>
      </c>
      <c r="B816" s="5">
        <f>TITRES_STAT!D819</f>
        <v>22.3308</v>
      </c>
      <c r="C816" s="2">
        <f t="shared" si="93"/>
        <v>-1.8299999999999983E-2</v>
      </c>
      <c r="D816" s="2">
        <f t="shared" si="94"/>
        <v>22.341779999999996</v>
      </c>
      <c r="E816" s="2">
        <f t="shared" si="96"/>
        <v>22.241869999999999</v>
      </c>
      <c r="F816" s="2">
        <f t="shared" si="97"/>
        <v>21.866490000000006</v>
      </c>
      <c r="G816" s="2">
        <f t="shared" si="91"/>
        <v>21.304291999999997</v>
      </c>
      <c r="H816" s="2">
        <f t="shared" si="95"/>
        <v>19.14629600000001</v>
      </c>
      <c r="I816" s="2">
        <f t="array" ref="I816">SUMPRODUCT(B800:B819, (ROW(B800:B819)-ROW(B800)+1)) / (20*21/2)</f>
        <v>22.189669047619049</v>
      </c>
      <c r="J816" s="2">
        <f t="shared" si="98"/>
        <v>21.957244928299694</v>
      </c>
      <c r="K816" s="2">
        <f t="shared" si="92"/>
        <v>21.374551854776673</v>
      </c>
    </row>
    <row r="817" spans="1:11" ht="13.5" x14ac:dyDescent="0.25">
      <c r="A817" s="3">
        <f>TITRES_STAT!B820</f>
        <v>45792</v>
      </c>
      <c r="B817" s="5">
        <f>TITRES_STAT!D820</f>
        <v>22.3308</v>
      </c>
      <c r="C817" s="2">
        <f t="shared" si="93"/>
        <v>0</v>
      </c>
      <c r="D817" s="2">
        <f t="shared" si="94"/>
        <v>22.338119999999996</v>
      </c>
      <c r="E817" s="2">
        <f t="shared" si="96"/>
        <v>22.25104</v>
      </c>
      <c r="F817" s="2">
        <f t="shared" si="97"/>
        <v>21.943490000000004</v>
      </c>
      <c r="G817" s="2">
        <f t="shared" si="91"/>
        <v>21.336559999999995</v>
      </c>
      <c r="H817" s="2">
        <f t="shared" si="95"/>
        <v>19.168571500000009</v>
      </c>
      <c r="I817" s="2">
        <f t="array" ref="I817">SUMPRODUCT(B801:B820, (ROW(B801:B820)-ROW(B801)+1)) / (20*21/2)</f>
        <v>22.178062380952387</v>
      </c>
      <c r="J817" s="2">
        <f t="shared" si="98"/>
        <v>21.992821601794962</v>
      </c>
      <c r="K817" s="2">
        <f t="shared" si="92"/>
        <v>21.412051782040333</v>
      </c>
    </row>
    <row r="818" spans="1:11" ht="13.5" x14ac:dyDescent="0.25">
      <c r="A818" s="3">
        <f>TITRES_STAT!B821</f>
        <v>45793</v>
      </c>
      <c r="B818" s="5">
        <f>TITRES_STAT!D821</f>
        <v>21.991599999999998</v>
      </c>
      <c r="C818" s="2">
        <f t="shared" si="93"/>
        <v>-0.33920000000000172</v>
      </c>
      <c r="D818" s="2">
        <f t="shared" si="94"/>
        <v>22.270279999999996</v>
      </c>
      <c r="E818" s="2">
        <f t="shared" si="96"/>
        <v>22.26662</v>
      </c>
      <c r="F818" s="2">
        <f t="shared" si="97"/>
        <v>22.007655000000007</v>
      </c>
      <c r="G818" s="2">
        <f t="shared" ref="G818:G881" si="99">AVERAGE(B769:B818)</f>
        <v>21.362225999999996</v>
      </c>
      <c r="H818" s="2">
        <f t="shared" si="95"/>
        <v>19.188463500000008</v>
      </c>
      <c r="I818" s="2">
        <f t="array" ref="I818">SUMPRODUCT(B802:B821, (ROW(B802:B821)-ROW(B802)+1)) / (20*21/2)</f>
        <v>22.199149523809528</v>
      </c>
      <c r="J818" s="2">
        <f t="shared" si="98"/>
        <v>21.992705258766868</v>
      </c>
      <c r="K818" s="2">
        <f t="shared" si="92"/>
        <v>21.434779163136792</v>
      </c>
    </row>
    <row r="819" spans="1:11" ht="13.5" x14ac:dyDescent="0.25">
      <c r="A819" s="3">
        <f>TITRES_STAT!B822</f>
        <v>45796</v>
      </c>
      <c r="B819" s="5">
        <f>TITRES_STAT!D822</f>
        <v>21.954999999999998</v>
      </c>
      <c r="C819" s="2">
        <f t="shared" si="93"/>
        <v>-3.6599999999999966E-2</v>
      </c>
      <c r="D819" s="2">
        <f t="shared" si="94"/>
        <v>22.191459999999999</v>
      </c>
      <c r="E819" s="2">
        <f t="shared" si="96"/>
        <v>22.271210000000004</v>
      </c>
      <c r="F819" s="2">
        <f t="shared" si="97"/>
        <v>22.076870000000007</v>
      </c>
      <c r="G819" s="2">
        <f t="shared" si="99"/>
        <v>21.380743999999996</v>
      </c>
      <c r="H819" s="2">
        <f t="shared" si="95"/>
        <v>19.208172500000007</v>
      </c>
      <c r="I819" s="2">
        <f t="array" ref="I819">SUMPRODUCT(B803:B822, (ROW(B803:B822)-ROW(B803)+1)) / (20*21/2)</f>
        <v>22.21753</v>
      </c>
      <c r="J819" s="2">
        <f t="shared" si="98"/>
        <v>21.98911428174145</v>
      </c>
      <c r="K819" s="2">
        <f t="shared" ref="K819:K882" si="100">$K$4*B819+(1-$K$4)*K818</f>
        <v>21.455179980268682</v>
      </c>
    </row>
    <row r="820" spans="1:11" ht="13.5" x14ac:dyDescent="0.25">
      <c r="A820" s="3">
        <f>TITRES_STAT!B823</f>
        <v>45797</v>
      </c>
      <c r="B820" s="5">
        <f>TITRES_STAT!D823</f>
        <v>21.954999999999998</v>
      </c>
      <c r="C820" s="2">
        <f t="shared" si="93"/>
        <v>0</v>
      </c>
      <c r="D820" s="2">
        <f t="shared" si="94"/>
        <v>22.112639999999999</v>
      </c>
      <c r="E820" s="2">
        <f t="shared" si="96"/>
        <v>22.230880000000003</v>
      </c>
      <c r="F820" s="2">
        <f t="shared" si="97"/>
        <v>22.146085000000006</v>
      </c>
      <c r="G820" s="2">
        <f t="shared" si="99"/>
        <v>21.40659599999999</v>
      </c>
      <c r="H820" s="2">
        <f t="shared" si="95"/>
        <v>19.227881500000009</v>
      </c>
      <c r="I820" s="2">
        <f t="array" ref="I820">SUMPRODUCT(B804:B823, (ROW(B804:B823)-ROW(B804)+1)) / (20*21/2)</f>
        <v>22.23412047619048</v>
      </c>
      <c r="J820" s="2">
        <f t="shared" si="98"/>
        <v>21.98586530252798</v>
      </c>
      <c r="K820" s="2">
        <f t="shared" si="100"/>
        <v>21.474780765356183</v>
      </c>
    </row>
    <row r="821" spans="1:11" ht="13.5" x14ac:dyDescent="0.25">
      <c r="A821" s="3">
        <f>TITRES_STAT!B824</f>
        <v>45798</v>
      </c>
      <c r="B821" s="5">
        <f>TITRES_STAT!D824</f>
        <v>22.3675</v>
      </c>
      <c r="C821" s="2">
        <f t="shared" si="93"/>
        <v>0.41250000000000142</v>
      </c>
      <c r="D821" s="2">
        <f t="shared" si="94"/>
        <v>22.119979999999998</v>
      </c>
      <c r="E821" s="2">
        <f t="shared" si="96"/>
        <v>22.230879999999996</v>
      </c>
      <c r="F821" s="2">
        <f t="shared" si="97"/>
        <v>22.174505000000003</v>
      </c>
      <c r="G821" s="2">
        <f t="shared" si="99"/>
        <v>21.434647999999992</v>
      </c>
      <c r="H821" s="2">
        <f t="shared" si="95"/>
        <v>19.248049000000005</v>
      </c>
      <c r="I821" s="2">
        <f t="array" ref="I821">SUMPRODUCT(B805:B824, (ROW(B805:B824)-ROW(B805)+1)) / (20*21/2)</f>
        <v>22.274980476190478</v>
      </c>
      <c r="J821" s="2">
        <f t="shared" si="98"/>
        <v>22.022211464191983</v>
      </c>
      <c r="K821" s="2">
        <f t="shared" si="100"/>
        <v>21.509789362793196</v>
      </c>
    </row>
    <row r="822" spans="1:11" ht="13.5" x14ac:dyDescent="0.25">
      <c r="A822" s="3">
        <f>TITRES_STAT!B825</f>
        <v>45799</v>
      </c>
      <c r="B822" s="5">
        <f>TITRES_STAT!D825</f>
        <v>22.3675</v>
      </c>
      <c r="C822" s="2">
        <f t="shared" si="93"/>
        <v>0</v>
      </c>
      <c r="D822" s="2">
        <f t="shared" si="94"/>
        <v>22.127320000000005</v>
      </c>
      <c r="E822" s="2">
        <f t="shared" si="96"/>
        <v>22.23272</v>
      </c>
      <c r="F822" s="2">
        <f t="shared" si="97"/>
        <v>22.193300000000001</v>
      </c>
      <c r="G822" s="2">
        <f t="shared" si="99"/>
        <v>21.463249999999995</v>
      </c>
      <c r="H822" s="2">
        <f t="shared" si="95"/>
        <v>19.268216500000005</v>
      </c>
      <c r="I822" s="2">
        <f t="array" ref="I822">SUMPRODUCT(B806:B825, (ROW(B806:B825)-ROW(B806)+1)) / (20*21/2)</f>
        <v>22.287857142857145</v>
      </c>
      <c r="J822" s="2">
        <f t="shared" si="98"/>
        <v>22.05509608664989</v>
      </c>
      <c r="K822" s="2">
        <f t="shared" si="100"/>
        <v>21.543425074056209</v>
      </c>
    </row>
    <row r="823" spans="1:11" ht="13.5" x14ac:dyDescent="0.25">
      <c r="A823" s="3">
        <f>TITRES_STAT!B826</f>
        <v>45800</v>
      </c>
      <c r="B823" s="5">
        <f>TITRES_STAT!D826</f>
        <v>22.3675</v>
      </c>
      <c r="C823" s="2">
        <f t="shared" si="93"/>
        <v>0</v>
      </c>
      <c r="D823" s="2">
        <f t="shared" si="94"/>
        <v>22.202500000000004</v>
      </c>
      <c r="E823" s="2">
        <f t="shared" si="96"/>
        <v>22.23639</v>
      </c>
      <c r="F823" s="2">
        <f t="shared" si="97"/>
        <v>22.213470000000001</v>
      </c>
      <c r="G823" s="2">
        <f t="shared" si="99"/>
        <v>21.491483999999996</v>
      </c>
      <c r="H823" s="2">
        <f t="shared" si="95"/>
        <v>19.289071500000006</v>
      </c>
      <c r="I823" s="2">
        <f t="array" ref="I823">SUMPRODUCT(B807:B826, (ROW(B807:B826)-ROW(B807)+1)) / (20*21/2)</f>
        <v>22.299770476190474</v>
      </c>
      <c r="J823" s="2">
        <f t="shared" si="98"/>
        <v>22.084848840302282</v>
      </c>
      <c r="K823" s="2">
        <f t="shared" si="100"/>
        <v>21.575741737818714</v>
      </c>
    </row>
    <row r="824" spans="1:11" ht="13.5" x14ac:dyDescent="0.25">
      <c r="A824" s="3">
        <f>TITRES_STAT!B827</f>
        <v>45803</v>
      </c>
      <c r="B824" s="5">
        <f>TITRES_STAT!D827</f>
        <v>22.642499999999998</v>
      </c>
      <c r="C824" s="2">
        <f t="shared" si="93"/>
        <v>0.27499999999999858</v>
      </c>
      <c r="D824" s="2">
        <f t="shared" si="94"/>
        <v>22.34</v>
      </c>
      <c r="E824" s="2">
        <f t="shared" si="96"/>
        <v>22.265730000000001</v>
      </c>
      <c r="F824" s="2">
        <f t="shared" si="97"/>
        <v>22.250594999999997</v>
      </c>
      <c r="G824" s="2">
        <f t="shared" si="99"/>
        <v>21.525217999999995</v>
      </c>
      <c r="H824" s="2">
        <f t="shared" si="95"/>
        <v>19.311760000000003</v>
      </c>
      <c r="I824" s="2">
        <f t="array" ref="I824">SUMPRODUCT(B808:B827, (ROW(B808:B827)-ROW(B808)+1)) / (20*21/2)</f>
        <v>22.31020619047619</v>
      </c>
      <c r="J824" s="2">
        <f t="shared" si="98"/>
        <v>22.137958474559206</v>
      </c>
      <c r="K824" s="2">
        <f t="shared" si="100"/>
        <v>21.617575395159157</v>
      </c>
    </row>
    <row r="825" spans="1:11" ht="13.5" x14ac:dyDescent="0.25">
      <c r="A825" s="3">
        <f>TITRES_STAT!B828</f>
        <v>45804</v>
      </c>
      <c r="B825" s="5">
        <f>TITRES_STAT!D828</f>
        <v>22.3858</v>
      </c>
      <c r="C825" s="2">
        <f t="shared" si="93"/>
        <v>-0.2566999999999986</v>
      </c>
      <c r="D825" s="2">
        <f t="shared" si="94"/>
        <v>22.426159999999999</v>
      </c>
      <c r="E825" s="2">
        <f t="shared" si="96"/>
        <v>22.269399999999997</v>
      </c>
      <c r="F825" s="2">
        <f t="shared" si="97"/>
        <v>22.25151</v>
      </c>
      <c r="G825" s="2">
        <f t="shared" si="99"/>
        <v>21.560601999999989</v>
      </c>
      <c r="H825" s="2">
        <f t="shared" si="95"/>
        <v>19.333485500000005</v>
      </c>
      <c r="I825" s="2">
        <f t="array" ref="I825">SUMPRODUCT(B809:B828, (ROW(B809:B828)-ROW(B809)+1)) / (20*21/2)</f>
        <v>22.320030476190471</v>
      </c>
      <c r="J825" s="2">
        <f t="shared" si="98"/>
        <v>22.161562429363091</v>
      </c>
      <c r="K825" s="2">
        <f t="shared" si="100"/>
        <v>21.647701850250954</v>
      </c>
    </row>
    <row r="826" spans="1:11" ht="13.5" x14ac:dyDescent="0.25">
      <c r="A826" s="3">
        <f>TITRES_STAT!B829</f>
        <v>45805</v>
      </c>
      <c r="B826" s="5">
        <f>TITRES_STAT!D829</f>
        <v>22.3766</v>
      </c>
      <c r="C826" s="2">
        <f t="shared" si="93"/>
        <v>-9.1999999999998749E-3</v>
      </c>
      <c r="D826" s="2">
        <f t="shared" si="94"/>
        <v>22.427979999999998</v>
      </c>
      <c r="E826" s="2">
        <f t="shared" si="96"/>
        <v>22.273979999999998</v>
      </c>
      <c r="F826" s="2">
        <f t="shared" si="97"/>
        <v>22.257925</v>
      </c>
      <c r="G826" s="2">
        <f t="shared" si="99"/>
        <v>21.590485999999991</v>
      </c>
      <c r="H826" s="2">
        <f t="shared" si="95"/>
        <v>19.358282000000003</v>
      </c>
      <c r="I826" s="2">
        <f t="array" ref="I826">SUMPRODUCT(B810:B829, (ROW(B810:B829)-ROW(B810)+1)) / (20*21/2)</f>
        <v>22.42336095238095</v>
      </c>
      <c r="J826" s="2">
        <f t="shared" si="98"/>
        <v>22.182042197995177</v>
      </c>
      <c r="K826" s="2">
        <f t="shared" si="100"/>
        <v>21.676286091417584</v>
      </c>
    </row>
    <row r="827" spans="1:11" ht="13.5" x14ac:dyDescent="0.25">
      <c r="A827" s="3">
        <f>TITRES_STAT!B830</f>
        <v>45806</v>
      </c>
      <c r="B827" s="5">
        <f>TITRES_STAT!D830</f>
        <v>22.3675</v>
      </c>
      <c r="C827" s="2">
        <f t="shared" si="93"/>
        <v>-9.100000000000108E-3</v>
      </c>
      <c r="D827" s="2">
        <f t="shared" si="94"/>
        <v>22.427979999999998</v>
      </c>
      <c r="E827" s="2">
        <f t="shared" si="96"/>
        <v>22.277650000000001</v>
      </c>
      <c r="F827" s="2">
        <f t="shared" si="97"/>
        <v>22.264344999999999</v>
      </c>
      <c r="G827" s="2">
        <f t="shared" si="99"/>
        <v>21.626237999999994</v>
      </c>
      <c r="H827" s="2">
        <f t="shared" si="95"/>
        <v>19.381199500000005</v>
      </c>
      <c r="I827" s="2">
        <f t="array" ref="I827">SUMPRODUCT(B811:B830, (ROW(B811:B830)-ROW(B811)+1)) / (20*21/2)</f>
        <v>22.505735238095237</v>
      </c>
      <c r="J827" s="2">
        <f t="shared" si="98"/>
        <v>22.199704845805162</v>
      </c>
      <c r="K827" s="2">
        <f t="shared" si="100"/>
        <v>21.703392519205131</v>
      </c>
    </row>
    <row r="828" spans="1:11" ht="13.5" x14ac:dyDescent="0.25">
      <c r="A828" s="3">
        <f>TITRES_STAT!B831</f>
        <v>45807</v>
      </c>
      <c r="B828" s="5">
        <f>TITRES_STAT!D831</f>
        <v>22.3675</v>
      </c>
      <c r="C828" s="2">
        <f t="shared" si="93"/>
        <v>0</v>
      </c>
      <c r="D828" s="2">
        <f t="shared" si="94"/>
        <v>22.427980000000002</v>
      </c>
      <c r="E828" s="2">
        <f t="shared" si="96"/>
        <v>22.315240000000003</v>
      </c>
      <c r="F828" s="2">
        <f t="shared" si="97"/>
        <v>22.290929999999999</v>
      </c>
      <c r="G828" s="2">
        <f t="shared" si="99"/>
        <v>21.656489999999994</v>
      </c>
      <c r="H828" s="2">
        <f t="shared" si="95"/>
        <v>19.4045755</v>
      </c>
      <c r="I828" s="2">
        <f t="array" ref="I828">SUMPRODUCT(B812:B831, (ROW(B812:B831)-ROW(B812)+1)) / (20*21/2)</f>
        <v>22.501895714285716</v>
      </c>
      <c r="J828" s="2">
        <f t="shared" si="98"/>
        <v>22.21568533668086</v>
      </c>
      <c r="K828" s="2">
        <f t="shared" si="100"/>
        <v>21.729435949824541</v>
      </c>
    </row>
    <row r="829" spans="1:11" ht="13.5" x14ac:dyDescent="0.25">
      <c r="A829" s="3">
        <f>TITRES_STAT!B832</f>
        <v>45810</v>
      </c>
      <c r="B829" s="5">
        <f>TITRES_STAT!D832</f>
        <v>23.375900000000001</v>
      </c>
      <c r="C829" s="2">
        <f t="shared" si="93"/>
        <v>1.0084000000000017</v>
      </c>
      <c r="D829" s="2">
        <f t="shared" si="94"/>
        <v>22.574660000000002</v>
      </c>
      <c r="E829" s="2">
        <f t="shared" si="96"/>
        <v>22.457330000000002</v>
      </c>
      <c r="F829" s="2">
        <f t="shared" si="97"/>
        <v>22.364270000000001</v>
      </c>
      <c r="G829" s="2">
        <f t="shared" si="99"/>
        <v>21.708009999999994</v>
      </c>
      <c r="H829" s="2">
        <f t="shared" si="95"/>
        <v>19.432993500000002</v>
      </c>
      <c r="I829" s="2">
        <f t="array" ref="I829">SUMPRODUCT(B813:B832, (ROW(B813:B832)-ROW(B813)+1)) / (20*21/2)</f>
        <v>22.498056190476191</v>
      </c>
      <c r="J829" s="2">
        <f t="shared" si="98"/>
        <v>22.326181971282683</v>
      </c>
      <c r="K829" s="2">
        <f t="shared" si="100"/>
        <v>21.794003167478479</v>
      </c>
    </row>
    <row r="830" spans="1:11" ht="13.5" x14ac:dyDescent="0.25">
      <c r="A830" s="3">
        <f>TITRES_STAT!B833</f>
        <v>45811</v>
      </c>
      <c r="B830" s="5">
        <f>TITRES_STAT!D833</f>
        <v>23.229199999999999</v>
      </c>
      <c r="C830" s="2">
        <f t="shared" si="93"/>
        <v>-0.14670000000000272</v>
      </c>
      <c r="D830" s="2">
        <f t="shared" si="94"/>
        <v>22.74334</v>
      </c>
      <c r="E830" s="2">
        <f t="shared" si="96"/>
        <v>22.58475</v>
      </c>
      <c r="F830" s="2">
        <f t="shared" si="97"/>
        <v>22.407815000000003</v>
      </c>
      <c r="G830" s="2">
        <f t="shared" si="99"/>
        <v>21.755677999999993</v>
      </c>
      <c r="H830" s="2">
        <f t="shared" si="95"/>
        <v>19.461594500000004</v>
      </c>
      <c r="I830" s="2">
        <f t="array" ref="I830">SUMPRODUCT(B814:B833, (ROW(B814:B833)-ROW(B814)+1)) / (20*21/2)</f>
        <v>22.494129047619051</v>
      </c>
      <c r="J830" s="2">
        <f t="shared" si="98"/>
        <v>22.412183688303379</v>
      </c>
      <c r="K830" s="2">
        <f t="shared" si="100"/>
        <v>21.850285396204814</v>
      </c>
    </row>
    <row r="831" spans="1:11" ht="13.5" x14ac:dyDescent="0.25">
      <c r="A831" s="3">
        <f>TITRES_STAT!B834</f>
        <v>45812</v>
      </c>
      <c r="B831" s="5">
        <f>TITRES_STAT!D834</f>
        <v>22.3675</v>
      </c>
      <c r="C831" s="2">
        <f t="shared" si="93"/>
        <v>-0.86169999999999902</v>
      </c>
      <c r="D831" s="2">
        <f t="shared" si="94"/>
        <v>22.741520000000001</v>
      </c>
      <c r="E831" s="2">
        <f t="shared" si="96"/>
        <v>22.58475</v>
      </c>
      <c r="F831" s="2">
        <f t="shared" si="97"/>
        <v>22.407814999999999</v>
      </c>
      <c r="G831" s="2">
        <f t="shared" si="99"/>
        <v>21.787029999999994</v>
      </c>
      <c r="H831" s="2">
        <f t="shared" si="95"/>
        <v>19.485887000000002</v>
      </c>
      <c r="I831" s="2">
        <f t="array" ref="I831">SUMPRODUCT(B815:B834, (ROW(B815:B834)-ROW(B815)+1)) / (20*21/2)</f>
        <v>22.490027142857144</v>
      </c>
      <c r="J831" s="2">
        <f t="shared" si="98"/>
        <v>22.407928098941152</v>
      </c>
      <c r="K831" s="2">
        <f t="shared" si="100"/>
        <v>21.870568321843844</v>
      </c>
    </row>
    <row r="832" spans="1:11" ht="13.5" x14ac:dyDescent="0.25">
      <c r="A832" s="3">
        <f>TITRES_STAT!B835</f>
        <v>45813</v>
      </c>
      <c r="B832" s="5">
        <f>TITRES_STAT!D835</f>
        <v>22.3675</v>
      </c>
      <c r="C832" s="2">
        <f t="shared" si="93"/>
        <v>0</v>
      </c>
      <c r="D832" s="2">
        <f t="shared" si="94"/>
        <v>22.741520000000001</v>
      </c>
      <c r="E832" s="2">
        <f t="shared" si="96"/>
        <v>22.58475</v>
      </c>
      <c r="F832" s="2">
        <f t="shared" si="97"/>
        <v>22.408735</v>
      </c>
      <c r="G832" s="2">
        <f t="shared" si="99"/>
        <v>21.821863999999994</v>
      </c>
      <c r="H832" s="2">
        <f t="shared" si="95"/>
        <v>19.510179500000003</v>
      </c>
      <c r="I832" s="2">
        <f t="array" ref="I832">SUMPRODUCT(B816:B835, (ROW(B816:B835)-ROW(B816)+1)) / (20*21/2)</f>
        <v>22.486704285714286</v>
      </c>
      <c r="J832" s="2">
        <f t="shared" si="98"/>
        <v>22.404077803803901</v>
      </c>
      <c r="K832" s="2">
        <f t="shared" si="100"/>
        <v>21.890055838634286</v>
      </c>
    </row>
    <row r="833" spans="1:11" ht="13.5" x14ac:dyDescent="0.25">
      <c r="A833" s="3">
        <f>TITRES_STAT!B836</f>
        <v>45817</v>
      </c>
      <c r="B833" s="5">
        <f>TITRES_STAT!D836</f>
        <v>22.3675</v>
      </c>
      <c r="C833" s="2">
        <f t="shared" si="93"/>
        <v>0</v>
      </c>
      <c r="D833" s="2">
        <f t="shared" si="94"/>
        <v>22.741520000000001</v>
      </c>
      <c r="E833" s="2">
        <f t="shared" si="96"/>
        <v>22.584750000000003</v>
      </c>
      <c r="F833" s="2">
        <f t="shared" si="97"/>
        <v>22.41057</v>
      </c>
      <c r="G833" s="2">
        <f t="shared" si="99"/>
        <v>21.853947999999995</v>
      </c>
      <c r="H833" s="2">
        <f t="shared" si="95"/>
        <v>19.534472000000001</v>
      </c>
      <c r="I833" s="2">
        <f t="array" ref="I833">SUMPRODUCT(B817:B836, (ROW(B817:B836)-ROW(B817)+1)) / (20*21/2)</f>
        <v>22.482383809523807</v>
      </c>
      <c r="J833" s="2">
        <f t="shared" si="98"/>
        <v>22.400594203441624</v>
      </c>
      <c r="K833" s="2">
        <f t="shared" si="100"/>
        <v>21.908779139080004</v>
      </c>
    </row>
    <row r="834" spans="1:11" ht="13.5" x14ac:dyDescent="0.25">
      <c r="A834" s="3">
        <f>TITRES_STAT!B837</f>
        <v>45818</v>
      </c>
      <c r="B834" s="5">
        <f>TITRES_STAT!D837</f>
        <v>22.3675</v>
      </c>
      <c r="C834" s="2">
        <f t="shared" si="93"/>
        <v>0</v>
      </c>
      <c r="D834" s="2">
        <f t="shared" si="94"/>
        <v>22.539840000000005</v>
      </c>
      <c r="E834" s="2">
        <f t="shared" si="96"/>
        <v>22.557250000000003</v>
      </c>
      <c r="F834" s="2">
        <f t="shared" si="97"/>
        <v>22.411490000000004</v>
      </c>
      <c r="G834" s="2">
        <f t="shared" si="99"/>
        <v>21.886031999999997</v>
      </c>
      <c r="H834" s="2">
        <f t="shared" si="95"/>
        <v>19.558764499999999</v>
      </c>
      <c r="I834" s="2">
        <f t="array" ref="I834">SUMPRODUCT(B818:B837, (ROW(B818:B837)-ROW(B818)+1)) / (20*21/2)</f>
        <v>22.478755238095239</v>
      </c>
      <c r="J834" s="2">
        <f t="shared" si="98"/>
        <v>22.397442374542422</v>
      </c>
      <c r="K834" s="2">
        <f t="shared" si="100"/>
        <v>21.926768192449419</v>
      </c>
    </row>
    <row r="835" spans="1:11" ht="13.5" x14ac:dyDescent="0.25">
      <c r="A835" s="3">
        <f>TITRES_STAT!B838</f>
        <v>45819</v>
      </c>
      <c r="B835" s="5">
        <f>TITRES_STAT!D838</f>
        <v>22.3766</v>
      </c>
      <c r="C835" s="2">
        <f t="shared" si="93"/>
        <v>9.100000000000108E-3</v>
      </c>
      <c r="D835" s="2">
        <f t="shared" si="94"/>
        <v>22.369319999999998</v>
      </c>
      <c r="E835" s="2">
        <f t="shared" si="96"/>
        <v>22.556330000000003</v>
      </c>
      <c r="F835" s="2">
        <f t="shared" si="97"/>
        <v>22.412865</v>
      </c>
      <c r="G835" s="2">
        <f t="shared" si="99"/>
        <v>21.918297999999997</v>
      </c>
      <c r="H835" s="2">
        <f t="shared" si="95"/>
        <v>19.583102499999999</v>
      </c>
      <c r="I835" s="2">
        <f t="array" ref="I835">SUMPRODUCT(B819:B838, (ROW(B819:B838)-ROW(B819)+1)) / (20*21/2)</f>
        <v>22.474041904761908</v>
      </c>
      <c r="J835" s="2">
        <f t="shared" si="98"/>
        <v>22.395457386490762</v>
      </c>
      <c r="K835" s="2">
        <f t="shared" si="100"/>
        <v>21.944408655490619</v>
      </c>
    </row>
    <row r="836" spans="1:11" ht="13.5" x14ac:dyDescent="0.25">
      <c r="A836" s="3">
        <f>TITRES_STAT!B839</f>
        <v>45820</v>
      </c>
      <c r="B836" s="5">
        <f>TITRES_STAT!D839</f>
        <v>22.3675</v>
      </c>
      <c r="C836" s="2">
        <f t="shared" ref="C836:C899" si="101">B836-B835</f>
        <v>-9.100000000000108E-3</v>
      </c>
      <c r="D836" s="2">
        <f t="shared" si="94"/>
        <v>22.369319999999998</v>
      </c>
      <c r="E836" s="2">
        <f t="shared" si="96"/>
        <v>22.555420000000005</v>
      </c>
      <c r="F836" s="2">
        <f t="shared" si="97"/>
        <v>22.4147</v>
      </c>
      <c r="G836" s="2">
        <f t="shared" si="99"/>
        <v>21.953131999999997</v>
      </c>
      <c r="H836" s="2">
        <f t="shared" si="95"/>
        <v>19.607394999999993</v>
      </c>
      <c r="I836" s="2">
        <f t="array" ref="I836">SUMPRODUCT(B820:B839, (ROW(B820:B839)-ROW(B820)+1)) / (20*21/2)</f>
        <v>22.467538571428573</v>
      </c>
      <c r="J836" s="2">
        <f t="shared" si="98"/>
        <v>22.392794778253545</v>
      </c>
      <c r="K836" s="2">
        <f t="shared" si="100"/>
        <v>21.961000472922361</v>
      </c>
    </row>
    <row r="837" spans="1:11" ht="13.5" x14ac:dyDescent="0.25">
      <c r="A837" s="3">
        <f>TITRES_STAT!B840</f>
        <v>45821</v>
      </c>
      <c r="B837" s="5">
        <f>TITRES_STAT!D840</f>
        <v>22.3766</v>
      </c>
      <c r="C837" s="2">
        <f t="shared" si="101"/>
        <v>9.100000000000108E-3</v>
      </c>
      <c r="D837" s="2">
        <f t="shared" si="94"/>
        <v>22.371139999999997</v>
      </c>
      <c r="E837" s="2">
        <f t="shared" si="96"/>
        <v>22.556330000000003</v>
      </c>
      <c r="F837" s="2">
        <f t="shared" si="97"/>
        <v>22.416990000000002</v>
      </c>
      <c r="G837" s="2">
        <f t="shared" si="99"/>
        <v>21.988515999999994</v>
      </c>
      <c r="H837" s="2">
        <f t="shared" si="95"/>
        <v>19.632420499999995</v>
      </c>
      <c r="I837" s="2">
        <f t="array" ref="I837">SUMPRODUCT(B821:B840, (ROW(B821:B840)-ROW(B821)+1)) / (20*21/2)</f>
        <v>22.459070952380955</v>
      </c>
      <c r="J837" s="2">
        <f t="shared" si="98"/>
        <v>22.391252418419874</v>
      </c>
      <c r="K837" s="2">
        <f t="shared" si="100"/>
        <v>21.977298493592073</v>
      </c>
    </row>
    <row r="838" spans="1:11" ht="13.5" x14ac:dyDescent="0.25">
      <c r="A838" s="3">
        <f>TITRES_STAT!B841</f>
        <v>45824</v>
      </c>
      <c r="B838" s="5">
        <f>TITRES_STAT!D841</f>
        <v>22.3675</v>
      </c>
      <c r="C838" s="2">
        <f t="shared" si="101"/>
        <v>-9.100000000000108E-3</v>
      </c>
      <c r="D838" s="2">
        <f t="shared" ref="D838:D901" si="102">AVERAGE(B834:B838)</f>
        <v>22.371140000000004</v>
      </c>
      <c r="E838" s="2">
        <f t="shared" si="96"/>
        <v>22.556330000000003</v>
      </c>
      <c r="F838" s="2">
        <f t="shared" si="97"/>
        <v>22.435785000000003</v>
      </c>
      <c r="G838" s="2">
        <f t="shared" si="99"/>
        <v>22.019683999999994</v>
      </c>
      <c r="H838" s="2">
        <f t="shared" si="95"/>
        <v>19.657400499999994</v>
      </c>
      <c r="I838" s="2">
        <f t="array" ref="I838">SUMPRODUCT(B822:B841, (ROW(B822:B841)-ROW(B822)+1)) / (20*21/2)</f>
        <v>22.45300095238095</v>
      </c>
      <c r="J838" s="2">
        <f t="shared" si="98"/>
        <v>22.388990283332266</v>
      </c>
      <c r="K838" s="2">
        <f t="shared" si="100"/>
        <v>21.992600513451208</v>
      </c>
    </row>
    <row r="839" spans="1:11" ht="13.5" x14ac:dyDescent="0.25">
      <c r="A839" s="3">
        <f>TITRES_STAT!B842</f>
        <v>45825</v>
      </c>
      <c r="B839" s="5">
        <f>TITRES_STAT!D842</f>
        <v>22.3675</v>
      </c>
      <c r="C839" s="2">
        <f t="shared" si="101"/>
        <v>0</v>
      </c>
      <c r="D839" s="2">
        <f t="shared" si="102"/>
        <v>22.371140000000004</v>
      </c>
      <c r="E839" s="2">
        <f t="shared" si="96"/>
        <v>22.455490000000005</v>
      </c>
      <c r="F839" s="2">
        <f t="shared" si="97"/>
        <v>22.456410000000002</v>
      </c>
      <c r="G839" s="2">
        <f t="shared" si="99"/>
        <v>22.036183999999999</v>
      </c>
      <c r="H839" s="2">
        <f t="shared" si="95"/>
        <v>19.682426499999991</v>
      </c>
      <c r="I839" s="2">
        <f t="array" ref="I839">SUMPRODUCT(B823:B842, (ROW(B823:B842)-ROW(B823)+1)) / (20*21/2)</f>
        <v>22.443217619047619</v>
      </c>
      <c r="J839" s="2">
        <f t="shared" si="98"/>
        <v>22.386943589681575</v>
      </c>
      <c r="K839" s="2">
        <f t="shared" si="100"/>
        <v>22.007302454100184</v>
      </c>
    </row>
    <row r="840" spans="1:11" ht="13.5" x14ac:dyDescent="0.25">
      <c r="A840" s="3">
        <f>TITRES_STAT!B843</f>
        <v>45826</v>
      </c>
      <c r="B840" s="5">
        <f>TITRES_STAT!D843</f>
        <v>22.3675</v>
      </c>
      <c r="C840" s="2">
        <f t="shared" si="101"/>
        <v>0</v>
      </c>
      <c r="D840" s="2">
        <f t="shared" si="102"/>
        <v>22.369320000000005</v>
      </c>
      <c r="E840" s="2">
        <f t="shared" si="96"/>
        <v>22.369320000000002</v>
      </c>
      <c r="F840" s="2">
        <f t="shared" si="97"/>
        <v>22.477035000000001</v>
      </c>
      <c r="G840" s="2">
        <f t="shared" si="99"/>
        <v>22.043517999999999</v>
      </c>
      <c r="H840" s="2">
        <f t="shared" si="95"/>
        <v>19.707452499999992</v>
      </c>
      <c r="I840" s="2">
        <f t="array" ref="I840">SUMPRODUCT(B824:B843, (ROW(B824:B843)-ROW(B824)+1)) / (20*21/2)</f>
        <v>22.441248095238095</v>
      </c>
      <c r="J840" s="2">
        <f t="shared" si="98"/>
        <v>22.385091819235711</v>
      </c>
      <c r="K840" s="2">
        <f t="shared" si="100"/>
        <v>22.021427848057041</v>
      </c>
    </row>
    <row r="841" spans="1:11" ht="13.5" x14ac:dyDescent="0.25">
      <c r="A841" s="3">
        <f>TITRES_STAT!B844</f>
        <v>45827</v>
      </c>
      <c r="B841" s="5">
        <f>TITRES_STAT!D844</f>
        <v>22.4133</v>
      </c>
      <c r="C841" s="2">
        <f t="shared" si="101"/>
        <v>4.5799999999999841E-2</v>
      </c>
      <c r="D841" s="2">
        <f t="shared" si="102"/>
        <v>22.378480000000003</v>
      </c>
      <c r="E841" s="2">
        <f t="shared" si="96"/>
        <v>22.373899999999999</v>
      </c>
      <c r="F841" s="2">
        <f t="shared" si="97"/>
        <v>22.479324999999999</v>
      </c>
      <c r="G841" s="2">
        <f t="shared" si="99"/>
        <v>22.051767999999996</v>
      </c>
      <c r="H841" s="2">
        <f t="shared" si="95"/>
        <v>19.732661499999992</v>
      </c>
      <c r="I841" s="2">
        <f t="array" ref="I841">SUMPRODUCT(B825:B844, (ROW(B825:B844)-ROW(B825)+1)) / (20*21/2)</f>
        <v>22.412651904761905</v>
      </c>
      <c r="J841" s="2">
        <f t="shared" si="98"/>
        <v>22.387778312641831</v>
      </c>
      <c r="K841" s="2">
        <f t="shared" si="100"/>
        <v>22.036795383427354</v>
      </c>
    </row>
    <row r="842" spans="1:11" ht="13.5" x14ac:dyDescent="0.25">
      <c r="A842" s="3">
        <f>TITRES_STAT!B845</f>
        <v>45828</v>
      </c>
      <c r="B842" s="5">
        <f>TITRES_STAT!D845</f>
        <v>22.3766</v>
      </c>
      <c r="C842" s="2">
        <f t="shared" si="101"/>
        <v>-3.6699999999999733E-2</v>
      </c>
      <c r="D842" s="2">
        <f t="shared" si="102"/>
        <v>22.378479999999996</v>
      </c>
      <c r="E842" s="2">
        <f t="shared" si="96"/>
        <v>22.37481</v>
      </c>
      <c r="F842" s="2">
        <f t="shared" si="97"/>
        <v>22.479779999999998</v>
      </c>
      <c r="G842" s="2">
        <f t="shared" si="99"/>
        <v>22.063133999999994</v>
      </c>
      <c r="H842" s="2">
        <f t="shared" ref="H842:H905" si="103">AVERAGE(B643:B842)</f>
        <v>19.753607999999993</v>
      </c>
      <c r="I842" s="2">
        <f t="array" ref="I842">SUMPRODUCT(B826:B845, (ROW(B826:B845)-ROW(B826)+1)) / (20*21/2)</f>
        <v>22.502038571428571</v>
      </c>
      <c r="J842" s="2">
        <f t="shared" si="98"/>
        <v>22.386713711437849</v>
      </c>
      <c r="K842" s="2">
        <f t="shared" si="100"/>
        <v>22.050121054665496</v>
      </c>
    </row>
    <row r="843" spans="1:11" ht="13.5" x14ac:dyDescent="0.25">
      <c r="A843" s="3">
        <f>TITRES_STAT!B846</f>
        <v>45831</v>
      </c>
      <c r="B843" s="5">
        <f>TITRES_STAT!D846</f>
        <v>22.459099999999999</v>
      </c>
      <c r="C843" s="2">
        <f t="shared" si="101"/>
        <v>8.2499999999999574E-2</v>
      </c>
      <c r="D843" s="2">
        <f t="shared" si="102"/>
        <v>22.396800000000002</v>
      </c>
      <c r="E843" s="2">
        <f t="shared" si="96"/>
        <v>22.383970000000001</v>
      </c>
      <c r="F843" s="2">
        <f t="shared" si="97"/>
        <v>22.484360000000002</v>
      </c>
      <c r="G843" s="2">
        <f t="shared" si="99"/>
        <v>22.085133999999996</v>
      </c>
      <c r="H843" s="2">
        <f t="shared" si="103"/>
        <v>19.775149999999993</v>
      </c>
      <c r="I843" s="2">
        <f t="array" ref="I843">SUMPRODUCT(B827:B846, (ROW(B827:B846)-ROW(B827)+1)) / (20*21/2)</f>
        <v>22.719929047619051</v>
      </c>
      <c r="J843" s="2">
        <f t="shared" si="98"/>
        <v>22.393607643681861</v>
      </c>
      <c r="K843" s="2">
        <f t="shared" si="100"/>
        <v>22.066159444678615</v>
      </c>
    </row>
    <row r="844" spans="1:11" ht="13.5" x14ac:dyDescent="0.25">
      <c r="A844" s="3">
        <f>TITRES_STAT!B847</f>
        <v>45832</v>
      </c>
      <c r="B844" s="5">
        <f>TITRES_STAT!D847</f>
        <v>22.184100000000001</v>
      </c>
      <c r="C844" s="2">
        <f t="shared" si="101"/>
        <v>-0.27499999999999858</v>
      </c>
      <c r="D844" s="2">
        <f t="shared" si="102"/>
        <v>22.360120000000002</v>
      </c>
      <c r="E844" s="2">
        <f t="shared" ref="E844:E907" si="104">AVERAGE(B835:B844)</f>
        <v>22.365630000000003</v>
      </c>
      <c r="F844" s="2">
        <f t="shared" si="97"/>
        <v>22.46144</v>
      </c>
      <c r="G844" s="2">
        <f t="shared" si="99"/>
        <v>22.109883999999997</v>
      </c>
      <c r="H844" s="2">
        <f t="shared" si="103"/>
        <v>19.795179499999996</v>
      </c>
      <c r="I844" s="2">
        <f t="array" ref="I844">SUMPRODUCT(B828:B847, (ROW(B828:B847)-ROW(B828)+1)) / (20*21/2)</f>
        <v>22.97389857142857</v>
      </c>
      <c r="J844" s="2">
        <f t="shared" si="98"/>
        <v>22.37365453475978</v>
      </c>
      <c r="K844" s="2">
        <f t="shared" si="100"/>
        <v>22.070784564495142</v>
      </c>
    </row>
    <row r="845" spans="1:11" ht="13.5" x14ac:dyDescent="0.25">
      <c r="A845" s="3">
        <f>TITRES_STAT!B848</f>
        <v>45833</v>
      </c>
      <c r="B845" s="5">
        <f>TITRES_STAT!D848</f>
        <v>23.4</v>
      </c>
      <c r="C845" s="2">
        <f t="shared" si="101"/>
        <v>1.2158999999999978</v>
      </c>
      <c r="D845" s="2">
        <f t="shared" si="102"/>
        <v>22.56662</v>
      </c>
      <c r="E845" s="2">
        <f t="shared" si="104"/>
        <v>22.467970000000001</v>
      </c>
      <c r="F845" s="2">
        <f t="shared" si="97"/>
        <v>22.512149999999998</v>
      </c>
      <c r="G845" s="2">
        <f t="shared" si="99"/>
        <v>22.174536</v>
      </c>
      <c r="H845" s="2">
        <f t="shared" si="103"/>
        <v>19.822800999999995</v>
      </c>
      <c r="I845" s="2">
        <f t="array" ref="I845">SUMPRODUCT(B829:B848, (ROW(B829:B848)-ROW(B829)+1)) / (20*21/2)</f>
        <v>23.257713333333335</v>
      </c>
      <c r="J845" s="2">
        <f t="shared" si="98"/>
        <v>22.471401721925513</v>
      </c>
      <c r="K845" s="2">
        <f t="shared" si="100"/>
        <v>22.122910660005136</v>
      </c>
    </row>
    <row r="846" spans="1:11" ht="13.5" x14ac:dyDescent="0.25">
      <c r="A846" s="3">
        <f>TITRES_STAT!B849</f>
        <v>45835</v>
      </c>
      <c r="B846" s="5">
        <f>TITRES_STAT!D849</f>
        <v>24.8</v>
      </c>
      <c r="C846" s="2">
        <f t="shared" si="101"/>
        <v>1.4000000000000021</v>
      </c>
      <c r="D846" s="2">
        <f t="shared" si="102"/>
        <v>23.043960000000002</v>
      </c>
      <c r="E846" s="2">
        <f t="shared" si="104"/>
        <v>22.711220000000004</v>
      </c>
      <c r="F846" s="2">
        <f t="shared" si="97"/>
        <v>22.633320000000001</v>
      </c>
      <c r="G846" s="2">
        <f t="shared" si="99"/>
        <v>22.254719999999992</v>
      </c>
      <c r="H846" s="2">
        <f t="shared" si="103"/>
        <v>19.857422499999995</v>
      </c>
      <c r="I846" s="2">
        <f t="array" ref="I846">SUMPRODUCT(B830:B849, (ROW(B830:B849)-ROW(B830)+1)) / (20*21/2)</f>
        <v>23.519659047619047</v>
      </c>
      <c r="J846" s="2">
        <f t="shared" si="98"/>
        <v>22.693172986504035</v>
      </c>
      <c r="K846" s="2">
        <f t="shared" si="100"/>
        <v>22.227894555691211</v>
      </c>
    </row>
    <row r="847" spans="1:11" ht="13.5" x14ac:dyDescent="0.25">
      <c r="A847" s="3">
        <f>TITRES_STAT!B850</f>
        <v>45838</v>
      </c>
      <c r="B847" s="5">
        <f>TITRES_STAT!D850</f>
        <v>25.3</v>
      </c>
      <c r="C847" s="2">
        <f t="shared" si="101"/>
        <v>0.5</v>
      </c>
      <c r="D847" s="2">
        <f t="shared" si="102"/>
        <v>23.628639999999997</v>
      </c>
      <c r="E847" s="2">
        <f t="shared" si="104"/>
        <v>23.00356</v>
      </c>
      <c r="F847" s="2">
        <f t="shared" si="97"/>
        <v>22.779945000000001</v>
      </c>
      <c r="G847" s="2">
        <f t="shared" si="99"/>
        <v>22.344903999999996</v>
      </c>
      <c r="H847" s="2">
        <f t="shared" si="103"/>
        <v>19.894544</v>
      </c>
      <c r="I847" s="2">
        <f t="array" ref="I847">SUMPRODUCT(B831:B850, (ROW(B831:B850)-ROW(B831)+1)) / (20*21/2)</f>
        <v>23.769585238095239</v>
      </c>
      <c r="J847" s="2">
        <f t="shared" si="98"/>
        <v>22.9414422258846</v>
      </c>
      <c r="K847" s="2">
        <f t="shared" si="100"/>
        <v>22.348369278997438</v>
      </c>
    </row>
    <row r="848" spans="1:11" ht="13.5" x14ac:dyDescent="0.25">
      <c r="A848" s="3">
        <f>TITRES_STAT!B851</f>
        <v>45839</v>
      </c>
      <c r="B848" s="5">
        <f>TITRES_STAT!D851</f>
        <v>25.76</v>
      </c>
      <c r="C848" s="2">
        <f t="shared" si="101"/>
        <v>0.46000000000000085</v>
      </c>
      <c r="D848" s="2">
        <f t="shared" si="102"/>
        <v>24.288820000000001</v>
      </c>
      <c r="E848" s="2">
        <f t="shared" si="104"/>
        <v>23.342810000000004</v>
      </c>
      <c r="F848" s="2">
        <f t="shared" si="97"/>
        <v>22.949570000000001</v>
      </c>
      <c r="G848" s="2">
        <f t="shared" si="99"/>
        <v>22.445937999999998</v>
      </c>
      <c r="H848" s="2">
        <f t="shared" si="103"/>
        <v>19.933965499999999</v>
      </c>
      <c r="I848" s="2">
        <f t="array" ref="I848">SUMPRODUCT(B832:B851, (ROW(B832:B851)-ROW(B832)+1)) / (20*21/2)</f>
        <v>24.007793333333332</v>
      </c>
      <c r="J848" s="2">
        <f t="shared" si="98"/>
        <v>23.209876299609878</v>
      </c>
      <c r="K848" s="2">
        <f t="shared" si="100"/>
        <v>22.482158719036757</v>
      </c>
    </row>
    <row r="849" spans="1:11" ht="13.5" x14ac:dyDescent="0.25">
      <c r="A849" s="3">
        <f>TITRES_STAT!B852</f>
        <v>45840</v>
      </c>
      <c r="B849" s="5">
        <f>TITRES_STAT!D852</f>
        <v>25.7</v>
      </c>
      <c r="C849" s="2">
        <f t="shared" si="101"/>
        <v>-6.0000000000002274E-2</v>
      </c>
      <c r="D849" s="2">
        <f t="shared" si="102"/>
        <v>24.992000000000001</v>
      </c>
      <c r="E849" s="2">
        <f t="shared" si="104"/>
        <v>23.67606</v>
      </c>
      <c r="F849" s="2">
        <f t="shared" si="97"/>
        <v>23.065774999999999</v>
      </c>
      <c r="G849" s="2">
        <f t="shared" si="99"/>
        <v>22.548523999999997</v>
      </c>
      <c r="H849" s="2">
        <f t="shared" si="103"/>
        <v>19.973087</v>
      </c>
      <c r="I849" s="2">
        <f t="array" ref="I849">SUMPRODUCT(B833:B852, (ROW(B833:B852)-ROW(B833)+1)) / (20*21/2)</f>
        <v>24.230179999999997</v>
      </c>
      <c r="J849" s="2">
        <f t="shared" si="98"/>
        <v>23.447030937742269</v>
      </c>
      <c r="K849" s="2">
        <f t="shared" si="100"/>
        <v>22.608348573192178</v>
      </c>
    </row>
    <row r="850" spans="1:11" ht="13.5" x14ac:dyDescent="0.25">
      <c r="A850" s="3">
        <f>TITRES_STAT!B853</f>
        <v>45841</v>
      </c>
      <c r="B850" s="5">
        <f>TITRES_STAT!D853</f>
        <v>25.69</v>
      </c>
      <c r="C850" s="2">
        <f t="shared" si="101"/>
        <v>-9.9999999999980105E-3</v>
      </c>
      <c r="D850" s="2">
        <f t="shared" si="102"/>
        <v>25.45</v>
      </c>
      <c r="E850" s="2">
        <f t="shared" si="104"/>
        <v>24.008310000000002</v>
      </c>
      <c r="F850" s="2">
        <f t="shared" si="97"/>
        <v>23.188814999999998</v>
      </c>
      <c r="G850" s="2">
        <f t="shared" si="99"/>
        <v>22.65091</v>
      </c>
      <c r="H850" s="2">
        <f t="shared" si="103"/>
        <v>20.012158499999995</v>
      </c>
      <c r="I850" s="2">
        <f t="array" ref="I850">SUMPRODUCT(B834:B853, (ROW(B834:B853)-ROW(B834)+1)) / (20*21/2)</f>
        <v>24.404364285714284</v>
      </c>
      <c r="J850" s="2">
        <f t="shared" si="98"/>
        <v>23.660647038909673</v>
      </c>
      <c r="K850" s="2">
        <f t="shared" si="100"/>
        <v>22.729197648753271</v>
      </c>
    </row>
    <row r="851" spans="1:11" ht="13.5" x14ac:dyDescent="0.25">
      <c r="A851" s="3">
        <f>TITRES_STAT!B854</f>
        <v>45842</v>
      </c>
      <c r="B851" s="5">
        <f>TITRES_STAT!D854</f>
        <v>25.69</v>
      </c>
      <c r="C851" s="2">
        <f t="shared" si="101"/>
        <v>0</v>
      </c>
      <c r="D851" s="2">
        <f t="shared" si="102"/>
        <v>25.628000000000004</v>
      </c>
      <c r="E851" s="2">
        <f t="shared" si="104"/>
        <v>24.335979999999999</v>
      </c>
      <c r="F851" s="2">
        <f t="shared" si="97"/>
        <v>23.354939999999999</v>
      </c>
      <c r="G851" s="2">
        <f t="shared" si="99"/>
        <v>22.728728</v>
      </c>
      <c r="H851" s="2">
        <f t="shared" si="103"/>
        <v>20.051459499999993</v>
      </c>
      <c r="I851" s="2">
        <f t="array" ref="I851">SUMPRODUCT(B835:B854, (ROW(B835:B854)-ROW(B835)+1)) / (20*21/2)</f>
        <v>24.559584285714283</v>
      </c>
      <c r="J851" s="2">
        <f t="shared" si="98"/>
        <v>23.853918749489704</v>
      </c>
      <c r="K851" s="2">
        <f t="shared" si="100"/>
        <v>22.845307544880594</v>
      </c>
    </row>
    <row r="852" spans="1:11" ht="13.5" x14ac:dyDescent="0.25">
      <c r="A852" s="3">
        <f>TITRES_STAT!B855</f>
        <v>45845</v>
      </c>
      <c r="B852" s="5">
        <f>TITRES_STAT!D855</f>
        <v>25.69</v>
      </c>
      <c r="C852" s="2">
        <f t="shared" si="101"/>
        <v>0</v>
      </c>
      <c r="D852" s="2">
        <f t="shared" si="102"/>
        <v>25.706</v>
      </c>
      <c r="E852" s="2">
        <f t="shared" si="104"/>
        <v>24.667319999999997</v>
      </c>
      <c r="F852" s="2">
        <f t="shared" ref="F852:F915" si="105">AVERAGE(B833:B852)</f>
        <v>23.521065</v>
      </c>
      <c r="G852" s="2">
        <f t="shared" si="99"/>
        <v>22.802696000000001</v>
      </c>
      <c r="H852" s="2">
        <f t="shared" si="103"/>
        <v>20.090760499999998</v>
      </c>
      <c r="I852" s="2">
        <f t="array" ref="I852">SUMPRODUCT(B836:B855, (ROW(B836:B855)-ROW(B836)+1)) / (20*21/2)</f>
        <v>24.691316190476194</v>
      </c>
      <c r="J852" s="2">
        <f t="shared" si="98"/>
        <v>24.028783630490683</v>
      </c>
      <c r="K852" s="2">
        <f t="shared" si="100"/>
        <v>22.956864111748022</v>
      </c>
    </row>
    <row r="853" spans="1:11" ht="13.5" x14ac:dyDescent="0.25">
      <c r="A853" s="3">
        <f>TITRES_STAT!B856</f>
        <v>45846</v>
      </c>
      <c r="B853" s="5">
        <f>TITRES_STAT!D856</f>
        <v>25.35</v>
      </c>
      <c r="C853" s="2">
        <f t="shared" si="101"/>
        <v>-0.33999999999999986</v>
      </c>
      <c r="D853" s="2">
        <f t="shared" si="102"/>
        <v>25.624000000000002</v>
      </c>
      <c r="E853" s="2">
        <f t="shared" si="104"/>
        <v>24.956409999999998</v>
      </c>
      <c r="F853" s="2">
        <f t="shared" si="105"/>
        <v>23.670190000000002</v>
      </c>
      <c r="G853" s="2">
        <f t="shared" si="99"/>
        <v>22.870413999999993</v>
      </c>
      <c r="H853" s="2">
        <f t="shared" si="103"/>
        <v>20.128590499999994</v>
      </c>
      <c r="I853" s="2">
        <f t="array" ref="I853">SUMPRODUCT(B837:B856, (ROW(B837:B856)-ROW(B837)+1)) / (20*21/2)</f>
        <v>24.752460476190471</v>
      </c>
      <c r="J853" s="2">
        <f t="shared" ref="J853:J916" si="106">$J$4*B853+J852*(1-$J$4)</f>
        <v>24.154613760920142</v>
      </c>
      <c r="K853" s="2">
        <f t="shared" si="100"/>
        <v>23.050712577953981</v>
      </c>
    </row>
    <row r="854" spans="1:11" ht="13.5" x14ac:dyDescent="0.25">
      <c r="A854" s="3">
        <f>TITRES_STAT!B857</f>
        <v>45847</v>
      </c>
      <c r="B854" s="5">
        <f>TITRES_STAT!D857</f>
        <v>25.3</v>
      </c>
      <c r="C854" s="2">
        <f t="shared" si="101"/>
        <v>-5.0000000000000711E-2</v>
      </c>
      <c r="D854" s="2">
        <f t="shared" si="102"/>
        <v>25.544000000000004</v>
      </c>
      <c r="E854" s="2">
        <f t="shared" si="104"/>
        <v>25.268000000000001</v>
      </c>
      <c r="F854" s="2">
        <f t="shared" si="105"/>
        <v>23.816815000000002</v>
      </c>
      <c r="G854" s="2">
        <f t="shared" si="99"/>
        <v>22.938413999999995</v>
      </c>
      <c r="H854" s="2">
        <f t="shared" si="103"/>
        <v>20.1661705</v>
      </c>
      <c r="I854" s="2">
        <f t="array" ref="I854">SUMPRODUCT(B838:B857, (ROW(B838:B857)-ROW(B838)+1)) / (20*21/2)</f>
        <v>24.784878571428564</v>
      </c>
      <c r="J854" s="2">
        <f t="shared" si="106"/>
        <v>24.263698164642033</v>
      </c>
      <c r="K854" s="2">
        <f t="shared" si="100"/>
        <v>23.138919927838138</v>
      </c>
    </row>
    <row r="855" spans="1:11" ht="13.5" x14ac:dyDescent="0.25">
      <c r="A855" s="3">
        <f>TITRES_STAT!B858</f>
        <v>45848</v>
      </c>
      <c r="B855" s="5">
        <f>TITRES_STAT!D858</f>
        <v>25.2</v>
      </c>
      <c r="C855" s="2">
        <f t="shared" si="101"/>
        <v>-0.10000000000000142</v>
      </c>
      <c r="D855" s="2">
        <f t="shared" si="102"/>
        <v>25.446000000000002</v>
      </c>
      <c r="E855" s="2">
        <f t="shared" si="104"/>
        <v>25.448</v>
      </c>
      <c r="F855" s="2">
        <f t="shared" si="105"/>
        <v>23.957985000000001</v>
      </c>
      <c r="G855" s="2">
        <f t="shared" si="99"/>
        <v>22.995063999999992</v>
      </c>
      <c r="H855" s="2">
        <f t="shared" si="103"/>
        <v>20.203250499999996</v>
      </c>
      <c r="I855" s="2">
        <f t="array" ref="I855">SUMPRODUCT(B839:B858, (ROW(B839:B858)-ROW(B839)+1)) / (20*21/2)</f>
        <v>24.82570904761905</v>
      </c>
      <c r="J855" s="2">
        <f t="shared" si="106"/>
        <v>24.352869768009459</v>
      </c>
      <c r="K855" s="2">
        <f t="shared" si="100"/>
        <v>23.219746597334684</v>
      </c>
    </row>
    <row r="856" spans="1:11" ht="13.5" x14ac:dyDescent="0.25">
      <c r="A856" s="3">
        <f>TITRES_STAT!B859</f>
        <v>45849</v>
      </c>
      <c r="B856" s="5">
        <f>TITRES_STAT!D859</f>
        <v>24.6</v>
      </c>
      <c r="C856" s="2">
        <f t="shared" si="101"/>
        <v>-0.59999999999999787</v>
      </c>
      <c r="D856" s="2">
        <f t="shared" si="102"/>
        <v>25.228000000000002</v>
      </c>
      <c r="E856" s="2">
        <f t="shared" si="104"/>
        <v>25.428000000000001</v>
      </c>
      <c r="F856" s="2">
        <f t="shared" si="105"/>
        <v>24.069610000000004</v>
      </c>
      <c r="G856" s="2">
        <f t="shared" si="99"/>
        <v>23.042097999999992</v>
      </c>
      <c r="H856" s="2">
        <f t="shared" si="103"/>
        <v>20.237788999999996</v>
      </c>
      <c r="I856" s="2">
        <f t="array" ref="I856">SUMPRODUCT(B840:B859, (ROW(B840:B859)-ROW(B840)+1)) / (20*21/2)</f>
        <v>24.911146666666667</v>
      </c>
      <c r="J856" s="2">
        <f t="shared" si="106"/>
        <v>24.376405980579985</v>
      </c>
      <c r="K856" s="2">
        <f t="shared" si="100"/>
        <v>23.273874181752934</v>
      </c>
    </row>
    <row r="857" spans="1:11" ht="13.5" x14ac:dyDescent="0.25">
      <c r="A857" s="3">
        <f>TITRES_STAT!B860</f>
        <v>45852</v>
      </c>
      <c r="B857" s="5">
        <f>TITRES_STAT!D860</f>
        <v>24.41</v>
      </c>
      <c r="C857" s="2">
        <f t="shared" si="101"/>
        <v>-0.19000000000000128</v>
      </c>
      <c r="D857" s="2">
        <f t="shared" si="102"/>
        <v>24.972000000000001</v>
      </c>
      <c r="E857" s="2">
        <f t="shared" si="104"/>
        <v>25.338999999999999</v>
      </c>
      <c r="F857" s="2">
        <f t="shared" si="105"/>
        <v>24.171280000000003</v>
      </c>
      <c r="G857" s="2">
        <f t="shared" si="99"/>
        <v>23.085515999999995</v>
      </c>
      <c r="H857" s="2">
        <f t="shared" si="103"/>
        <v>20.271377499999993</v>
      </c>
      <c r="I857" s="2">
        <f t="array" ref="I857">SUMPRODUCT(B841:B860, (ROW(B841:B860)-ROW(B841)+1)) / (20*21/2)</f>
        <v>24.966048571428573</v>
      </c>
      <c r="J857" s="2">
        <f t="shared" si="106"/>
        <v>24.379605411000938</v>
      </c>
      <c r="K857" s="2">
        <f t="shared" si="100"/>
        <v>23.318428135409683</v>
      </c>
    </row>
    <row r="858" spans="1:11" ht="13.5" x14ac:dyDescent="0.25">
      <c r="A858" s="3">
        <f>TITRES_STAT!B861</f>
        <v>45853</v>
      </c>
      <c r="B858" s="5">
        <f>TITRES_STAT!D861</f>
        <v>24.6</v>
      </c>
      <c r="C858" s="2">
        <f t="shared" si="101"/>
        <v>0.19000000000000128</v>
      </c>
      <c r="D858" s="2">
        <f t="shared" si="102"/>
        <v>24.821999999999996</v>
      </c>
      <c r="E858" s="2">
        <f t="shared" si="104"/>
        <v>25.222999999999999</v>
      </c>
      <c r="F858" s="2">
        <f t="shared" si="105"/>
        <v>24.282905000000007</v>
      </c>
      <c r="G858" s="2">
        <f t="shared" si="99"/>
        <v>23.140799999999999</v>
      </c>
      <c r="H858" s="2">
        <f t="shared" si="103"/>
        <v>20.307336999999993</v>
      </c>
      <c r="I858" s="2">
        <f t="array" ref="I858">SUMPRODUCT(B842:B861, (ROW(B842:B861)-ROW(B842)+1)) / (20*21/2)</f>
        <v>25.024605238095237</v>
      </c>
      <c r="J858" s="2">
        <f t="shared" si="106"/>
        <v>24.400595371857989</v>
      </c>
      <c r="K858" s="2">
        <f t="shared" si="100"/>
        <v>23.368685855589696</v>
      </c>
    </row>
    <row r="859" spans="1:11" ht="13.5" x14ac:dyDescent="0.25">
      <c r="A859" s="3">
        <f>TITRES_STAT!B862</f>
        <v>45854</v>
      </c>
      <c r="B859" s="5">
        <f>TITRES_STAT!D862</f>
        <v>25.18</v>
      </c>
      <c r="C859" s="2">
        <f t="shared" si="101"/>
        <v>0.57999999999999829</v>
      </c>
      <c r="D859" s="2">
        <f t="shared" si="102"/>
        <v>24.798000000000002</v>
      </c>
      <c r="E859" s="2">
        <f t="shared" si="104"/>
        <v>25.170999999999999</v>
      </c>
      <c r="F859" s="2">
        <f t="shared" si="105"/>
        <v>24.423530000000007</v>
      </c>
      <c r="G859" s="2">
        <f t="shared" si="99"/>
        <v>23.206218</v>
      </c>
      <c r="H859" s="2">
        <f t="shared" si="103"/>
        <v>20.346196499999991</v>
      </c>
      <c r="I859" s="2">
        <f t="array" ref="I859">SUMPRODUCT(B843:B862, (ROW(B843:B862)-ROW(B843)+1)) / (20*21/2)</f>
        <v>25.063368095238097</v>
      </c>
      <c r="J859" s="2">
        <f t="shared" si="106"/>
        <v>24.474824384061989</v>
      </c>
      <c r="K859" s="2">
        <f t="shared" si="100"/>
        <v>23.439717782821475</v>
      </c>
    </row>
    <row r="860" spans="1:11" ht="13.5" x14ac:dyDescent="0.25">
      <c r="A860" s="3">
        <f>TITRES_STAT!B863</f>
        <v>45855</v>
      </c>
      <c r="B860" s="5">
        <f>TITRES_STAT!D863</f>
        <v>25</v>
      </c>
      <c r="C860" s="2">
        <f t="shared" si="101"/>
        <v>-0.17999999999999972</v>
      </c>
      <c r="D860" s="2">
        <f t="shared" si="102"/>
        <v>24.758000000000003</v>
      </c>
      <c r="E860" s="2">
        <f t="shared" si="104"/>
        <v>25.102</v>
      </c>
      <c r="F860" s="2">
        <f t="shared" si="105"/>
        <v>24.555155000000006</v>
      </c>
      <c r="G860" s="2">
        <f t="shared" si="99"/>
        <v>23.259052000000001</v>
      </c>
      <c r="H860" s="2">
        <f t="shared" si="103"/>
        <v>20.38415599999999</v>
      </c>
      <c r="I860" s="2">
        <f t="array" ref="I860">SUMPRODUCT(B844:B863, (ROW(B844:B863)-ROW(B844)+1)) / (20*21/2)</f>
        <v>25.084400476190478</v>
      </c>
      <c r="J860" s="2">
        <f t="shared" si="106"/>
        <v>24.524841109389417</v>
      </c>
      <c r="K860" s="2">
        <f t="shared" si="100"/>
        <v>23.500905320750046</v>
      </c>
    </row>
    <row r="861" spans="1:11" ht="13.5" x14ac:dyDescent="0.25">
      <c r="A861" s="3">
        <f>TITRES_STAT!B864</f>
        <v>45856</v>
      </c>
      <c r="B861" s="5">
        <f>TITRES_STAT!D864</f>
        <v>25.17</v>
      </c>
      <c r="C861" s="2">
        <f t="shared" si="101"/>
        <v>0.17000000000000171</v>
      </c>
      <c r="D861" s="2">
        <f t="shared" si="102"/>
        <v>24.872</v>
      </c>
      <c r="E861" s="2">
        <f t="shared" si="104"/>
        <v>25.05</v>
      </c>
      <c r="F861" s="2">
        <f t="shared" si="105"/>
        <v>24.692990000000005</v>
      </c>
      <c r="G861" s="2">
        <f t="shared" si="99"/>
        <v>23.315102000000003</v>
      </c>
      <c r="H861" s="2">
        <f t="shared" si="103"/>
        <v>20.422965499999989</v>
      </c>
      <c r="I861" s="2">
        <f t="array" ref="I861">SUMPRODUCT(B845:B864, (ROW(B845:B864)-ROW(B845)+1)) / (20*21/2)</f>
        <v>25.152142857142859</v>
      </c>
      <c r="J861" s="2">
        <f t="shared" si="106"/>
        <v>24.586284813257091</v>
      </c>
      <c r="K861" s="2">
        <f t="shared" si="100"/>
        <v>23.566360014053966</v>
      </c>
    </row>
    <row r="862" spans="1:11" ht="13.5" x14ac:dyDescent="0.25">
      <c r="A862" s="3">
        <f>TITRES_STAT!B865</f>
        <v>45859</v>
      </c>
      <c r="B862" s="5">
        <f>TITRES_STAT!D865</f>
        <v>25.1</v>
      </c>
      <c r="C862" s="2">
        <f t="shared" si="101"/>
        <v>-7.0000000000000284E-2</v>
      </c>
      <c r="D862" s="2">
        <f t="shared" si="102"/>
        <v>25.01</v>
      </c>
      <c r="E862" s="2">
        <f t="shared" si="104"/>
        <v>24.991</v>
      </c>
      <c r="F862" s="2">
        <f t="shared" si="105"/>
        <v>24.829160000000005</v>
      </c>
      <c r="G862" s="2">
        <f t="shared" si="99"/>
        <v>23.37012</v>
      </c>
      <c r="H862" s="2">
        <f t="shared" si="103"/>
        <v>20.461516499999991</v>
      </c>
      <c r="I862" s="2">
        <f t="array" ref="I862">SUMPRODUCT(B846:B865, (ROW(B846:B865)-ROW(B846)+1)) / (20*21/2)</f>
        <v>25.272809523809521</v>
      </c>
      <c r="J862" s="2">
        <f t="shared" si="106"/>
        <v>24.635210069137369</v>
      </c>
      <c r="K862" s="2">
        <f t="shared" si="100"/>
        <v>23.626502758600871</v>
      </c>
    </row>
    <row r="863" spans="1:11" ht="13.5" x14ac:dyDescent="0.25">
      <c r="A863" s="3">
        <f>TITRES_STAT!B866</f>
        <v>45860</v>
      </c>
      <c r="B863" s="5">
        <f>TITRES_STAT!D866</f>
        <v>25.05</v>
      </c>
      <c r="C863" s="2">
        <f t="shared" si="101"/>
        <v>-5.0000000000000711E-2</v>
      </c>
      <c r="D863" s="2">
        <f t="shared" si="102"/>
        <v>25.099999999999998</v>
      </c>
      <c r="E863" s="2">
        <f t="shared" si="104"/>
        <v>24.960999999999999</v>
      </c>
      <c r="F863" s="2">
        <f t="shared" si="105"/>
        <v>24.958705000000005</v>
      </c>
      <c r="G863" s="2">
        <f t="shared" si="99"/>
        <v>23.424504000000002</v>
      </c>
      <c r="H863" s="2">
        <f t="shared" si="103"/>
        <v>20.498304999999991</v>
      </c>
      <c r="I863" s="2">
        <f t="array" ref="I863">SUMPRODUCT(B847:B866, (ROW(B847:B866)-ROW(B847)+1)) / (20*21/2)</f>
        <v>25.425857142857147</v>
      </c>
      <c r="J863" s="2">
        <f t="shared" si="106"/>
        <v>24.674713872076666</v>
      </c>
      <c r="K863" s="2">
        <f t="shared" si="100"/>
        <v>23.682326179832209</v>
      </c>
    </row>
    <row r="864" spans="1:11" ht="13.5" x14ac:dyDescent="0.25">
      <c r="A864" s="3">
        <f>TITRES_STAT!B867</f>
        <v>45861</v>
      </c>
      <c r="B864" s="5">
        <f>TITRES_STAT!D867</f>
        <v>25.67</v>
      </c>
      <c r="C864" s="2">
        <f t="shared" si="101"/>
        <v>0.62000000000000099</v>
      </c>
      <c r="D864" s="2">
        <f t="shared" si="102"/>
        <v>25.198</v>
      </c>
      <c r="E864" s="2">
        <f t="shared" si="104"/>
        <v>24.998000000000001</v>
      </c>
      <c r="F864" s="2">
        <f t="shared" si="105"/>
        <v>25.133000000000006</v>
      </c>
      <c r="G864" s="2">
        <f t="shared" si="99"/>
        <v>23.490922000000005</v>
      </c>
      <c r="H864" s="2">
        <f t="shared" si="103"/>
        <v>20.538193499999991</v>
      </c>
      <c r="I864" s="2">
        <f t="array" ref="I864">SUMPRODUCT(B848:B867, (ROW(B848:B867)-ROW(B848)+1)) / (20*21/2)</f>
        <v>25.579428571428572</v>
      </c>
      <c r="J864" s="2">
        <f t="shared" si="106"/>
        <v>24.769503027116983</v>
      </c>
      <c r="K864" s="2">
        <f t="shared" si="100"/>
        <v>23.760274172779969</v>
      </c>
    </row>
    <row r="865" spans="1:11" ht="13.5" x14ac:dyDescent="0.25">
      <c r="A865" s="3">
        <f>TITRES_STAT!B868</f>
        <v>45862</v>
      </c>
      <c r="B865" s="5">
        <f>TITRES_STAT!D868</f>
        <v>26.4</v>
      </c>
      <c r="C865" s="2">
        <f t="shared" si="101"/>
        <v>0.72999999999999687</v>
      </c>
      <c r="D865" s="2">
        <f t="shared" si="102"/>
        <v>25.478000000000002</v>
      </c>
      <c r="E865" s="2">
        <f t="shared" si="104"/>
        <v>25.118000000000002</v>
      </c>
      <c r="F865" s="2">
        <f t="shared" si="105"/>
        <v>25.283000000000005</v>
      </c>
      <c r="G865" s="2">
        <f t="shared" si="99"/>
        <v>23.571940000000005</v>
      </c>
      <c r="H865" s="2">
        <f t="shared" si="103"/>
        <v>20.581960999999993</v>
      </c>
      <c r="I865" s="2">
        <f t="array" ref="I865">SUMPRODUCT(B849:B868, (ROW(B849:B868)-ROW(B849)+1)) / (20*21/2)</f>
        <v>25.761095238095237</v>
      </c>
      <c r="J865" s="2">
        <f t="shared" si="106"/>
        <v>24.92478845310584</v>
      </c>
      <c r="K865" s="2">
        <f t="shared" si="100"/>
        <v>23.863792832670953</v>
      </c>
    </row>
    <row r="866" spans="1:11" ht="13.5" x14ac:dyDescent="0.25">
      <c r="A866" s="3">
        <f>TITRES_STAT!B869</f>
        <v>45866</v>
      </c>
      <c r="B866" s="5">
        <f>TITRES_STAT!D869</f>
        <v>26.89</v>
      </c>
      <c r="C866" s="2">
        <f t="shared" si="101"/>
        <v>0.49000000000000199</v>
      </c>
      <c r="D866" s="2">
        <f t="shared" si="102"/>
        <v>25.822000000000003</v>
      </c>
      <c r="E866" s="2">
        <f t="shared" si="104"/>
        <v>25.347000000000001</v>
      </c>
      <c r="F866" s="2">
        <f t="shared" si="105"/>
        <v>25.387500000000003</v>
      </c>
      <c r="G866" s="2">
        <f t="shared" si="99"/>
        <v>23.663124000000007</v>
      </c>
      <c r="H866" s="2">
        <f t="shared" si="103"/>
        <v>20.628453499999992</v>
      </c>
      <c r="I866" s="2">
        <f t="array" ref="I866">SUMPRODUCT(B850:B869, (ROW(B850:B869)-ROW(B850)+1)) / (20*21/2)</f>
        <v>25.936952380952388</v>
      </c>
      <c r="J866" s="2">
        <f t="shared" si="106"/>
        <v>25.111951457571948</v>
      </c>
      <c r="K866" s="2">
        <f t="shared" si="100"/>
        <v>23.982467623546601</v>
      </c>
    </row>
    <row r="867" spans="1:11" ht="13.5" x14ac:dyDescent="0.25">
      <c r="A867" s="3">
        <f>TITRES_STAT!B870</f>
        <v>45867</v>
      </c>
      <c r="B867" s="5">
        <f>TITRES_STAT!D870</f>
        <v>27</v>
      </c>
      <c r="C867" s="2">
        <f t="shared" si="101"/>
        <v>0.10999999999999943</v>
      </c>
      <c r="D867" s="2">
        <f t="shared" si="102"/>
        <v>26.201999999999998</v>
      </c>
      <c r="E867" s="2">
        <f t="shared" si="104"/>
        <v>25.606000000000005</v>
      </c>
      <c r="F867" s="2">
        <f t="shared" si="105"/>
        <v>25.472500000000004</v>
      </c>
      <c r="G867" s="2">
        <f t="shared" si="99"/>
        <v>23.756508000000007</v>
      </c>
      <c r="H867" s="2">
        <f t="shared" si="103"/>
        <v>20.675541999999997</v>
      </c>
      <c r="I867" s="2">
        <f t="array" ref="I867">SUMPRODUCT(B851:B870, (ROW(B851:B870)-ROW(B851)+1)) / (20*21/2)</f>
        <v>26.260904761904765</v>
      </c>
      <c r="J867" s="2">
        <f t="shared" si="106"/>
        <v>25.291765604469859</v>
      </c>
      <c r="K867" s="2">
        <f t="shared" si="100"/>
        <v>24.100802226544772</v>
      </c>
    </row>
    <row r="868" spans="1:11" ht="13.5" x14ac:dyDescent="0.25">
      <c r="A868" s="3">
        <f>TITRES_STAT!B871</f>
        <v>45868</v>
      </c>
      <c r="B868" s="5">
        <f>TITRES_STAT!D871</f>
        <v>27.38</v>
      </c>
      <c r="C868" s="2">
        <f t="shared" si="101"/>
        <v>0.37999999999999901</v>
      </c>
      <c r="D868" s="2">
        <f t="shared" si="102"/>
        <v>26.667999999999999</v>
      </c>
      <c r="E868" s="2">
        <f t="shared" si="104"/>
        <v>25.883999999999997</v>
      </c>
      <c r="F868" s="2">
        <f t="shared" si="105"/>
        <v>25.5535</v>
      </c>
      <c r="G868" s="2">
        <f t="shared" si="99"/>
        <v>23.864276000000014</v>
      </c>
      <c r="H868" s="2">
        <f t="shared" si="103"/>
        <v>20.724484499999996</v>
      </c>
      <c r="I868" s="2">
        <f t="array" ref="I868">SUMPRODUCT(B852:B871, (ROW(B852:B871)-ROW(B852)+1)) / (20*21/2)</f>
        <v>26.660333333333334</v>
      </c>
      <c r="J868" s="2">
        <f t="shared" si="106"/>
        <v>25.490645070710823</v>
      </c>
      <c r="K868" s="2">
        <f t="shared" si="100"/>
        <v>24.229398217660666</v>
      </c>
    </row>
    <row r="869" spans="1:11" ht="13.5" x14ac:dyDescent="0.25">
      <c r="A869" s="3">
        <f>TITRES_STAT!B872</f>
        <v>45869</v>
      </c>
      <c r="B869" s="5">
        <f>TITRES_STAT!D872</f>
        <v>27.4</v>
      </c>
      <c r="C869" s="2">
        <f t="shared" si="101"/>
        <v>1.9999999999999574E-2</v>
      </c>
      <c r="D869" s="2">
        <f t="shared" si="102"/>
        <v>27.013999999999999</v>
      </c>
      <c r="E869" s="2">
        <f t="shared" si="104"/>
        <v>26.106000000000002</v>
      </c>
      <c r="F869" s="2">
        <f t="shared" si="105"/>
        <v>25.638500000000004</v>
      </c>
      <c r="G869" s="2">
        <f t="shared" si="99"/>
        <v>23.973176000000013</v>
      </c>
      <c r="H869" s="2">
        <f t="shared" si="103"/>
        <v>20.778797999999991</v>
      </c>
      <c r="I869" s="2">
        <f t="array" ref="I869">SUMPRODUCT(B853:B872, (ROW(B853:B872)-ROW(B853)+1)) / (20*21/2)</f>
        <v>27.039238095238094</v>
      </c>
      <c r="J869" s="2">
        <f t="shared" si="106"/>
        <v>25.672488397309792</v>
      </c>
      <c r="K869" s="2">
        <f t="shared" si="100"/>
        <v>24.353735542458288</v>
      </c>
    </row>
    <row r="870" spans="1:11" ht="13.5" x14ac:dyDescent="0.25">
      <c r="A870" s="3">
        <f>TITRES_STAT!B873</f>
        <v>45870</v>
      </c>
      <c r="B870" s="5">
        <f>TITRES_STAT!D873</f>
        <v>29.04</v>
      </c>
      <c r="C870" s="2">
        <f t="shared" si="101"/>
        <v>1.6400000000000006</v>
      </c>
      <c r="D870" s="2">
        <f t="shared" si="102"/>
        <v>27.541999999999994</v>
      </c>
      <c r="E870" s="2">
        <f t="shared" si="104"/>
        <v>26.51</v>
      </c>
      <c r="F870" s="2">
        <f t="shared" si="105"/>
        <v>25.806000000000001</v>
      </c>
      <c r="G870" s="2">
        <f t="shared" si="99"/>
        <v>24.11487600000001</v>
      </c>
      <c r="H870" s="2">
        <f t="shared" si="103"/>
        <v>20.837827999999991</v>
      </c>
      <c r="I870" s="2">
        <f t="array" ref="I870">SUMPRODUCT(B854:B873, (ROW(B854:B873)-ROW(B854)+1)) / (20*21/2)</f>
        <v>27.492857142857144</v>
      </c>
      <c r="J870" s="2">
        <f t="shared" si="106"/>
        <v>25.993203788042191</v>
      </c>
      <c r="K870" s="2">
        <f t="shared" si="100"/>
        <v>24.537510619224634</v>
      </c>
    </row>
    <row r="871" spans="1:11" ht="13.5" x14ac:dyDescent="0.25">
      <c r="A871" s="3">
        <f>TITRES_STAT!B874</f>
        <v>45873</v>
      </c>
      <c r="B871" s="5">
        <f>TITRES_STAT!D874</f>
        <v>30</v>
      </c>
      <c r="C871" s="2">
        <f t="shared" si="101"/>
        <v>0.96000000000000085</v>
      </c>
      <c r="D871" s="2">
        <f t="shared" si="102"/>
        <v>28.163999999999998</v>
      </c>
      <c r="E871" s="2">
        <f t="shared" si="104"/>
        <v>26.993000000000002</v>
      </c>
      <c r="F871" s="2">
        <f t="shared" si="105"/>
        <v>26.021500000000003</v>
      </c>
      <c r="G871" s="2">
        <f t="shared" si="99"/>
        <v>24.267526000000004</v>
      </c>
      <c r="H871" s="2">
        <f t="shared" si="103"/>
        <v>20.903308499999994</v>
      </c>
      <c r="I871" s="2">
        <f t="array" ref="I871">SUMPRODUCT(B855:B874, (ROW(B855:B874)-ROW(B855)+1)) / (20*21/2)</f>
        <v>27.96528571428572</v>
      </c>
      <c r="J871" s="2">
        <f t="shared" si="106"/>
        <v>26.374803427276269</v>
      </c>
      <c r="K871" s="2">
        <f t="shared" si="100"/>
        <v>24.75172588905896</v>
      </c>
    </row>
    <row r="872" spans="1:11" ht="13.5" x14ac:dyDescent="0.25">
      <c r="A872" s="3">
        <f>TITRES_STAT!B875</f>
        <v>45874</v>
      </c>
      <c r="B872" s="5">
        <f>TITRES_STAT!D875</f>
        <v>30</v>
      </c>
      <c r="C872" s="2">
        <f t="shared" si="101"/>
        <v>0</v>
      </c>
      <c r="D872" s="2">
        <f t="shared" si="102"/>
        <v>28.763999999999999</v>
      </c>
      <c r="E872" s="2">
        <f t="shared" si="104"/>
        <v>27.482999999999997</v>
      </c>
      <c r="F872" s="2">
        <f t="shared" si="105"/>
        <v>26.237000000000002</v>
      </c>
      <c r="G872" s="2">
        <f t="shared" si="99"/>
        <v>24.420176000000001</v>
      </c>
      <c r="H872" s="2">
        <f t="shared" si="103"/>
        <v>20.967596999999991</v>
      </c>
      <c r="I872" s="2">
        <f t="array" ref="I872">SUMPRODUCT(B856:B875, (ROW(B856:B875)-ROW(B856)+1)) / (20*21/2)</f>
        <v>28.455904761904765</v>
      </c>
      <c r="J872" s="2">
        <f t="shared" si="106"/>
        <v>26.720060243726149</v>
      </c>
      <c r="K872" s="2">
        <f t="shared" si="100"/>
        <v>24.957540560076257</v>
      </c>
    </row>
    <row r="873" spans="1:11" ht="13.5" x14ac:dyDescent="0.25">
      <c r="A873" s="3">
        <f>TITRES_STAT!B876</f>
        <v>45875</v>
      </c>
      <c r="B873" s="5">
        <f>TITRES_STAT!D876</f>
        <v>31</v>
      </c>
      <c r="C873" s="2">
        <f t="shared" si="101"/>
        <v>1</v>
      </c>
      <c r="D873" s="2">
        <f t="shared" si="102"/>
        <v>29.488</v>
      </c>
      <c r="E873" s="2">
        <f t="shared" si="104"/>
        <v>28.077999999999996</v>
      </c>
      <c r="F873" s="2">
        <f t="shared" si="105"/>
        <v>26.519499999999994</v>
      </c>
      <c r="G873" s="2">
        <f t="shared" si="99"/>
        <v>24.592826000000006</v>
      </c>
      <c r="H873" s="2">
        <f t="shared" si="103"/>
        <v>21.034731499999992</v>
      </c>
      <c r="I873" s="2">
        <f t="array" ref="I873">SUMPRODUCT(B857:B876, (ROW(B857:B876)-ROW(B857)+1)) / (20*21/2)</f>
        <v>29.01138095238095</v>
      </c>
      <c r="J873" s="2">
        <f t="shared" si="106"/>
        <v>27.127673553847469</v>
      </c>
      <c r="K873" s="2">
        <f t="shared" si="100"/>
        <v>25.194499753798755</v>
      </c>
    </row>
    <row r="874" spans="1:11" ht="13.5" x14ac:dyDescent="0.25">
      <c r="A874" s="3">
        <f>TITRES_STAT!B877</f>
        <v>45876</v>
      </c>
      <c r="B874" s="5">
        <f>TITRES_STAT!D877</f>
        <v>31.48</v>
      </c>
      <c r="C874" s="2">
        <f t="shared" si="101"/>
        <v>0.48000000000000043</v>
      </c>
      <c r="D874" s="2">
        <f t="shared" si="102"/>
        <v>30.303999999999995</v>
      </c>
      <c r="E874" s="2">
        <f t="shared" si="104"/>
        <v>28.658999999999999</v>
      </c>
      <c r="F874" s="2">
        <f t="shared" si="105"/>
        <v>26.828499999999998</v>
      </c>
      <c r="G874" s="2">
        <f t="shared" si="99"/>
        <v>24.769576000000008</v>
      </c>
      <c r="H874" s="2">
        <f t="shared" si="103"/>
        <v>21.105044999999997</v>
      </c>
      <c r="I874" s="2">
        <f t="array" ref="I874">SUMPRODUCT(B858:B877, (ROW(B858:B877)-ROW(B858)+1)) / (20*21/2)</f>
        <v>29.574476190476194</v>
      </c>
      <c r="J874" s="2">
        <f t="shared" si="106"/>
        <v>27.542180834433424</v>
      </c>
      <c r="K874" s="2">
        <f t="shared" si="100"/>
        <v>25.440989959532139</v>
      </c>
    </row>
    <row r="875" spans="1:11" ht="13.5" x14ac:dyDescent="0.25">
      <c r="A875" s="3">
        <f>TITRES_STAT!B878</f>
        <v>45877</v>
      </c>
      <c r="B875" s="5">
        <f>TITRES_STAT!D878</f>
        <v>31.98</v>
      </c>
      <c r="C875" s="2">
        <f t="shared" si="101"/>
        <v>0.5</v>
      </c>
      <c r="D875" s="2">
        <f t="shared" si="102"/>
        <v>30.892000000000003</v>
      </c>
      <c r="E875" s="2">
        <f t="shared" si="104"/>
        <v>29.217000000000002</v>
      </c>
      <c r="F875" s="2">
        <f t="shared" si="105"/>
        <v>27.1675</v>
      </c>
      <c r="G875" s="2">
        <f t="shared" si="99"/>
        <v>24.961460000000006</v>
      </c>
      <c r="H875" s="2">
        <f t="shared" si="103"/>
        <v>21.177858499999992</v>
      </c>
      <c r="I875" s="2">
        <f t="array" ref="I875">SUMPRODUCT(B859:B878, (ROW(B859:B878)-ROW(B859)+1)) / (20*21/2)</f>
        <v>30.046666666666667</v>
      </c>
      <c r="J875" s="2">
        <f t="shared" si="106"/>
        <v>27.9648302787731</v>
      </c>
      <c r="K875" s="2">
        <f t="shared" si="100"/>
        <v>25.697421725824999</v>
      </c>
    </row>
    <row r="876" spans="1:11" ht="13.5" x14ac:dyDescent="0.25">
      <c r="A876" s="3">
        <f>TITRES_STAT!B879</f>
        <v>45880</v>
      </c>
      <c r="B876" s="5">
        <f>TITRES_STAT!D879</f>
        <v>33</v>
      </c>
      <c r="C876" s="2">
        <f t="shared" si="101"/>
        <v>1.0199999999999996</v>
      </c>
      <c r="D876" s="2">
        <f t="shared" si="102"/>
        <v>31.492000000000001</v>
      </c>
      <c r="E876" s="2">
        <f t="shared" si="104"/>
        <v>29.827999999999996</v>
      </c>
      <c r="F876" s="2">
        <f t="shared" si="105"/>
        <v>27.587499999999999</v>
      </c>
      <c r="G876" s="2">
        <f t="shared" si="99"/>
        <v>25.173928</v>
      </c>
      <c r="H876" s="2">
        <f t="shared" si="103"/>
        <v>21.25632199999999</v>
      </c>
      <c r="I876" s="2">
        <f t="array" ref="I876">SUMPRODUCT(B860:B879, (ROW(B860:B879)-ROW(B860)+1)) / (20*21/2)</f>
        <v>30.478857142857141</v>
      </c>
      <c r="J876" s="2">
        <f t="shared" si="106"/>
        <v>28.44437025222328</v>
      </c>
      <c r="K876" s="2">
        <f t="shared" si="100"/>
        <v>25.983797344420097</v>
      </c>
    </row>
    <row r="877" spans="1:11" ht="13.5" x14ac:dyDescent="0.25">
      <c r="A877" s="3">
        <f>TITRES_STAT!B880</f>
        <v>45881</v>
      </c>
      <c r="B877" s="5">
        <f>TITRES_STAT!D880</f>
        <v>33.5</v>
      </c>
      <c r="C877" s="2">
        <f t="shared" si="101"/>
        <v>0.5</v>
      </c>
      <c r="D877" s="2">
        <f t="shared" si="102"/>
        <v>32.192</v>
      </c>
      <c r="E877" s="2">
        <f t="shared" si="104"/>
        <v>30.477999999999998</v>
      </c>
      <c r="F877" s="2">
        <f t="shared" si="105"/>
        <v>28.042000000000009</v>
      </c>
      <c r="G877" s="2">
        <f t="shared" si="99"/>
        <v>25.396577999999998</v>
      </c>
      <c r="H877" s="2">
        <f t="shared" si="103"/>
        <v>21.336826999999992</v>
      </c>
      <c r="I877" s="2">
        <f t="array" ref="I877">SUMPRODUCT(B861:B880, (ROW(B861:B880)-ROW(B861)+1)) / (20*21/2)</f>
        <v>30.778571428571428</v>
      </c>
      <c r="J877" s="2">
        <f t="shared" si="106"/>
        <v>28.925858799630586</v>
      </c>
      <c r="K877" s="2">
        <f t="shared" si="100"/>
        <v>26.278550389736957</v>
      </c>
    </row>
    <row r="878" spans="1:11" ht="13.5" x14ac:dyDescent="0.25">
      <c r="A878" s="3">
        <f>TITRES_STAT!B881</f>
        <v>45883</v>
      </c>
      <c r="B878" s="5">
        <f>TITRES_STAT!D881</f>
        <v>33</v>
      </c>
      <c r="C878" s="2">
        <f t="shared" si="101"/>
        <v>-0.5</v>
      </c>
      <c r="D878" s="2">
        <f t="shared" si="102"/>
        <v>32.591999999999999</v>
      </c>
      <c r="E878" s="2">
        <f t="shared" si="104"/>
        <v>31.04</v>
      </c>
      <c r="F878" s="2">
        <f t="shared" si="105"/>
        <v>28.462</v>
      </c>
      <c r="G878" s="2">
        <f t="shared" si="99"/>
        <v>25.609227999999998</v>
      </c>
      <c r="H878" s="2">
        <f t="shared" si="103"/>
        <v>21.41474049999999</v>
      </c>
      <c r="I878" s="2">
        <f t="array" ref="I878">SUMPRODUCT(B862:B881, (ROW(B862:B881)-ROW(B862)+1)) / (20*21/2)</f>
        <v>31.025904761904766</v>
      </c>
      <c r="J878" s="2">
        <f t="shared" si="106"/>
        <v>29.313872247284817</v>
      </c>
      <c r="K878" s="2">
        <f t="shared" si="100"/>
        <v>26.542136648962959</v>
      </c>
    </row>
    <row r="879" spans="1:11" ht="13.5" x14ac:dyDescent="0.25">
      <c r="A879" s="3">
        <f>TITRES_STAT!B882</f>
        <v>45884</v>
      </c>
      <c r="B879" s="5">
        <f>TITRES_STAT!D882</f>
        <v>33</v>
      </c>
      <c r="C879" s="2">
        <f t="shared" si="101"/>
        <v>0</v>
      </c>
      <c r="D879" s="2">
        <f t="shared" si="102"/>
        <v>32.896000000000001</v>
      </c>
      <c r="E879" s="2">
        <f t="shared" si="104"/>
        <v>31.6</v>
      </c>
      <c r="F879" s="2">
        <f t="shared" si="105"/>
        <v>28.853000000000002</v>
      </c>
      <c r="G879" s="2">
        <f t="shared" si="99"/>
        <v>25.80171</v>
      </c>
      <c r="H879" s="2">
        <f t="shared" si="103"/>
        <v>21.492653999999995</v>
      </c>
      <c r="I879" s="2">
        <f t="array" ref="I879">SUMPRODUCT(B863:B882, (ROW(B863:B882)-ROW(B863)+1)) / (20*21/2)</f>
        <v>31.222619047619048</v>
      </c>
      <c r="J879" s="2">
        <f t="shared" si="106"/>
        <v>29.664932033257692</v>
      </c>
      <c r="K879" s="2">
        <f t="shared" si="100"/>
        <v>26.795386192140882</v>
      </c>
    </row>
    <row r="880" spans="1:11" ht="13.5" x14ac:dyDescent="0.25">
      <c r="A880" s="3">
        <f>TITRES_STAT!B883</f>
        <v>45887</v>
      </c>
      <c r="B880" s="5">
        <f>TITRES_STAT!D883</f>
        <v>32</v>
      </c>
      <c r="C880" s="2">
        <f t="shared" si="101"/>
        <v>-1</v>
      </c>
      <c r="D880" s="2">
        <f t="shared" si="102"/>
        <v>32.9</v>
      </c>
      <c r="E880" s="2">
        <f t="shared" si="104"/>
        <v>31.896000000000004</v>
      </c>
      <c r="F880" s="2">
        <f t="shared" si="105"/>
        <v>29.203000000000003</v>
      </c>
      <c r="G880" s="2">
        <f t="shared" si="99"/>
        <v>25.977125999999998</v>
      </c>
      <c r="H880" s="2">
        <f t="shared" si="103"/>
        <v>21.566850999999993</v>
      </c>
      <c r="I880" s="2">
        <f t="array" ref="I880">SUMPRODUCT(B864:B883, (ROW(B864:B883)-ROW(B864)+1)) / (20*21/2)</f>
        <v>31.35980952380952</v>
      </c>
      <c r="J880" s="2">
        <f t="shared" si="106"/>
        <v>29.887319458661722</v>
      </c>
      <c r="K880" s="2">
        <f t="shared" si="100"/>
        <v>26.999488694409866</v>
      </c>
    </row>
    <row r="881" spans="1:11" ht="13.5" x14ac:dyDescent="0.25">
      <c r="A881" s="3">
        <f>TITRES_STAT!B884</f>
        <v>45888</v>
      </c>
      <c r="B881" s="5">
        <f>TITRES_STAT!D884</f>
        <v>31.8</v>
      </c>
      <c r="C881" s="2">
        <f t="shared" si="101"/>
        <v>-0.19999999999999929</v>
      </c>
      <c r="D881" s="2">
        <f t="shared" si="102"/>
        <v>32.660000000000004</v>
      </c>
      <c r="E881" s="2">
        <f t="shared" si="104"/>
        <v>32.076000000000008</v>
      </c>
      <c r="F881" s="2">
        <f t="shared" si="105"/>
        <v>29.534500000000001</v>
      </c>
      <c r="G881" s="2">
        <f t="shared" si="99"/>
        <v>26.16577599999999</v>
      </c>
      <c r="H881" s="2">
        <f t="shared" si="103"/>
        <v>21.639864499999995</v>
      </c>
      <c r="I881" s="2">
        <f t="array" ref="I881">SUMPRODUCT(B865:B884, (ROW(B865:B884)-ROW(B865)+1)) / (20*21/2)</f>
        <v>31.466285714285718</v>
      </c>
      <c r="J881" s="2">
        <f t="shared" si="106"/>
        <v>30.069479510217747</v>
      </c>
      <c r="K881" s="2">
        <f t="shared" si="100"/>
        <v>27.187744039727125</v>
      </c>
    </row>
    <row r="882" spans="1:11" ht="13.5" x14ac:dyDescent="0.25">
      <c r="A882" s="3">
        <f>TITRES_STAT!B885</f>
        <v>45889</v>
      </c>
      <c r="B882" s="5">
        <f>TITRES_STAT!D885</f>
        <v>31.6</v>
      </c>
      <c r="C882" s="2">
        <f t="shared" si="101"/>
        <v>-0.19999999999999929</v>
      </c>
      <c r="D882" s="2">
        <f t="shared" si="102"/>
        <v>32.28</v>
      </c>
      <c r="E882" s="2">
        <f t="shared" si="104"/>
        <v>32.236000000000004</v>
      </c>
      <c r="F882" s="2">
        <f t="shared" si="105"/>
        <v>29.859499999999997</v>
      </c>
      <c r="G882" s="2">
        <f t="shared" ref="G882:G931" si="107">AVERAGE(B833:B882)</f>
        <v>26.350425999999992</v>
      </c>
      <c r="H882" s="2">
        <f t="shared" si="103"/>
        <v>21.711878000000002</v>
      </c>
      <c r="I882" s="2">
        <f t="array" ref="I882">SUMPRODUCT(B866:B885, (ROW(B866:B885)-ROW(B866)+1)) / (20*21/2)</f>
        <v>31.545999999999999</v>
      </c>
      <c r="J882" s="2">
        <f t="shared" si="106"/>
        <v>30.215243366387487</v>
      </c>
      <c r="K882" s="2">
        <f t="shared" si="100"/>
        <v>27.360773685228022</v>
      </c>
    </row>
    <row r="883" spans="1:11" ht="13.5" x14ac:dyDescent="0.25">
      <c r="A883" s="3">
        <f>TITRES_STAT!B886</f>
        <v>45890</v>
      </c>
      <c r="B883" s="5">
        <f>TITRES_STAT!D886</f>
        <v>31.3</v>
      </c>
      <c r="C883" s="2">
        <f t="shared" si="101"/>
        <v>-0.30000000000000071</v>
      </c>
      <c r="D883" s="2">
        <f t="shared" si="102"/>
        <v>31.940000000000005</v>
      </c>
      <c r="E883" s="2">
        <f t="shared" si="104"/>
        <v>32.266000000000005</v>
      </c>
      <c r="F883" s="2">
        <f t="shared" si="105"/>
        <v>30.171999999999997</v>
      </c>
      <c r="G883" s="2">
        <f t="shared" si="107"/>
        <v>26.529075999999989</v>
      </c>
      <c r="H883" s="2">
        <f t="shared" si="103"/>
        <v>21.783078999999997</v>
      </c>
      <c r="I883" s="2">
        <f t="array" ref="I883">SUMPRODUCT(B867:B886, (ROW(B867:B886)-ROW(B867)+1)) / (20*21/2)</f>
        <v>31.564333333333337</v>
      </c>
      <c r="J883" s="2">
        <f t="shared" si="106"/>
        <v>30.31855352196963</v>
      </c>
      <c r="K883" s="2">
        <f t="shared" ref="K883:K931" si="108">$K$4*B883+(1-$K$4)*K882</f>
        <v>27.515253148552414</v>
      </c>
    </row>
    <row r="884" spans="1:11" ht="13.5" x14ac:dyDescent="0.25">
      <c r="A884" s="3">
        <f>TITRES_STAT!B887</f>
        <v>45891</v>
      </c>
      <c r="B884" s="5">
        <f>TITRES_STAT!D887</f>
        <v>31.29</v>
      </c>
      <c r="C884" s="2">
        <f t="shared" si="101"/>
        <v>-1.0000000000001563E-2</v>
      </c>
      <c r="D884" s="2">
        <f t="shared" si="102"/>
        <v>31.598000000000003</v>
      </c>
      <c r="E884" s="2">
        <f t="shared" si="104"/>
        <v>32.247000000000007</v>
      </c>
      <c r="F884" s="2">
        <f t="shared" si="105"/>
        <v>30.452999999999996</v>
      </c>
      <c r="G884" s="2">
        <f t="shared" si="107"/>
        <v>26.707525999999987</v>
      </c>
      <c r="H884" s="2">
        <f t="shared" si="103"/>
        <v>21.853680000000001</v>
      </c>
      <c r="I884" s="2">
        <f t="array" ref="I884">SUMPRODUCT(B868:B887, (ROW(B868:B887)-ROW(B868)+1)) / (20*21/2)</f>
        <v>31.56457142857143</v>
      </c>
      <c r="J884" s="2">
        <f t="shared" si="106"/>
        <v>30.411072234162997</v>
      </c>
      <c r="K884" s="2">
        <f t="shared" si="108"/>
        <v>27.663282436844476</v>
      </c>
    </row>
    <row r="885" spans="1:11" ht="13.5" x14ac:dyDescent="0.25">
      <c r="A885" s="3">
        <f>TITRES_STAT!B888</f>
        <v>45894</v>
      </c>
      <c r="B885" s="5">
        <f>TITRES_STAT!D888</f>
        <v>31.29</v>
      </c>
      <c r="C885" s="2">
        <f t="shared" si="101"/>
        <v>0</v>
      </c>
      <c r="D885" s="2">
        <f t="shared" si="102"/>
        <v>31.456</v>
      </c>
      <c r="E885" s="2">
        <f t="shared" si="104"/>
        <v>32.178000000000004</v>
      </c>
      <c r="F885" s="2">
        <f t="shared" si="105"/>
        <v>30.697499999999998</v>
      </c>
      <c r="G885" s="2">
        <f t="shared" si="107"/>
        <v>26.88579399999999</v>
      </c>
      <c r="H885" s="2">
        <f t="shared" si="103"/>
        <v>21.921897500000004</v>
      </c>
      <c r="I885" s="2">
        <f t="array" ref="I885">SUMPRODUCT(B869:B888, (ROW(B869:B888)-ROW(B869)+1)) / (20*21/2)</f>
        <v>31.536714285714289</v>
      </c>
      <c r="J885" s="2">
        <f t="shared" si="106"/>
        <v>30.49477964043319</v>
      </c>
      <c r="K885" s="2">
        <f t="shared" si="108"/>
        <v>27.805506655007438</v>
      </c>
    </row>
    <row r="886" spans="1:11" ht="13.5" x14ac:dyDescent="0.25">
      <c r="A886" s="3">
        <f>TITRES_STAT!B889</f>
        <v>45895</v>
      </c>
      <c r="B886" s="5">
        <f>TITRES_STAT!D889</f>
        <v>30.89</v>
      </c>
      <c r="C886" s="2">
        <f t="shared" si="101"/>
        <v>-0.39999999999999858</v>
      </c>
      <c r="D886" s="2">
        <f t="shared" si="102"/>
        <v>31.274000000000001</v>
      </c>
      <c r="E886" s="2">
        <f t="shared" si="104"/>
        <v>31.967000000000002</v>
      </c>
      <c r="F886" s="2">
        <f t="shared" si="105"/>
        <v>30.897499999999997</v>
      </c>
      <c r="G886" s="2">
        <f t="shared" si="107"/>
        <v>27.056243999999992</v>
      </c>
      <c r="H886" s="2">
        <f t="shared" si="103"/>
        <v>21.986969000000002</v>
      </c>
      <c r="I886" s="2">
        <f t="array" ref="I886">SUMPRODUCT(B870:B889, (ROW(B870:B889)-ROW(B870)+1)) / (20*21/2)</f>
        <v>31.587809523809522</v>
      </c>
      <c r="J886" s="2">
        <f t="shared" si="106"/>
        <v>30.532419674677648</v>
      </c>
      <c r="K886" s="2">
        <f t="shared" si="108"/>
        <v>27.926467178340481</v>
      </c>
    </row>
    <row r="887" spans="1:11" ht="13.5" x14ac:dyDescent="0.25">
      <c r="A887" s="3">
        <f>TITRES_STAT!B890</f>
        <v>45896</v>
      </c>
      <c r="B887" s="5">
        <f>TITRES_STAT!D890</f>
        <v>30.9</v>
      </c>
      <c r="C887" s="2">
        <f t="shared" si="101"/>
        <v>9.9999999999980105E-3</v>
      </c>
      <c r="D887" s="2">
        <f t="shared" si="102"/>
        <v>31.133999999999997</v>
      </c>
      <c r="E887" s="2">
        <f t="shared" si="104"/>
        <v>31.707000000000001</v>
      </c>
      <c r="F887" s="2">
        <f t="shared" si="105"/>
        <v>31.092499999999994</v>
      </c>
      <c r="G887" s="2">
        <f t="shared" si="107"/>
        <v>27.226711999999999</v>
      </c>
      <c r="H887" s="2">
        <f t="shared" si="103"/>
        <v>22.0516325</v>
      </c>
      <c r="I887" s="2">
        <f t="array" ref="I887">SUMPRODUCT(B871:B890, (ROW(B871:B890)-ROW(B871)+1)) / (20*21/2)</f>
        <v>31.683666666666671</v>
      </c>
      <c r="J887" s="2">
        <f t="shared" si="106"/>
        <v>30.567427324708348</v>
      </c>
      <c r="K887" s="2">
        <f t="shared" si="108"/>
        <v>28.043076308601638</v>
      </c>
    </row>
    <row r="888" spans="1:11" ht="13.5" x14ac:dyDescent="0.25">
      <c r="A888" s="3">
        <f>TITRES_STAT!B891</f>
        <v>45897</v>
      </c>
      <c r="B888" s="5">
        <f>TITRES_STAT!D891</f>
        <v>30.8</v>
      </c>
      <c r="C888" s="2">
        <f t="shared" si="101"/>
        <v>-9.9999999999997868E-2</v>
      </c>
      <c r="D888" s="2">
        <f t="shared" si="102"/>
        <v>31.034000000000002</v>
      </c>
      <c r="E888" s="2">
        <f t="shared" si="104"/>
        <v>31.487000000000002</v>
      </c>
      <c r="F888" s="2">
        <f t="shared" si="105"/>
        <v>31.263500000000001</v>
      </c>
      <c r="G888" s="2">
        <f t="shared" si="107"/>
        <v>27.395361999999995</v>
      </c>
      <c r="H888" s="2">
        <f t="shared" si="103"/>
        <v>22.116025</v>
      </c>
      <c r="I888" s="2">
        <f t="array" ref="I888">SUMPRODUCT(B872:B891, (ROW(B872:B891)-ROW(B872)+1)) / (20*21/2)</f>
        <v>31.844999999999999</v>
      </c>
      <c r="J888" s="2">
        <f t="shared" si="106"/>
        <v>30.589577103307555</v>
      </c>
      <c r="K888" s="2">
        <f t="shared" si="108"/>
        <v>28.151190963166279</v>
      </c>
    </row>
    <row r="889" spans="1:11" ht="13.5" x14ac:dyDescent="0.25">
      <c r="A889" s="3">
        <f>TITRES_STAT!B892</f>
        <v>45898</v>
      </c>
      <c r="B889" s="5">
        <f>TITRES_STAT!D892</f>
        <v>31.8</v>
      </c>
      <c r="C889" s="2">
        <f t="shared" si="101"/>
        <v>1</v>
      </c>
      <c r="D889" s="2">
        <f t="shared" si="102"/>
        <v>31.136000000000003</v>
      </c>
      <c r="E889" s="2">
        <f t="shared" si="104"/>
        <v>31.367000000000001</v>
      </c>
      <c r="F889" s="2">
        <f t="shared" si="105"/>
        <v>31.483499999999999</v>
      </c>
      <c r="G889" s="2">
        <f t="shared" si="107"/>
        <v>27.584011999999998</v>
      </c>
      <c r="H889" s="2">
        <f t="shared" si="103"/>
        <v>22.186242500000002</v>
      </c>
      <c r="I889" s="2">
        <f t="array" ref="I889">SUMPRODUCT(B873:B892, (ROW(B873:B892)-ROW(B873)+1)) / (20*21/2)</f>
        <v>32.09990476190476</v>
      </c>
      <c r="J889" s="2">
        <f t="shared" si="106"/>
        <v>30.70485547442112</v>
      </c>
      <c r="K889" s="2">
        <f t="shared" si="108"/>
        <v>28.294281513630345</v>
      </c>
    </row>
    <row r="890" spans="1:11" ht="13.5" x14ac:dyDescent="0.25">
      <c r="A890" s="3">
        <f>TITRES_STAT!B893</f>
        <v>45901</v>
      </c>
      <c r="B890" s="5">
        <f>TITRES_STAT!D893</f>
        <v>32.49</v>
      </c>
      <c r="C890" s="2">
        <f t="shared" si="101"/>
        <v>0.69000000000000128</v>
      </c>
      <c r="D890" s="2">
        <f t="shared" si="102"/>
        <v>31.375999999999998</v>
      </c>
      <c r="E890" s="2">
        <f t="shared" si="104"/>
        <v>31.416000000000004</v>
      </c>
      <c r="F890" s="2">
        <f t="shared" si="105"/>
        <v>31.655999999999999</v>
      </c>
      <c r="G890" s="2">
        <f t="shared" si="107"/>
        <v>27.786461999999997</v>
      </c>
      <c r="H890" s="2">
        <f t="shared" si="103"/>
        <v>22.261606</v>
      </c>
      <c r="I890" s="2">
        <f t="array" ref="I890">SUMPRODUCT(B874:B893, (ROW(B874:B893)-ROW(B874)+1)) / (20*21/2)</f>
        <v>32.332428571428572</v>
      </c>
      <c r="J890" s="2">
        <f t="shared" si="106"/>
        <v>30.874869238761967</v>
      </c>
      <c r="K890" s="2">
        <f t="shared" si="108"/>
        <v>28.458819493487979</v>
      </c>
    </row>
    <row r="891" spans="1:11" ht="13.5" x14ac:dyDescent="0.25">
      <c r="A891" s="3">
        <f>TITRES_STAT!B894</f>
        <v>45902</v>
      </c>
      <c r="B891" s="5">
        <f>TITRES_STAT!D894</f>
        <v>33.35</v>
      </c>
      <c r="C891" s="2">
        <f t="shared" si="101"/>
        <v>0.85999999999999943</v>
      </c>
      <c r="D891" s="2">
        <f t="shared" si="102"/>
        <v>31.868000000000002</v>
      </c>
      <c r="E891" s="2">
        <f t="shared" si="104"/>
        <v>31.571000000000005</v>
      </c>
      <c r="F891" s="2">
        <f t="shared" si="105"/>
        <v>31.823500000000003</v>
      </c>
      <c r="G891" s="2">
        <f t="shared" si="107"/>
        <v>28.005195999999998</v>
      </c>
      <c r="H891" s="2">
        <f t="shared" si="103"/>
        <v>22.339894500000003</v>
      </c>
      <c r="I891" s="2">
        <f t="array" ref="I891">SUMPRODUCT(B875:B894, (ROW(B875:B894)-ROW(B875)+1)) / (20*21/2)</f>
        <v>32.548333333333332</v>
      </c>
      <c r="J891" s="2">
        <f t="shared" si="106"/>
        <v>31.110595977927495</v>
      </c>
      <c r="K891" s="2">
        <f t="shared" si="108"/>
        <v>28.650630493743353</v>
      </c>
    </row>
    <row r="892" spans="1:11" ht="13.5" x14ac:dyDescent="0.25">
      <c r="A892" s="3">
        <f>TITRES_STAT!B895</f>
        <v>45903</v>
      </c>
      <c r="B892" s="5">
        <f>TITRES_STAT!D895</f>
        <v>34.5</v>
      </c>
      <c r="C892" s="2">
        <f t="shared" si="101"/>
        <v>1.1499999999999986</v>
      </c>
      <c r="D892" s="2">
        <f t="shared" si="102"/>
        <v>32.588000000000001</v>
      </c>
      <c r="E892" s="2">
        <f t="shared" si="104"/>
        <v>31.861000000000001</v>
      </c>
      <c r="F892" s="2">
        <f t="shared" si="105"/>
        <v>32.048500000000004</v>
      </c>
      <c r="G892" s="2">
        <f t="shared" si="107"/>
        <v>28.247663999999997</v>
      </c>
      <c r="H892" s="2">
        <f t="shared" si="103"/>
        <v>22.425308000000001</v>
      </c>
      <c r="I892" s="2">
        <f t="array" ref="I892">SUMPRODUCT(B876:B895, (ROW(B876:B895)-ROW(B876)+1)) / (20*21/2)</f>
        <v>32.681333333333335</v>
      </c>
      <c r="J892" s="2">
        <f t="shared" si="106"/>
        <v>31.43339636098202</v>
      </c>
      <c r="K892" s="2">
        <f t="shared" si="108"/>
        <v>28.880017533204398</v>
      </c>
    </row>
    <row r="893" spans="1:11" ht="13.5" x14ac:dyDescent="0.25">
      <c r="A893" s="3">
        <f>TITRES_STAT!B896</f>
        <v>45905</v>
      </c>
      <c r="B893" s="5">
        <f>TITRES_STAT!D896</f>
        <v>34.49</v>
      </c>
      <c r="C893" s="2">
        <f t="shared" si="101"/>
        <v>-9.9999999999980105E-3</v>
      </c>
      <c r="D893" s="2">
        <f t="shared" si="102"/>
        <v>33.326000000000008</v>
      </c>
      <c r="E893" s="2">
        <f t="shared" si="104"/>
        <v>32.180000000000007</v>
      </c>
      <c r="F893" s="2">
        <f t="shared" si="105"/>
        <v>32.222999999999999</v>
      </c>
      <c r="G893" s="2">
        <f t="shared" si="107"/>
        <v>28.488281999999998</v>
      </c>
      <c r="H893" s="2">
        <f t="shared" si="103"/>
        <v>22.510671499999997</v>
      </c>
      <c r="I893" s="2">
        <f t="array" ref="I893">SUMPRODUCT(B877:B896, (ROW(B877:B896)-ROW(B877)+1)) / (20*21/2)</f>
        <v>32.805809523809529</v>
      </c>
      <c r="J893" s="2">
        <f t="shared" si="106"/>
        <v>31.724501469459923</v>
      </c>
      <c r="K893" s="2">
        <f t="shared" si="108"/>
        <v>29.100016845627756</v>
      </c>
    </row>
    <row r="894" spans="1:11" ht="13.5" x14ac:dyDescent="0.25">
      <c r="A894" s="3">
        <f>TITRES_STAT!B897</f>
        <v>45908</v>
      </c>
      <c r="B894" s="5">
        <f>TITRES_STAT!D897</f>
        <v>34.49</v>
      </c>
      <c r="C894" s="2">
        <f t="shared" si="101"/>
        <v>0</v>
      </c>
      <c r="D894" s="2">
        <f t="shared" si="102"/>
        <v>33.864000000000004</v>
      </c>
      <c r="E894" s="2">
        <f t="shared" si="104"/>
        <v>32.5</v>
      </c>
      <c r="F894" s="2">
        <f t="shared" si="105"/>
        <v>32.373500000000007</v>
      </c>
      <c r="G894" s="2">
        <f t="shared" si="107"/>
        <v>28.734400000000001</v>
      </c>
      <c r="H894" s="2">
        <f t="shared" si="103"/>
        <v>22.596034999999997</v>
      </c>
      <c r="I894" s="2">
        <f t="array" ref="I894">SUMPRODUCT(B878:B897, (ROW(B878:B897)-ROW(B878)+1)) / (20*21/2)</f>
        <v>33.043761904761901</v>
      </c>
      <c r="J894" s="2">
        <f t="shared" si="106"/>
        <v>31.987882281892311</v>
      </c>
      <c r="K894" s="2">
        <f t="shared" si="108"/>
        <v>29.311388734034512</v>
      </c>
    </row>
    <row r="895" spans="1:11" ht="13.5" x14ac:dyDescent="0.25">
      <c r="A895" s="3">
        <f>TITRES_STAT!B898</f>
        <v>45909</v>
      </c>
      <c r="B895" s="5">
        <f>TITRES_STAT!D898</f>
        <v>33.770000000000003</v>
      </c>
      <c r="C895" s="2">
        <f t="shared" si="101"/>
        <v>-0.71999999999999886</v>
      </c>
      <c r="D895" s="2">
        <f t="shared" si="102"/>
        <v>34.120000000000005</v>
      </c>
      <c r="E895" s="2">
        <f t="shared" si="104"/>
        <v>32.747999999999998</v>
      </c>
      <c r="F895" s="2">
        <f t="shared" si="105"/>
        <v>32.463000000000001</v>
      </c>
      <c r="G895" s="2">
        <f t="shared" si="107"/>
        <v>28.941799999999997</v>
      </c>
      <c r="H895" s="2">
        <f t="shared" si="103"/>
        <v>22.680090499999995</v>
      </c>
      <c r="I895" s="2">
        <f t="array" ref="I895">SUMPRODUCT(B879:B898, (ROW(B879:B898)-ROW(B879)+1)) / (20*21/2)</f>
        <v>33.236476190476189</v>
      </c>
      <c r="J895" s="2">
        <f t="shared" si="106"/>
        <v>32.157607778854953</v>
      </c>
      <c r="K895" s="2">
        <f t="shared" si="108"/>
        <v>29.486236234660609</v>
      </c>
    </row>
    <row r="896" spans="1:11" ht="13.5" x14ac:dyDescent="0.25">
      <c r="A896" s="3">
        <f>TITRES_STAT!B899</f>
        <v>45910</v>
      </c>
      <c r="B896" s="5">
        <f>TITRES_STAT!D899</f>
        <v>33.770000000000003</v>
      </c>
      <c r="C896" s="2">
        <f t="shared" si="101"/>
        <v>0</v>
      </c>
      <c r="D896" s="2">
        <f t="shared" si="102"/>
        <v>34.204000000000008</v>
      </c>
      <c r="E896" s="2">
        <f t="shared" si="104"/>
        <v>33.035999999999994</v>
      </c>
      <c r="F896" s="2">
        <f t="shared" si="105"/>
        <v>32.5015</v>
      </c>
      <c r="G896" s="2">
        <f t="shared" si="107"/>
        <v>29.121199999999998</v>
      </c>
      <c r="H896" s="2">
        <f t="shared" si="103"/>
        <v>22.762082999999997</v>
      </c>
      <c r="I896" s="2">
        <f t="array" ref="I896">SUMPRODUCT(B880:B899, (ROW(B880:B899)-ROW(B880)+1)) / (20*21/2)</f>
        <v>33.439666666666668</v>
      </c>
      <c r="J896" s="2">
        <f t="shared" si="106"/>
        <v>32.311168942773534</v>
      </c>
      <c r="K896" s="2">
        <f t="shared" si="108"/>
        <v>29.654226970556273</v>
      </c>
    </row>
    <row r="897" spans="1:11" ht="13.5" x14ac:dyDescent="0.25">
      <c r="A897" s="3">
        <f>TITRES_STAT!B900</f>
        <v>45911</v>
      </c>
      <c r="B897" s="5">
        <f>TITRES_STAT!D900</f>
        <v>35</v>
      </c>
      <c r="C897" s="2">
        <f t="shared" si="101"/>
        <v>1.2299999999999969</v>
      </c>
      <c r="D897" s="2">
        <f t="shared" si="102"/>
        <v>34.304000000000002</v>
      </c>
      <c r="E897" s="2">
        <f t="shared" si="104"/>
        <v>33.445999999999998</v>
      </c>
      <c r="F897" s="2">
        <f t="shared" si="105"/>
        <v>32.576499999999996</v>
      </c>
      <c r="G897" s="2">
        <f t="shared" si="107"/>
        <v>29.315200000000001</v>
      </c>
      <c r="H897" s="2">
        <f t="shared" si="103"/>
        <v>22.850362999999998</v>
      </c>
      <c r="I897" s="2">
        <f t="array" ref="I897">SUMPRODUCT(B881:B900, (ROW(B881:B900)-ROW(B881)+1)) / (20*21/2)</f>
        <v>33.692428571428572</v>
      </c>
      <c r="J897" s="2">
        <f t="shared" si="106"/>
        <v>32.56724809108082</v>
      </c>
      <c r="K897" s="2">
        <f t="shared" si="108"/>
        <v>29.863865128573675</v>
      </c>
    </row>
    <row r="898" spans="1:11" ht="13.5" x14ac:dyDescent="0.25">
      <c r="A898" s="3">
        <f>TITRES_STAT!B901</f>
        <v>45912</v>
      </c>
      <c r="B898" s="5">
        <f>TITRES_STAT!D901</f>
        <v>34.6</v>
      </c>
      <c r="C898" s="2">
        <f t="shared" si="101"/>
        <v>-0.39999999999999858</v>
      </c>
      <c r="D898" s="2">
        <f t="shared" si="102"/>
        <v>34.326000000000001</v>
      </c>
      <c r="E898" s="2">
        <f t="shared" si="104"/>
        <v>33.826000000000008</v>
      </c>
      <c r="F898" s="2">
        <f t="shared" si="105"/>
        <v>32.656500000000001</v>
      </c>
      <c r="G898" s="2">
        <f t="shared" si="107"/>
        <v>29.491999999999997</v>
      </c>
      <c r="H898" s="2">
        <f t="shared" si="103"/>
        <v>22.939943499999998</v>
      </c>
      <c r="I898" s="2">
        <f t="array" ref="I898">SUMPRODUCT(B882:B901, (ROW(B882:B901)-ROW(B882)+1)) / (20*21/2)</f>
        <v>33.727095238095238</v>
      </c>
      <c r="J898" s="2">
        <f t="shared" si="106"/>
        <v>32.760843510977885</v>
      </c>
      <c r="K898" s="2">
        <f t="shared" si="108"/>
        <v>30.049595907845294</v>
      </c>
    </row>
    <row r="899" spans="1:11" ht="13.5" x14ac:dyDescent="0.25">
      <c r="A899" s="3">
        <f>TITRES_STAT!B902</f>
        <v>45915</v>
      </c>
      <c r="B899" s="5">
        <f>TITRES_STAT!D902</f>
        <v>34.79</v>
      </c>
      <c r="C899" s="2">
        <f t="shared" si="101"/>
        <v>0.18999999999999773</v>
      </c>
      <c r="D899" s="2">
        <f t="shared" si="102"/>
        <v>34.386000000000003</v>
      </c>
      <c r="E899" s="2">
        <f t="shared" si="104"/>
        <v>34.125000000000007</v>
      </c>
      <c r="F899" s="2">
        <f t="shared" si="105"/>
        <v>32.746000000000002</v>
      </c>
      <c r="G899" s="2">
        <f t="shared" si="107"/>
        <v>29.673799999999996</v>
      </c>
      <c r="H899" s="2">
        <f t="shared" si="103"/>
        <v>23.027860999999998</v>
      </c>
      <c r="I899" s="2">
        <f t="array" ref="I899">SUMPRODUCT(B883:B902, (ROW(B883:B902)-ROW(B883)+1)) / (20*21/2)</f>
        <v>33.916619047619044</v>
      </c>
      <c r="J899" s="2">
        <f t="shared" si="106"/>
        <v>32.954096509932377</v>
      </c>
      <c r="K899" s="2">
        <f t="shared" si="108"/>
        <v>30.235494107537637</v>
      </c>
    </row>
    <row r="900" spans="1:11" ht="13.5" x14ac:dyDescent="0.25">
      <c r="A900" s="3">
        <f>TITRES_STAT!B903</f>
        <v>45916</v>
      </c>
      <c r="B900" s="5">
        <f>TITRES_STAT!D903</f>
        <v>35.4</v>
      </c>
      <c r="C900" s="2">
        <f t="shared" ref="C900:C931" si="109">B900-B899</f>
        <v>0.60999999999999943</v>
      </c>
      <c r="D900" s="2">
        <f t="shared" si="102"/>
        <v>34.712000000000003</v>
      </c>
      <c r="E900" s="2">
        <f t="shared" si="104"/>
        <v>34.416000000000004</v>
      </c>
      <c r="F900" s="2">
        <f t="shared" si="105"/>
        <v>32.916000000000004</v>
      </c>
      <c r="G900" s="2">
        <f t="shared" si="107"/>
        <v>29.867999999999991</v>
      </c>
      <c r="H900" s="2">
        <f t="shared" si="103"/>
        <v>23.119149499999999</v>
      </c>
      <c r="I900" s="2">
        <f t="array" ref="I900">SUMPRODUCT(B884:B903, (ROW(B884:B903)-ROW(B884)+1)) / (20*21/2)</f>
        <v>33.949095238095239</v>
      </c>
      <c r="J900" s="2">
        <f t="shared" si="106"/>
        <v>33.18703969946263</v>
      </c>
      <c r="K900" s="2">
        <f t="shared" si="108"/>
        <v>30.438023750379298</v>
      </c>
    </row>
    <row r="901" spans="1:11" ht="13.5" x14ac:dyDescent="0.25">
      <c r="A901" s="3">
        <f>TITRES_STAT!B904</f>
        <v>45917</v>
      </c>
      <c r="B901" s="5">
        <f>TITRES_STAT!D904</f>
        <v>33.28</v>
      </c>
      <c r="C901" s="2">
        <f t="shared" si="109"/>
        <v>-2.1199999999999974</v>
      </c>
      <c r="D901" s="2">
        <f t="shared" si="102"/>
        <v>34.613999999999997</v>
      </c>
      <c r="E901" s="2">
        <f t="shared" si="104"/>
        <v>34.409000000000006</v>
      </c>
      <c r="F901" s="2">
        <f t="shared" si="105"/>
        <v>32.989999999999995</v>
      </c>
      <c r="G901" s="2">
        <f t="shared" si="107"/>
        <v>30.019799999999996</v>
      </c>
      <c r="H901" s="2">
        <f t="shared" si="103"/>
        <v>23.199883999999997</v>
      </c>
      <c r="I901" s="2">
        <f t="array" ref="I901">SUMPRODUCT(B885:B904, (ROW(B885:B904)-ROW(B885)+1)) / (20*21/2)</f>
        <v>34.160619047619051</v>
      </c>
      <c r="J901" s="2">
        <f t="shared" si="106"/>
        <v>33.195893061418573</v>
      </c>
      <c r="K901" s="2">
        <f t="shared" si="108"/>
        <v>30.549473799384032</v>
      </c>
    </row>
    <row r="902" spans="1:11" ht="13.5" x14ac:dyDescent="0.25">
      <c r="A902" s="3">
        <f>TITRES_STAT!B905</f>
        <v>45918</v>
      </c>
      <c r="B902" s="5">
        <f>TITRES_STAT!D905</f>
        <v>34.979999999999997</v>
      </c>
      <c r="C902" s="2">
        <f t="shared" si="109"/>
        <v>1.6999999999999957</v>
      </c>
      <c r="D902" s="2">
        <f t="shared" ref="D902:D931" si="110">AVERAGE(B898:B902)</f>
        <v>34.61</v>
      </c>
      <c r="E902" s="2">
        <f t="shared" si="104"/>
        <v>34.457000000000008</v>
      </c>
      <c r="F902" s="2">
        <f t="shared" si="105"/>
        <v>33.158999999999999</v>
      </c>
      <c r="G902" s="2">
        <f t="shared" si="107"/>
        <v>30.205599999999993</v>
      </c>
      <c r="H902" s="2">
        <f t="shared" si="103"/>
        <v>23.288613999999988</v>
      </c>
      <c r="I902" s="2">
        <f t="array" ref="I902">SUMPRODUCT(B886:B905, (ROW(B886:B905)-ROW(B886)+1)) / (20*21/2)</f>
        <v>34.323571428571434</v>
      </c>
      <c r="J902" s="2">
        <f t="shared" si="106"/>
        <v>33.365808007950136</v>
      </c>
      <c r="K902" s="2">
        <f t="shared" si="108"/>
        <v>30.723219924898384</v>
      </c>
    </row>
    <row r="903" spans="1:11" ht="13.5" x14ac:dyDescent="0.25">
      <c r="A903" s="3">
        <f>TITRES_STAT!B906</f>
        <v>45919</v>
      </c>
      <c r="B903" s="5">
        <f>TITRES_STAT!D906</f>
        <v>33.5</v>
      </c>
      <c r="C903" s="2">
        <f t="shared" si="109"/>
        <v>-1.4799999999999969</v>
      </c>
      <c r="D903" s="2">
        <f t="shared" si="110"/>
        <v>34.39</v>
      </c>
      <c r="E903" s="2">
        <f t="shared" si="104"/>
        <v>34.358000000000004</v>
      </c>
      <c r="F903" s="2">
        <f t="shared" si="105"/>
        <v>33.268999999999998</v>
      </c>
      <c r="G903" s="2">
        <f t="shared" si="107"/>
        <v>30.368599999999994</v>
      </c>
      <c r="H903" s="2">
        <f t="shared" si="103"/>
        <v>23.371319499999991</v>
      </c>
      <c r="I903" s="2">
        <f t="array" ref="I903">SUMPRODUCT(B887:B906, (ROW(B887:B906)-ROW(B887)+1)) / (20*21/2)</f>
        <v>34.46890476190476</v>
      </c>
      <c r="J903" s="2">
        <f t="shared" si="106"/>
        <v>33.378588197669174</v>
      </c>
      <c r="K903" s="2">
        <f t="shared" si="108"/>
        <v>30.832113261176879</v>
      </c>
    </row>
    <row r="904" spans="1:11" ht="13.5" x14ac:dyDescent="0.25">
      <c r="A904" s="3">
        <f>TITRES_STAT!B907</f>
        <v>45922</v>
      </c>
      <c r="B904" s="5">
        <f>TITRES_STAT!D907</f>
        <v>35.49</v>
      </c>
      <c r="C904" s="2">
        <f t="shared" si="109"/>
        <v>1.990000000000002</v>
      </c>
      <c r="D904" s="2">
        <f t="shared" si="110"/>
        <v>34.53</v>
      </c>
      <c r="E904" s="2">
        <f t="shared" si="104"/>
        <v>34.458000000000006</v>
      </c>
      <c r="F904" s="2">
        <f t="shared" si="105"/>
        <v>33.478999999999999</v>
      </c>
      <c r="G904" s="2">
        <f t="shared" si="107"/>
        <v>30.572399999999988</v>
      </c>
      <c r="H904" s="2">
        <f t="shared" si="103"/>
        <v>23.463332999999988</v>
      </c>
      <c r="I904" s="2">
        <f t="array" ref="I904">SUMPRODUCT(B888:B907, (ROW(B888:B907)-ROW(B888)+1)) / (20*21/2)</f>
        <v>34.527047619047622</v>
      </c>
      <c r="J904" s="2">
        <f t="shared" si="106"/>
        <v>33.579675035986398</v>
      </c>
      <c r="K904" s="2">
        <f t="shared" si="108"/>
        <v>31.014775486228764</v>
      </c>
    </row>
    <row r="905" spans="1:11" ht="13.5" x14ac:dyDescent="0.25">
      <c r="A905" s="3">
        <f>TITRES_STAT!B908</f>
        <v>45923</v>
      </c>
      <c r="B905" s="5">
        <f>TITRES_STAT!D908</f>
        <v>35.19</v>
      </c>
      <c r="C905" s="2">
        <f t="shared" si="109"/>
        <v>-0.30000000000000426</v>
      </c>
      <c r="D905" s="2">
        <f t="shared" si="110"/>
        <v>34.488</v>
      </c>
      <c r="E905" s="2">
        <f t="shared" si="104"/>
        <v>34.6</v>
      </c>
      <c r="F905" s="2">
        <f t="shared" si="105"/>
        <v>33.673999999999999</v>
      </c>
      <c r="G905" s="2">
        <f t="shared" si="107"/>
        <v>30.772199999999994</v>
      </c>
      <c r="H905" s="2">
        <f t="shared" si="103"/>
        <v>23.552517499999986</v>
      </c>
      <c r="I905" s="2">
        <f t="array" ref="I905">SUMPRODUCT(B889:B908, (ROW(B889:B908)-ROW(B889)+1)) / (20*21/2)</f>
        <v>34.567095238095241</v>
      </c>
      <c r="J905" s="2">
        <f t="shared" si="106"/>
        <v>33.733039318273406</v>
      </c>
      <c r="K905" s="2">
        <f t="shared" si="108"/>
        <v>31.178509780886461</v>
      </c>
    </row>
    <row r="906" spans="1:11" ht="13.5" x14ac:dyDescent="0.25">
      <c r="A906" s="3">
        <f>TITRES_STAT!B909</f>
        <v>45924</v>
      </c>
      <c r="B906" s="5">
        <f>TITRES_STAT!D909</f>
        <v>35.200000000000003</v>
      </c>
      <c r="C906" s="2">
        <f t="shared" si="109"/>
        <v>1.0000000000005116E-2</v>
      </c>
      <c r="D906" s="2">
        <f t="shared" si="110"/>
        <v>34.872</v>
      </c>
      <c r="E906" s="2">
        <f t="shared" si="104"/>
        <v>34.742999999999995</v>
      </c>
      <c r="F906" s="2">
        <f t="shared" si="105"/>
        <v>33.889499999999998</v>
      </c>
      <c r="G906" s="2">
        <f t="shared" si="107"/>
        <v>30.984199999999998</v>
      </c>
      <c r="H906" s="2">
        <f t="shared" ref="H906:H931" si="111">AVERAGE(B707:B906)</f>
        <v>23.640101999999988</v>
      </c>
      <c r="I906" s="2">
        <f t="array" ref="I906">SUMPRODUCT(B890:B909, (ROW(B890:B909)-ROW(B890)+1)) / (20*21/2)</f>
        <v>34.619095238095241</v>
      </c>
      <c r="J906" s="2">
        <f t="shared" si="106"/>
        <v>33.872749859390225</v>
      </c>
      <c r="K906" s="2">
        <f t="shared" si="108"/>
        <v>31.336215279675226</v>
      </c>
    </row>
    <row r="907" spans="1:11" ht="13.5" x14ac:dyDescent="0.25">
      <c r="A907" s="3">
        <f>TITRES_STAT!B910</f>
        <v>45925</v>
      </c>
      <c r="B907" s="5">
        <f>TITRES_STAT!D910</f>
        <v>34.5</v>
      </c>
      <c r="C907" s="2">
        <f t="shared" si="109"/>
        <v>-0.70000000000000284</v>
      </c>
      <c r="D907" s="2">
        <f t="shared" si="110"/>
        <v>34.775999999999996</v>
      </c>
      <c r="E907" s="2">
        <f t="shared" si="104"/>
        <v>34.692999999999998</v>
      </c>
      <c r="F907" s="2">
        <f t="shared" si="105"/>
        <v>34.069500000000005</v>
      </c>
      <c r="G907" s="2">
        <f t="shared" si="107"/>
        <v>31.186</v>
      </c>
      <c r="H907" s="2">
        <f t="shared" si="111"/>
        <v>23.724186499999988</v>
      </c>
      <c r="I907" s="2">
        <f t="array" ref="I907">SUMPRODUCT(B891:B910, (ROW(B891:B910)-ROW(B891)+1)) / (20*21/2)</f>
        <v>34.656809523809521</v>
      </c>
      <c r="J907" s="2">
        <f t="shared" si="106"/>
        <v>33.932487968019728</v>
      </c>
      <c r="K907" s="2">
        <f t="shared" si="108"/>
        <v>31.460285268707569</v>
      </c>
    </row>
    <row r="908" spans="1:11" ht="13.5" x14ac:dyDescent="0.25">
      <c r="A908" s="3">
        <f>TITRES_STAT!B911</f>
        <v>45926</v>
      </c>
      <c r="B908" s="5">
        <f>TITRES_STAT!D911</f>
        <v>34.49</v>
      </c>
      <c r="C908" s="2">
        <f t="shared" si="109"/>
        <v>-9.9999999999980105E-3</v>
      </c>
      <c r="D908" s="2">
        <f t="shared" si="110"/>
        <v>34.974000000000004</v>
      </c>
      <c r="E908" s="2">
        <f t="shared" ref="E908:E931" si="112">AVERAGE(B899:B908)</f>
        <v>34.682000000000002</v>
      </c>
      <c r="F908" s="2">
        <f t="shared" si="105"/>
        <v>34.254000000000005</v>
      </c>
      <c r="G908" s="2">
        <f t="shared" si="107"/>
        <v>31.383799999999997</v>
      </c>
      <c r="H908" s="2">
        <f t="shared" si="111"/>
        <v>23.809549999999991</v>
      </c>
      <c r="I908" s="2">
        <f t="array" ref="I908">SUMPRODUCT(B892:B911, (ROW(B892:B911)-ROW(B892)+1)) / (20*21/2)</f>
        <v>34.626380952380948</v>
      </c>
      <c r="J908" s="2">
        <f t="shared" si="106"/>
        <v>33.985584352017852</v>
      </c>
      <c r="K908" s="2">
        <f t="shared" si="108"/>
        <v>31.579097611111195</v>
      </c>
    </row>
    <row r="909" spans="1:11" ht="13.5" x14ac:dyDescent="0.25">
      <c r="A909" s="3">
        <f>TITRES_STAT!B912</f>
        <v>45929</v>
      </c>
      <c r="B909" s="5">
        <f>TITRES_STAT!D912</f>
        <v>34.799999999999997</v>
      </c>
      <c r="C909" s="2">
        <f t="shared" si="109"/>
        <v>0.30999999999999517</v>
      </c>
      <c r="D909" s="2">
        <f t="shared" si="110"/>
        <v>34.835999999999999</v>
      </c>
      <c r="E909" s="2">
        <f t="shared" si="112"/>
        <v>34.683000000000007</v>
      </c>
      <c r="F909" s="2">
        <f t="shared" si="105"/>
        <v>34.404000000000011</v>
      </c>
      <c r="G909" s="2">
        <f t="shared" si="107"/>
        <v>31.576199999999993</v>
      </c>
      <c r="H909" s="2">
        <f t="shared" si="111"/>
        <v>23.89531749999999</v>
      </c>
      <c r="I909" s="2">
        <f t="array" ref="I909">SUMPRODUCT(B893:B912, (ROW(B893:B912)-ROW(B893)+1)) / (20*21/2)</f>
        <v>34.591904761904765</v>
      </c>
      <c r="J909" s="2">
        <f t="shared" si="106"/>
        <v>34.063147747063773</v>
      </c>
      <c r="K909" s="2">
        <f t="shared" si="108"/>
        <v>31.705407508714675</v>
      </c>
    </row>
    <row r="910" spans="1:11" ht="13.5" x14ac:dyDescent="0.25">
      <c r="A910" s="3">
        <f>TITRES_STAT!B913</f>
        <v>45930</v>
      </c>
      <c r="B910" s="5">
        <f>TITRES_STAT!D913</f>
        <v>34.799999999999997</v>
      </c>
      <c r="C910" s="2">
        <f t="shared" si="109"/>
        <v>0</v>
      </c>
      <c r="D910" s="2">
        <f t="shared" si="110"/>
        <v>34.758000000000003</v>
      </c>
      <c r="E910" s="2">
        <f t="shared" si="112"/>
        <v>34.623000000000005</v>
      </c>
      <c r="F910" s="2">
        <f t="shared" si="105"/>
        <v>34.519500000000008</v>
      </c>
      <c r="G910" s="2">
        <f t="shared" si="107"/>
        <v>31.772199999999994</v>
      </c>
      <c r="H910" s="2">
        <f t="shared" si="111"/>
        <v>23.981314499999993</v>
      </c>
      <c r="I910" s="2">
        <f t="array" ref="I910">SUMPRODUCT(B894:B913, (ROW(B894:B913)-ROW(B894)+1)) / (20*21/2)</f>
        <v>34.539809523809524</v>
      </c>
      <c r="J910" s="2">
        <f t="shared" si="106"/>
        <v>34.133324152105317</v>
      </c>
      <c r="K910" s="2">
        <f t="shared" si="108"/>
        <v>31.826764077000373</v>
      </c>
    </row>
    <row r="911" spans="1:11" ht="13.5" x14ac:dyDescent="0.25">
      <c r="A911" s="3">
        <f>TITRES_STAT!B914</f>
        <v>45931</v>
      </c>
      <c r="B911" s="5">
        <f>TITRES_STAT!D914</f>
        <v>34.200000000000003</v>
      </c>
      <c r="C911" s="2">
        <f t="shared" si="109"/>
        <v>-0.59999999999999432</v>
      </c>
      <c r="D911" s="2">
        <f t="shared" si="110"/>
        <v>34.558000000000007</v>
      </c>
      <c r="E911" s="2">
        <f t="shared" si="112"/>
        <v>34.715000000000003</v>
      </c>
      <c r="F911" s="2">
        <f t="shared" si="105"/>
        <v>34.561999999999998</v>
      </c>
      <c r="G911" s="2">
        <f t="shared" si="107"/>
        <v>31.952799999999996</v>
      </c>
      <c r="H911" s="2">
        <f t="shared" si="111"/>
        <v>24.064311499999995</v>
      </c>
      <c r="I911" s="2">
        <f t="array" ref="I911">SUMPRODUCT(B895:B914, (ROW(B895:B914)-ROW(B895)+1)) / (20*21/2)</f>
        <v>34.432904761904773</v>
      </c>
      <c r="J911" s="2">
        <f t="shared" si="106"/>
        <v>34.139674232857189</v>
      </c>
      <c r="K911" s="2">
        <f t="shared" si="108"/>
        <v>31.919832152412123</v>
      </c>
    </row>
    <row r="912" spans="1:11" ht="13.5" x14ac:dyDescent="0.25">
      <c r="A912" s="3">
        <f>TITRES_STAT!B915</f>
        <v>45932</v>
      </c>
      <c r="B912" s="5">
        <f>TITRES_STAT!D915</f>
        <v>34.200000000000003</v>
      </c>
      <c r="C912" s="2">
        <f t="shared" si="109"/>
        <v>0</v>
      </c>
      <c r="D912" s="2">
        <f t="shared" si="110"/>
        <v>34.498000000000005</v>
      </c>
      <c r="E912" s="2">
        <f t="shared" si="112"/>
        <v>34.637</v>
      </c>
      <c r="F912" s="2">
        <f t="shared" si="105"/>
        <v>34.547000000000004</v>
      </c>
      <c r="G912" s="2">
        <f t="shared" si="107"/>
        <v>32.134799999999998</v>
      </c>
      <c r="H912" s="2">
        <f t="shared" si="111"/>
        <v>24.147537499999988</v>
      </c>
      <c r="I912" s="2">
        <f t="array" ref="I912">SUMPRODUCT(B896:B915, (ROW(B896:B915)-ROW(B896)+1)) / (20*21/2)</f>
        <v>34.340714285714284</v>
      </c>
      <c r="J912" s="2">
        <f t="shared" si="106"/>
        <v>34.145419544013649</v>
      </c>
      <c r="K912" s="2">
        <f t="shared" si="108"/>
        <v>32.009250499376357</v>
      </c>
    </row>
    <row r="913" spans="1:11" ht="13.5" x14ac:dyDescent="0.25">
      <c r="A913" s="3">
        <f>TITRES_STAT!B916</f>
        <v>45933</v>
      </c>
      <c r="B913" s="5">
        <f>TITRES_STAT!D916</f>
        <v>34</v>
      </c>
      <c r="C913" s="2">
        <f t="shared" si="109"/>
        <v>-0.20000000000000284</v>
      </c>
      <c r="D913" s="2">
        <f t="shared" si="110"/>
        <v>34.4</v>
      </c>
      <c r="E913" s="2">
        <f t="shared" si="112"/>
        <v>34.686999999999998</v>
      </c>
      <c r="F913" s="2">
        <f t="shared" si="105"/>
        <v>34.522500000000001</v>
      </c>
      <c r="G913" s="2">
        <f t="shared" si="107"/>
        <v>32.313799999999993</v>
      </c>
      <c r="H913" s="2">
        <f t="shared" si="111"/>
        <v>24.229625999999989</v>
      </c>
      <c r="I913" s="2">
        <f t="array" ref="I913">SUMPRODUCT(B897:B916, (ROW(B897:B916)-ROW(B897)+1)) / (20*21/2)</f>
        <v>34.249809523809517</v>
      </c>
      <c r="J913" s="2">
        <f t="shared" si="106"/>
        <v>34.131570063631401</v>
      </c>
      <c r="K913" s="2">
        <f t="shared" si="108"/>
        <v>32.08731910724395</v>
      </c>
    </row>
    <row r="914" spans="1:11" ht="13.5" x14ac:dyDescent="0.25">
      <c r="A914" s="3">
        <f>TITRES_STAT!B917</f>
        <v>45936</v>
      </c>
      <c r="B914" s="5">
        <f>TITRES_STAT!D917</f>
        <v>33.4</v>
      </c>
      <c r="C914" s="2">
        <f t="shared" si="109"/>
        <v>-0.60000000000000142</v>
      </c>
      <c r="D914" s="2">
        <f t="shared" si="110"/>
        <v>34.119999999999997</v>
      </c>
      <c r="E914" s="2">
        <f t="shared" si="112"/>
        <v>34.477999999999994</v>
      </c>
      <c r="F914" s="2">
        <f t="shared" si="105"/>
        <v>34.468000000000004</v>
      </c>
      <c r="G914" s="2">
        <f t="shared" si="107"/>
        <v>32.468400000000003</v>
      </c>
      <c r="H914" s="2">
        <f t="shared" si="111"/>
        <v>24.30688099999999</v>
      </c>
      <c r="I914" s="2">
        <f t="array" ref="I914">SUMPRODUCT(B898:B917, (ROW(B898:B917)-ROW(B898)+1)) / (20*21/2)</f>
        <v>34.160190476190479</v>
      </c>
      <c r="J914" s="2">
        <f t="shared" si="106"/>
        <v>34.061896724237933</v>
      </c>
      <c r="K914" s="2">
        <f t="shared" si="108"/>
        <v>32.138796789312813</v>
      </c>
    </row>
    <row r="915" spans="1:11" ht="13.5" x14ac:dyDescent="0.25">
      <c r="A915" s="3">
        <f>TITRES_STAT!B918</f>
        <v>45937</v>
      </c>
      <c r="B915" s="5">
        <f>TITRES_STAT!D918</f>
        <v>33.5</v>
      </c>
      <c r="C915" s="2">
        <f t="shared" si="109"/>
        <v>0.10000000000000142</v>
      </c>
      <c r="D915" s="2">
        <f t="shared" si="110"/>
        <v>33.86</v>
      </c>
      <c r="E915" s="2">
        <f t="shared" si="112"/>
        <v>34.308999999999997</v>
      </c>
      <c r="F915" s="2">
        <f t="shared" si="105"/>
        <v>34.454500000000003</v>
      </c>
      <c r="G915" s="2">
        <f t="shared" si="107"/>
        <v>32.610399999999998</v>
      </c>
      <c r="H915" s="2">
        <f t="shared" si="111"/>
        <v>24.380281499999992</v>
      </c>
      <c r="I915" s="2">
        <f t="array" ref="I915">SUMPRODUCT(B899:B918, (ROW(B899:B918)-ROW(B899)+1)) / (20*21/2)</f>
        <v>34.077714285714286</v>
      </c>
      <c r="J915" s="2">
        <f t="shared" si="106"/>
        <v>34.008382750500985</v>
      </c>
      <c r="K915" s="2">
        <f t="shared" si="108"/>
        <v>32.192177307378977</v>
      </c>
    </row>
    <row r="916" spans="1:11" ht="13.5" x14ac:dyDescent="0.25">
      <c r="A916" s="3">
        <f>TITRES_STAT!B919</f>
        <v>45938</v>
      </c>
      <c r="B916" s="5">
        <f>TITRES_STAT!D919</f>
        <v>33.5</v>
      </c>
      <c r="C916" s="2">
        <f t="shared" si="109"/>
        <v>0</v>
      </c>
      <c r="D916" s="2">
        <f t="shared" si="110"/>
        <v>33.72</v>
      </c>
      <c r="E916" s="2">
        <f t="shared" si="112"/>
        <v>34.138999999999996</v>
      </c>
      <c r="F916" s="2">
        <f t="shared" ref="F916:F931" si="113">AVERAGE(B897:B916)</f>
        <v>34.441000000000003</v>
      </c>
      <c r="G916" s="2">
        <f t="shared" si="107"/>
        <v>32.742600000000003</v>
      </c>
      <c r="H916" s="2">
        <f t="shared" si="111"/>
        <v>24.452581999999989</v>
      </c>
      <c r="I916" s="2">
        <f t="array" ref="I916">SUMPRODUCT(B900:B919, (ROW(B900:B919)-ROW(B900)+1)) / (20*21/2)</f>
        <v>33.809047619047618</v>
      </c>
      <c r="J916" s="2">
        <f t="shared" si="106"/>
        <v>33.959965345691366</v>
      </c>
      <c r="K916" s="2">
        <f t="shared" si="108"/>
        <v>32.243464471795491</v>
      </c>
    </row>
    <row r="917" spans="1:11" ht="13.5" x14ac:dyDescent="0.25">
      <c r="A917" s="3">
        <f>TITRES_STAT!B920</f>
        <v>45939</v>
      </c>
      <c r="B917" s="5">
        <f>TITRES_STAT!D920</f>
        <v>33.5</v>
      </c>
      <c r="C917" s="2">
        <f t="shared" si="109"/>
        <v>0</v>
      </c>
      <c r="D917" s="2">
        <f t="shared" si="110"/>
        <v>33.58</v>
      </c>
      <c r="E917" s="2">
        <f t="shared" si="112"/>
        <v>34.039000000000001</v>
      </c>
      <c r="F917" s="2">
        <f t="shared" si="113"/>
        <v>34.366</v>
      </c>
      <c r="G917" s="2">
        <f t="shared" si="107"/>
        <v>32.872600000000006</v>
      </c>
      <c r="H917" s="2">
        <f t="shared" si="111"/>
        <v>24.519244999999987</v>
      </c>
      <c r="I917" s="2">
        <f t="array" ref="I917">SUMPRODUCT(B901:B920, (ROW(B901:B920)-ROW(B901)+1)) / (20*21/2)</f>
        <v>33.637047619047621</v>
      </c>
      <c r="J917" s="2">
        <f t="shared" ref="J917:J931" si="114">$J$4*B917+J916*(1-$J$4)</f>
        <v>33.916159122292193</v>
      </c>
      <c r="K917" s="2">
        <f t="shared" si="108"/>
        <v>32.292740374862333</v>
      </c>
    </row>
    <row r="918" spans="1:11" ht="13.5" x14ac:dyDescent="0.25">
      <c r="A918" s="3">
        <f>TITRES_STAT!B921</f>
        <v>45940</v>
      </c>
      <c r="B918" s="5">
        <f>TITRES_STAT!D921</f>
        <v>33.5</v>
      </c>
      <c r="C918" s="2">
        <f t="shared" si="109"/>
        <v>0</v>
      </c>
      <c r="D918" s="2">
        <f t="shared" si="110"/>
        <v>33.480000000000004</v>
      </c>
      <c r="E918" s="2">
        <f t="shared" si="112"/>
        <v>33.94</v>
      </c>
      <c r="F918" s="2">
        <f t="shared" si="113"/>
        <v>34.310999999999993</v>
      </c>
      <c r="G918" s="2">
        <f t="shared" si="107"/>
        <v>32.995000000000005</v>
      </c>
      <c r="H918" s="2">
        <f t="shared" si="111"/>
        <v>24.585907999999986</v>
      </c>
      <c r="I918" s="2">
        <f t="array" ref="I918">SUMPRODUCT(B902:B921, (ROW(B902:B921)-ROW(B902)+1)) / (20*21/2)</f>
        <v>33.573904761904757</v>
      </c>
      <c r="J918" s="2">
        <f t="shared" si="114"/>
        <v>33.876524920169125</v>
      </c>
      <c r="K918" s="2">
        <f t="shared" si="108"/>
        <v>32.340083889573613</v>
      </c>
    </row>
    <row r="919" spans="1:11" ht="13.5" x14ac:dyDescent="0.25">
      <c r="A919" s="3">
        <f>TITRES_STAT!B922</f>
        <v>45943</v>
      </c>
      <c r="B919" s="5">
        <f>TITRES_STAT!D922</f>
        <v>31.49</v>
      </c>
      <c r="C919" s="2">
        <f t="shared" si="109"/>
        <v>-2.0100000000000016</v>
      </c>
      <c r="D919" s="2">
        <f t="shared" si="110"/>
        <v>33.097999999999999</v>
      </c>
      <c r="E919" s="2">
        <f t="shared" si="112"/>
        <v>33.609000000000002</v>
      </c>
      <c r="F919" s="2">
        <f t="shared" si="113"/>
        <v>34.146000000000001</v>
      </c>
      <c r="G919" s="2">
        <f t="shared" si="107"/>
        <v>33.076800000000006</v>
      </c>
      <c r="H919" s="2">
        <f t="shared" si="111"/>
        <v>24.647104499999983</v>
      </c>
      <c r="I919" s="2">
        <f t="array" ref="I919">SUMPRODUCT(B903:B922, (ROW(B903:B922)-ROW(B903)+1)) / (20*21/2)</f>
        <v>33.526714285714291</v>
      </c>
      <c r="J919" s="2">
        <f t="shared" si="114"/>
        <v>33.649236832533965</v>
      </c>
      <c r="K919" s="2">
        <f t="shared" si="108"/>
        <v>32.30674726645308</v>
      </c>
    </row>
    <row r="920" spans="1:11" ht="13.5" x14ac:dyDescent="0.25">
      <c r="A920" s="3">
        <f>TITRES_STAT!B923</f>
        <v>45944</v>
      </c>
      <c r="B920" s="5">
        <f>TITRES_STAT!D923</f>
        <v>32.340000000000003</v>
      </c>
      <c r="C920" s="2">
        <f t="shared" si="109"/>
        <v>0.85000000000000497</v>
      </c>
      <c r="D920" s="2">
        <f t="shared" si="110"/>
        <v>32.866</v>
      </c>
      <c r="E920" s="2">
        <f t="shared" si="112"/>
        <v>33.363</v>
      </c>
      <c r="F920" s="2">
        <f t="shared" si="113"/>
        <v>33.993000000000002</v>
      </c>
      <c r="G920" s="2">
        <f t="shared" si="107"/>
        <v>33.142800000000001</v>
      </c>
      <c r="H920" s="2">
        <f t="shared" si="111"/>
        <v>24.712550999999984</v>
      </c>
      <c r="I920" s="2">
        <f t="array" ref="I920">SUMPRODUCT(B904:B923, (ROW(B904:B923)-ROW(B904)+1)) / (20*21/2)</f>
        <v>33.648476190476188</v>
      </c>
      <c r="J920" s="2">
        <f t="shared" si="114"/>
        <v>33.524547610387877</v>
      </c>
      <c r="K920" s="2">
        <f t="shared" si="108"/>
        <v>32.308051295219627</v>
      </c>
    </row>
    <row r="921" spans="1:11" ht="13.5" x14ac:dyDescent="0.25">
      <c r="A921" s="3">
        <f>TITRES_STAT!B924</f>
        <v>45946</v>
      </c>
      <c r="B921" s="5">
        <f>TITRES_STAT!D924</f>
        <v>33.33</v>
      </c>
      <c r="C921" s="2">
        <f t="shared" si="109"/>
        <v>0.98999999999999488</v>
      </c>
      <c r="D921" s="2">
        <f t="shared" si="110"/>
        <v>32.831999999999994</v>
      </c>
      <c r="E921" s="2">
        <f t="shared" si="112"/>
        <v>33.275999999999996</v>
      </c>
      <c r="F921" s="2">
        <f t="shared" si="113"/>
        <v>33.995500000000007</v>
      </c>
      <c r="G921" s="2">
        <f t="shared" si="107"/>
        <v>33.209400000000002</v>
      </c>
      <c r="H921" s="2">
        <f t="shared" si="111"/>
        <v>24.782947499999988</v>
      </c>
      <c r="I921" s="2">
        <f t="array" ref="I921">SUMPRODUCT(B905:B924, (ROW(B905:B924)-ROW(B905)+1)) / (20*21/2)</f>
        <v>33.743095238095236</v>
      </c>
      <c r="J921" s="2">
        <f t="shared" si="114"/>
        <v>33.506019266541415</v>
      </c>
      <c r="K921" s="2">
        <f t="shared" si="108"/>
        <v>32.34812771501494</v>
      </c>
    </row>
    <row r="922" spans="1:11" ht="13.5" x14ac:dyDescent="0.25">
      <c r="A922" s="3">
        <f>TITRES_STAT!B925</f>
        <v>45947</v>
      </c>
      <c r="B922" s="5">
        <f>TITRES_STAT!D925</f>
        <v>33.5</v>
      </c>
      <c r="C922" s="2">
        <f t="shared" si="109"/>
        <v>0.17000000000000171</v>
      </c>
      <c r="D922" s="2">
        <f t="shared" si="110"/>
        <v>32.832000000000001</v>
      </c>
      <c r="E922" s="2">
        <f t="shared" si="112"/>
        <v>33.206000000000003</v>
      </c>
      <c r="F922" s="2">
        <f t="shared" si="113"/>
        <v>33.921500000000002</v>
      </c>
      <c r="G922" s="2">
        <f t="shared" si="107"/>
        <v>33.279400000000003</v>
      </c>
      <c r="H922" s="2">
        <f t="shared" si="111"/>
        <v>24.854193999999985</v>
      </c>
      <c r="I922" s="2">
        <f t="array" ref="I922">SUMPRODUCT(B906:B925, (ROW(B906:B925)-ROW(B906)+1)) / (20*21/2)</f>
        <v>33.887666666666668</v>
      </c>
      <c r="J922" s="2">
        <f t="shared" si="114"/>
        <v>33.50544600306128</v>
      </c>
      <c r="K922" s="2">
        <f t="shared" si="108"/>
        <v>32.393299177171215</v>
      </c>
    </row>
    <row r="923" spans="1:11" ht="13.5" x14ac:dyDescent="0.25">
      <c r="A923" s="3">
        <f>TITRES_STAT!B926</f>
        <v>45950</v>
      </c>
      <c r="B923" s="5">
        <f>TITRES_STAT!D926</f>
        <v>35.200000000000003</v>
      </c>
      <c r="C923" s="2">
        <f t="shared" si="109"/>
        <v>1.7000000000000028</v>
      </c>
      <c r="D923" s="2">
        <f t="shared" si="110"/>
        <v>33.172000000000004</v>
      </c>
      <c r="E923" s="2">
        <f t="shared" si="112"/>
        <v>33.326000000000001</v>
      </c>
      <c r="F923" s="2">
        <f t="shared" si="113"/>
        <v>34.006500000000003</v>
      </c>
      <c r="G923" s="2">
        <f t="shared" si="107"/>
        <v>33.363399999999999</v>
      </c>
      <c r="H923" s="2">
        <f t="shared" si="111"/>
        <v>24.933940499999984</v>
      </c>
      <c r="I923" s="2">
        <f t="array" ref="I923">SUMPRODUCT(B907:B926, (ROW(B907:B926)-ROW(B907)+1)) / (20*21/2)</f>
        <v>34.068857142857141</v>
      </c>
      <c r="J923" s="2">
        <f t="shared" si="114"/>
        <v>33.666832098007824</v>
      </c>
      <c r="K923" s="2">
        <f t="shared" si="108"/>
        <v>32.503365876105676</v>
      </c>
    </row>
    <row r="924" spans="1:11" ht="13.5" x14ac:dyDescent="0.25">
      <c r="A924" s="3">
        <f>TITRES_STAT!B927</f>
        <v>45951</v>
      </c>
      <c r="B924" s="5">
        <f>TITRES_STAT!D927</f>
        <v>35</v>
      </c>
      <c r="C924" s="2">
        <f t="shared" si="109"/>
        <v>-0.20000000000000284</v>
      </c>
      <c r="D924" s="2">
        <f t="shared" si="110"/>
        <v>33.874000000000002</v>
      </c>
      <c r="E924" s="2">
        <f t="shared" si="112"/>
        <v>33.486000000000004</v>
      </c>
      <c r="F924" s="2">
        <f t="shared" si="113"/>
        <v>33.982000000000006</v>
      </c>
      <c r="G924" s="2">
        <f t="shared" si="107"/>
        <v>33.433799999999998</v>
      </c>
      <c r="H924" s="2">
        <f t="shared" si="111"/>
        <v>25.011540999999983</v>
      </c>
      <c r="I924" s="2">
        <f t="array" ref="I924">SUMPRODUCT(B908:B927, (ROW(B908:B927)-ROW(B908)+1)) / (20*21/2)</f>
        <v>34.255285714285719</v>
      </c>
      <c r="J924" s="2">
        <f t="shared" si="114"/>
        <v>33.793800469626127</v>
      </c>
      <c r="K924" s="2">
        <f t="shared" si="108"/>
        <v>32.601273096650552</v>
      </c>
    </row>
    <row r="925" spans="1:11" ht="13.5" x14ac:dyDescent="0.25">
      <c r="A925" s="3">
        <f>TITRES_STAT!B928</f>
        <v>45952</v>
      </c>
      <c r="B925" s="5">
        <f>TITRES_STAT!D928</f>
        <v>35.5</v>
      </c>
      <c r="C925" s="2">
        <f t="shared" si="109"/>
        <v>0.5</v>
      </c>
      <c r="D925" s="2">
        <f t="shared" si="110"/>
        <v>34.506</v>
      </c>
      <c r="E925" s="2">
        <f t="shared" si="112"/>
        <v>33.686</v>
      </c>
      <c r="F925" s="2">
        <f t="shared" si="113"/>
        <v>33.997500000000002</v>
      </c>
      <c r="G925" s="2">
        <f t="shared" si="107"/>
        <v>33.504199999999997</v>
      </c>
      <c r="H925" s="2">
        <f t="shared" si="111"/>
        <v>25.092787499999986</v>
      </c>
      <c r="I925" s="2">
        <f t="array" ref="I925">SUMPRODUCT(B909:B928, (ROW(B909:B928)-ROW(B909)+1)) / (20*21/2)</f>
        <v>34.435571428571428</v>
      </c>
      <c r="J925" s="2">
        <f t="shared" si="114"/>
        <v>33.956295662995068</v>
      </c>
      <c r="K925" s="2">
        <f t="shared" si="108"/>
        <v>32.714948661487789</v>
      </c>
    </row>
    <row r="926" spans="1:11" ht="13.5" x14ac:dyDescent="0.25">
      <c r="A926" s="3">
        <f>TITRES_STAT!B929</f>
        <v>45953</v>
      </c>
      <c r="B926" s="5">
        <f>TITRES_STAT!D929</f>
        <v>35.9</v>
      </c>
      <c r="C926" s="2">
        <f t="shared" si="109"/>
        <v>0.39999999999999858</v>
      </c>
      <c r="D926" s="2">
        <f t="shared" si="110"/>
        <v>35.019999999999996</v>
      </c>
      <c r="E926" s="2">
        <f t="shared" si="112"/>
        <v>33.925999999999995</v>
      </c>
      <c r="F926" s="2">
        <f t="shared" si="113"/>
        <v>34.032499999999999</v>
      </c>
      <c r="G926" s="2">
        <f t="shared" si="107"/>
        <v>33.562200000000004</v>
      </c>
      <c r="H926" s="2">
        <f t="shared" si="111"/>
        <v>25.17603399999998</v>
      </c>
      <c r="I926" s="2">
        <f t="array" ref="I926">SUMPRODUCT(B910:B929, (ROW(B910:B929)-ROW(B910)+1)) / (20*21/2)</f>
        <v>34.51342857142857</v>
      </c>
      <c r="J926" s="2">
        <f t="shared" si="114"/>
        <v>34.141410361757444</v>
      </c>
      <c r="K926" s="2">
        <f t="shared" si="108"/>
        <v>32.839852635547089</v>
      </c>
    </row>
    <row r="927" spans="1:11" ht="13.5" x14ac:dyDescent="0.25">
      <c r="A927" s="3">
        <f>TITRES_STAT!B930</f>
        <v>45954</v>
      </c>
      <c r="B927" s="5">
        <f>TITRES_STAT!D930</f>
        <v>35.99</v>
      </c>
      <c r="C927" s="2">
        <f t="shared" si="109"/>
        <v>9.0000000000003411E-2</v>
      </c>
      <c r="D927" s="2">
        <f t="shared" si="110"/>
        <v>35.518000000000001</v>
      </c>
      <c r="E927" s="2">
        <f t="shared" si="112"/>
        <v>34.174999999999997</v>
      </c>
      <c r="F927" s="2">
        <f t="shared" si="113"/>
        <v>34.106999999999999</v>
      </c>
      <c r="G927" s="2">
        <f t="shared" si="107"/>
        <v>33.612000000000002</v>
      </c>
      <c r="H927" s="2">
        <f t="shared" si="111"/>
        <v>25.25881399999998</v>
      </c>
      <c r="I927" s="2">
        <f t="array" ref="I927">SUMPRODUCT(B911:B930, (ROW(B911:B930)-ROW(B911)+1)) / (20*21/2)</f>
        <v>34.590333333333334</v>
      </c>
      <c r="J927" s="2">
        <f t="shared" si="114"/>
        <v>34.317466517780545</v>
      </c>
      <c r="K927" s="2">
        <f t="shared" si="108"/>
        <v>32.963387826309948</v>
      </c>
    </row>
    <row r="928" spans="1:11" ht="13.5" x14ac:dyDescent="0.25">
      <c r="A928" s="3">
        <f>TITRES_STAT!B931</f>
        <v>45957</v>
      </c>
      <c r="B928" s="5">
        <f>TITRES_STAT!D931</f>
        <v>36</v>
      </c>
      <c r="C928" s="2">
        <f t="shared" si="109"/>
        <v>9.9999999999980105E-3</v>
      </c>
      <c r="D928" s="2">
        <f t="shared" si="110"/>
        <v>35.678000000000004</v>
      </c>
      <c r="E928" s="2">
        <f t="shared" si="112"/>
        <v>34.424999999999997</v>
      </c>
      <c r="F928" s="2">
        <f t="shared" si="113"/>
        <v>34.182499999999997</v>
      </c>
      <c r="G928" s="2">
        <f t="shared" si="107"/>
        <v>33.672000000000004</v>
      </c>
      <c r="H928" s="2">
        <f t="shared" si="111"/>
        <v>25.338939499999977</v>
      </c>
      <c r="I928" s="2">
        <f t="array" ref="I928">SUMPRODUCT(B912:B931, (ROW(B912:B931)-ROW(B912)+1)) / (20*21/2)</f>
        <v>34.637714285714289</v>
      </c>
      <c r="J928" s="2">
        <f t="shared" si="114"/>
        <v>34.477707801801444</v>
      </c>
      <c r="K928" s="2">
        <f t="shared" si="108"/>
        <v>33.082470656650734</v>
      </c>
    </row>
    <row r="929" spans="1:11" ht="13.5" x14ac:dyDescent="0.25">
      <c r="A929" s="3">
        <f>TITRES_STAT!B932</f>
        <v>45958</v>
      </c>
      <c r="B929" s="5">
        <f>TITRES_STAT!D932</f>
        <v>35</v>
      </c>
      <c r="C929" s="2">
        <f t="shared" si="109"/>
        <v>-1</v>
      </c>
      <c r="D929" s="2">
        <f t="shared" si="110"/>
        <v>35.678000000000004</v>
      </c>
      <c r="E929" s="2">
        <f t="shared" si="112"/>
        <v>34.775999999999996</v>
      </c>
      <c r="F929" s="2">
        <f t="shared" si="113"/>
        <v>34.192500000000003</v>
      </c>
      <c r="G929" s="2">
        <f t="shared" si="107"/>
        <v>33.712000000000003</v>
      </c>
      <c r="H929" s="2">
        <f t="shared" si="111"/>
        <v>25.414523499999984</v>
      </c>
      <c r="I929" s="2">
        <f t="array" ref="I929">SUMPRODUCT(B913:B931, (ROW(B913:B931)-ROW(B913)+1)) / (20*21/2)</f>
        <v>31.377952380952379</v>
      </c>
      <c r="J929" s="2">
        <f t="shared" si="114"/>
        <v>34.527449915915589</v>
      </c>
      <c r="K929" s="2">
        <f t="shared" si="108"/>
        <v>33.157667885801686</v>
      </c>
    </row>
    <row r="930" spans="1:11" ht="13.5" x14ac:dyDescent="0.25">
      <c r="A930" s="3">
        <f>TITRES_STAT!B933</f>
        <v>45959</v>
      </c>
      <c r="B930" s="5">
        <f>TITRES_STAT!D933</f>
        <v>35</v>
      </c>
      <c r="C930" s="2">
        <f t="shared" si="109"/>
        <v>0</v>
      </c>
      <c r="D930" s="2">
        <f t="shared" si="110"/>
        <v>35.577999999999996</v>
      </c>
      <c r="E930" s="2">
        <f t="shared" si="112"/>
        <v>35.042000000000002</v>
      </c>
      <c r="F930" s="2">
        <f t="shared" si="113"/>
        <v>34.202500000000001</v>
      </c>
      <c r="G930" s="2">
        <f t="shared" si="107"/>
        <v>33.772000000000006</v>
      </c>
      <c r="H930" s="2">
        <f t="shared" si="111"/>
        <v>25.490427999999984</v>
      </c>
      <c r="I930" s="2">
        <f t="array" ref="I930">SUMPRODUCT(B914:B931, (ROW(B914:B931)-ROW(B914)+1)) / (20*21/2)</f>
        <v>28.281047619047619</v>
      </c>
      <c r="J930" s="2">
        <f t="shared" si="114"/>
        <v>34.57245468582839</v>
      </c>
      <c r="K930" s="2">
        <f t="shared" si="108"/>
        <v>33.229916204005541</v>
      </c>
    </row>
    <row r="931" spans="1:11" ht="13.5" x14ac:dyDescent="0.25">
      <c r="A931" s="3">
        <f>TITRES_STAT!B934</f>
        <v>45960</v>
      </c>
      <c r="B931" s="5">
        <f>TITRES_STAT!D934</f>
        <v>34.700000000000003</v>
      </c>
      <c r="C931" s="2">
        <f t="shared" si="109"/>
        <v>-0.29999999999999716</v>
      </c>
      <c r="D931" s="2">
        <f t="shared" si="110"/>
        <v>35.338000000000001</v>
      </c>
      <c r="E931" s="2">
        <f t="shared" si="112"/>
        <v>35.179000000000002</v>
      </c>
      <c r="F931" s="2">
        <f t="shared" si="113"/>
        <v>34.227499999999999</v>
      </c>
      <c r="G931" s="2">
        <f t="shared" si="107"/>
        <v>33.830000000000005</v>
      </c>
      <c r="H931" s="2">
        <f t="shared" si="111"/>
        <v>25.567674499999985</v>
      </c>
      <c r="I931" s="2">
        <f t="array" ref="I931">SUMPRODUCT(B915:B931, (ROW(B915:B931)-ROW(B915)+1)) / (20*21/2)</f>
        <v>25.346047619047621</v>
      </c>
      <c r="J931" s="2">
        <f t="shared" si="114"/>
        <v>34.584601858606639</v>
      </c>
      <c r="K931" s="2">
        <f t="shared" si="108"/>
        <v>33.287566548946501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931"/>
  <sheetViews>
    <sheetView topLeftCell="A923" workbookViewId="0">
      <selection activeCell="A932" sqref="A932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44613</v>
      </c>
      <c r="B2" s="5">
        <f>TITRES_STAT!D5</f>
        <v>12.0937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44614</v>
      </c>
      <c r="B3" s="5">
        <f>TITRES_STAT!D6</f>
        <v>12.0937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44615</v>
      </c>
      <c r="B4" s="5">
        <f>TITRES_STAT!D7</f>
        <v>12.0937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44616</v>
      </c>
      <c r="B5" s="5">
        <f>TITRES_STAT!D8</f>
        <v>12.0937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44617</v>
      </c>
      <c r="B6" s="5">
        <f>TITRES_STAT!D9</f>
        <v>12.0937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44620</v>
      </c>
      <c r="B7" s="5">
        <f>TITRES_STAT!D10</f>
        <v>12.0937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44621</v>
      </c>
      <c r="B8" s="5">
        <f>TITRES_STAT!D11</f>
        <v>12.0937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44622</v>
      </c>
      <c r="B9" s="5">
        <f>TITRES_STAT!D12</f>
        <v>12.0937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44623</v>
      </c>
      <c r="B10" s="5">
        <f>TITRES_STAT!D13</f>
        <v>12.0937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44624</v>
      </c>
      <c r="B11" s="5">
        <f>TITRES_STAT!D14</f>
        <v>12.0937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44627</v>
      </c>
      <c r="B12" s="5">
        <f>TITRES_STAT!D15</f>
        <v>12.0937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44628</v>
      </c>
      <c r="B13" s="5">
        <f>TITRES_STAT!D16</f>
        <v>12.0937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44629</v>
      </c>
      <c r="B14" s="5">
        <f>TITRES_STAT!D17</f>
        <v>12.0937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44630</v>
      </c>
      <c r="B15" s="5">
        <f>TITRES_STAT!D18</f>
        <v>12.0937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44631</v>
      </c>
      <c r="B16" s="5">
        <f>TITRES_STAT!D19</f>
        <v>12.0937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0</v>
      </c>
      <c r="G16" s="2">
        <f>SUM(E3:E16)/14</f>
        <v>0</v>
      </c>
      <c r="H16" s="2" t="e">
        <f>F16/G16</f>
        <v>#DIV/0!</v>
      </c>
      <c r="I16" s="2">
        <f>IF(G16=0,100,100-(100/(1+H16)))</f>
        <v>100</v>
      </c>
    </row>
    <row r="17" spans="1:9" ht="13.5" x14ac:dyDescent="0.25">
      <c r="A17" s="3">
        <f>TITRES_STAT!B20</f>
        <v>44634</v>
      </c>
      <c r="B17" s="5">
        <f>TITRES_STAT!D20</f>
        <v>12.0937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0</v>
      </c>
      <c r="G17" s="2">
        <f>((G16*13)+E17)/14</f>
        <v>0</v>
      </c>
      <c r="H17" s="2" t="e">
        <f t="shared" ref="H17:H80" si="3">F17/G17</f>
        <v>#DIV/0!</v>
      </c>
      <c r="I17" s="2">
        <f t="shared" ref="I17:I80" si="4">IF(G17=0,100,100-(100/(1+H17)))</f>
        <v>100</v>
      </c>
    </row>
    <row r="18" spans="1:9" ht="13.5" x14ac:dyDescent="0.25">
      <c r="A18" s="3">
        <f>TITRES_STAT!B21</f>
        <v>44635</v>
      </c>
      <c r="B18" s="5">
        <f>TITRES_STAT!D21</f>
        <v>12.0937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0</v>
      </c>
      <c r="G18" s="2">
        <f t="shared" si="5"/>
        <v>0</v>
      </c>
      <c r="H18" s="2" t="e">
        <f t="shared" si="3"/>
        <v>#DIV/0!</v>
      </c>
      <c r="I18" s="2">
        <f t="shared" si="4"/>
        <v>100</v>
      </c>
    </row>
    <row r="19" spans="1:9" ht="13.5" x14ac:dyDescent="0.25">
      <c r="A19" s="3">
        <f>TITRES_STAT!B22</f>
        <v>44636</v>
      </c>
      <c r="B19" s="5">
        <f>TITRES_STAT!D22</f>
        <v>12.0937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0</v>
      </c>
      <c r="G19" s="2">
        <f t="shared" si="5"/>
        <v>0</v>
      </c>
      <c r="H19" s="2" t="e">
        <f t="shared" si="3"/>
        <v>#DIV/0!</v>
      </c>
      <c r="I19" s="2">
        <f t="shared" si="4"/>
        <v>100</v>
      </c>
    </row>
    <row r="20" spans="1:9" ht="13.5" x14ac:dyDescent="0.25">
      <c r="A20" s="3">
        <f>TITRES_STAT!B23</f>
        <v>44637</v>
      </c>
      <c r="B20" s="5">
        <f>TITRES_STAT!D23</f>
        <v>12.449400000000001</v>
      </c>
      <c r="C20" s="2">
        <f t="shared" si="0"/>
        <v>0.35570000000000057</v>
      </c>
      <c r="D20" s="2">
        <f t="shared" si="1"/>
        <v>0.35570000000000057</v>
      </c>
      <c r="E20" s="2">
        <f t="shared" si="2"/>
        <v>0</v>
      </c>
      <c r="F20" s="2">
        <f t="shared" si="5"/>
        <v>2.5407142857142899E-2</v>
      </c>
      <c r="G20" s="2">
        <f t="shared" si="5"/>
        <v>0</v>
      </c>
      <c r="H20" s="2" t="e">
        <f t="shared" si="3"/>
        <v>#DIV/0!</v>
      </c>
      <c r="I20" s="2">
        <f t="shared" si="4"/>
        <v>100</v>
      </c>
    </row>
    <row r="21" spans="1:9" ht="13.5" x14ac:dyDescent="0.25">
      <c r="A21" s="3">
        <f>TITRES_STAT!B24</f>
        <v>44638</v>
      </c>
      <c r="B21" s="5">
        <f>TITRES_STAT!D24</f>
        <v>12.449400000000001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2.3592346938775547E-2</v>
      </c>
      <c r="G21" s="2">
        <f t="shared" si="5"/>
        <v>0</v>
      </c>
      <c r="H21" s="2" t="e">
        <f t="shared" si="3"/>
        <v>#DIV/0!</v>
      </c>
      <c r="I21" s="2">
        <f t="shared" si="4"/>
        <v>100</v>
      </c>
    </row>
    <row r="22" spans="1:9" ht="13.5" x14ac:dyDescent="0.25">
      <c r="A22" s="3">
        <f>TITRES_STAT!B25</f>
        <v>44641</v>
      </c>
      <c r="B22" s="5">
        <f>TITRES_STAT!D25</f>
        <v>12.3712</v>
      </c>
      <c r="C22" s="2">
        <f t="shared" si="0"/>
        <v>-7.8200000000000713E-2</v>
      </c>
      <c r="D22" s="2">
        <f t="shared" si="1"/>
        <v>0</v>
      </c>
      <c r="E22" s="2">
        <f t="shared" si="2"/>
        <v>7.8200000000000713E-2</v>
      </c>
      <c r="F22" s="2">
        <f t="shared" si="5"/>
        <v>2.1907179300291579E-2</v>
      </c>
      <c r="G22" s="2">
        <f t="shared" si="5"/>
        <v>5.585714285714337E-3</v>
      </c>
      <c r="H22" s="2">
        <f t="shared" si="3"/>
        <v>3.9220014092593258</v>
      </c>
      <c r="I22" s="2">
        <f t="shared" si="4"/>
        <v>79.683061485541458</v>
      </c>
    </row>
    <row r="23" spans="1:9" ht="13.5" x14ac:dyDescent="0.25">
      <c r="A23" s="3">
        <f>TITRES_STAT!B26</f>
        <v>44642</v>
      </c>
      <c r="B23" s="5">
        <f>TITRES_STAT!D26</f>
        <v>12.164899999999999</v>
      </c>
      <c r="C23" s="2">
        <f t="shared" si="0"/>
        <v>-0.20630000000000059</v>
      </c>
      <c r="D23" s="2">
        <f t="shared" si="1"/>
        <v>0</v>
      </c>
      <c r="E23" s="2">
        <f t="shared" si="2"/>
        <v>0.20630000000000059</v>
      </c>
      <c r="F23" s="2">
        <f t="shared" si="5"/>
        <v>2.0342380778842178E-2</v>
      </c>
      <c r="G23" s="2">
        <f t="shared" si="5"/>
        <v>1.9922448979591927E-2</v>
      </c>
      <c r="H23" s="2">
        <f t="shared" si="3"/>
        <v>1.0210783222323931</v>
      </c>
      <c r="I23" s="2">
        <f t="shared" si="4"/>
        <v>50.52146228081628</v>
      </c>
    </row>
    <row r="24" spans="1:9" ht="13.5" x14ac:dyDescent="0.25">
      <c r="A24" s="3">
        <f>TITRES_STAT!B27</f>
        <v>44643</v>
      </c>
      <c r="B24" s="5">
        <f>TITRES_STAT!D27</f>
        <v>12.2005</v>
      </c>
      <c r="C24" s="2">
        <f t="shared" si="0"/>
        <v>3.560000000000052E-2</v>
      </c>
      <c r="D24" s="2">
        <f t="shared" si="1"/>
        <v>3.560000000000052E-2</v>
      </c>
      <c r="E24" s="2">
        <f t="shared" si="2"/>
        <v>0</v>
      </c>
      <c r="F24" s="2">
        <f t="shared" si="5"/>
        <v>2.1432210723210634E-2</v>
      </c>
      <c r="G24" s="2">
        <f t="shared" si="5"/>
        <v>1.8499416909621074E-2</v>
      </c>
      <c r="H24" s="2">
        <f t="shared" si="3"/>
        <v>1.158534392079368</v>
      </c>
      <c r="I24" s="2">
        <f t="shared" si="4"/>
        <v>53.672269310628124</v>
      </c>
    </row>
    <row r="25" spans="1:9" ht="13.5" x14ac:dyDescent="0.25">
      <c r="A25" s="3">
        <f>TITRES_STAT!B28</f>
        <v>44644</v>
      </c>
      <c r="B25" s="5">
        <f>TITRES_STAT!D28</f>
        <v>12.378299999999999</v>
      </c>
      <c r="C25" s="2">
        <f t="shared" si="0"/>
        <v>0.17779999999999951</v>
      </c>
      <c r="D25" s="2">
        <f t="shared" si="1"/>
        <v>0.17779999999999951</v>
      </c>
      <c r="E25" s="2">
        <f t="shared" si="2"/>
        <v>0</v>
      </c>
      <c r="F25" s="2">
        <f t="shared" si="5"/>
        <v>3.2601338528695553E-2</v>
      </c>
      <c r="G25" s="2">
        <f t="shared" si="5"/>
        <v>1.7178029987505283E-2</v>
      </c>
      <c r="H25" s="2">
        <f t="shared" si="3"/>
        <v>1.8978508334429887</v>
      </c>
      <c r="I25" s="2">
        <f t="shared" si="4"/>
        <v>65.491667533077191</v>
      </c>
    </row>
    <row r="26" spans="1:9" ht="13.5" x14ac:dyDescent="0.25">
      <c r="A26" s="3">
        <f>TITRES_STAT!B29</f>
        <v>44645</v>
      </c>
      <c r="B26" s="5">
        <f>TITRES_STAT!D29</f>
        <v>13.0114</v>
      </c>
      <c r="C26" s="2">
        <f t="shared" si="0"/>
        <v>0.63310000000000066</v>
      </c>
      <c r="D26" s="2">
        <f t="shared" si="1"/>
        <v>0.63310000000000066</v>
      </c>
      <c r="E26" s="2">
        <f t="shared" si="2"/>
        <v>0</v>
      </c>
      <c r="F26" s="2">
        <f t="shared" si="5"/>
        <v>7.5494100062360209E-2</v>
      </c>
      <c r="G26" s="2">
        <f t="shared" si="5"/>
        <v>1.595102784554062E-2</v>
      </c>
      <c r="H26" s="2">
        <f t="shared" si="3"/>
        <v>4.7328674235538912</v>
      </c>
      <c r="I26" s="2">
        <f t="shared" si="4"/>
        <v>82.556722035967042</v>
      </c>
    </row>
    <row r="27" spans="1:9" ht="13.5" x14ac:dyDescent="0.25">
      <c r="A27" s="3">
        <f>TITRES_STAT!B30</f>
        <v>44648</v>
      </c>
      <c r="B27" s="5">
        <f>TITRES_STAT!D30</f>
        <v>12.876300000000001</v>
      </c>
      <c r="C27" s="2">
        <f t="shared" si="0"/>
        <v>-0.13509999999999955</v>
      </c>
      <c r="D27" s="2">
        <f t="shared" si="1"/>
        <v>0</v>
      </c>
      <c r="E27" s="2">
        <f t="shared" si="2"/>
        <v>0.13509999999999955</v>
      </c>
      <c r="F27" s="2">
        <f t="shared" si="5"/>
        <v>7.0101664343620196E-2</v>
      </c>
      <c r="G27" s="2">
        <f t="shared" si="5"/>
        <v>2.4461668713716262E-2</v>
      </c>
      <c r="H27" s="2">
        <f t="shared" si="3"/>
        <v>2.8657760500334328</v>
      </c>
      <c r="I27" s="2">
        <f t="shared" si="4"/>
        <v>74.131972802942073</v>
      </c>
    </row>
    <row r="28" spans="1:9" ht="13.5" x14ac:dyDescent="0.25">
      <c r="A28" s="3">
        <f>TITRES_STAT!B31</f>
        <v>44649</v>
      </c>
      <c r="B28" s="5">
        <f>TITRES_STAT!D31</f>
        <v>13.089700000000001</v>
      </c>
      <c r="C28" s="2">
        <f t="shared" si="0"/>
        <v>0.21340000000000003</v>
      </c>
      <c r="D28" s="2">
        <f t="shared" si="1"/>
        <v>0.21340000000000003</v>
      </c>
      <c r="E28" s="2">
        <f t="shared" si="2"/>
        <v>0</v>
      </c>
      <c r="F28" s="2">
        <f>((F27*13)+D28)/14</f>
        <v>8.0337259747647341E-2</v>
      </c>
      <c r="G28" s="2">
        <f>((G27*13)+E28)/14</f>
        <v>2.2714406662736528E-2</v>
      </c>
      <c r="H28" s="2">
        <f t="shared" si="3"/>
        <v>3.5368416591502845</v>
      </c>
      <c r="I28" s="2">
        <f t="shared" si="4"/>
        <v>77.958234491540708</v>
      </c>
    </row>
    <row r="29" spans="1:9" ht="13.5" x14ac:dyDescent="0.25">
      <c r="A29" s="3">
        <f>TITRES_STAT!B32</f>
        <v>44650</v>
      </c>
      <c r="B29" s="5">
        <f>TITRES_STAT!D32</f>
        <v>13.082599999999999</v>
      </c>
      <c r="C29" s="2">
        <f t="shared" si="0"/>
        <v>-7.1000000000012164E-3</v>
      </c>
      <c r="D29" s="2">
        <f t="shared" si="1"/>
        <v>0</v>
      </c>
      <c r="E29" s="2">
        <f t="shared" si="2"/>
        <v>7.1000000000012164E-3</v>
      </c>
      <c r="F29" s="2">
        <f t="shared" ref="F29:G44" si="6">((F28*13)+D29)/14</f>
        <v>7.4598884051386816E-2</v>
      </c>
      <c r="G29" s="2">
        <f t="shared" si="6"/>
        <v>2.1599091901112578E-2</v>
      </c>
      <c r="H29" s="2">
        <f t="shared" si="3"/>
        <v>3.4537972426305661</v>
      </c>
      <c r="I29" s="2">
        <f t="shared" si="4"/>
        <v>77.54724911075283</v>
      </c>
    </row>
    <row r="30" spans="1:9" ht="13.5" x14ac:dyDescent="0.25">
      <c r="A30" s="3">
        <f>TITRES_STAT!B33</f>
        <v>44651</v>
      </c>
      <c r="B30" s="5">
        <f>TITRES_STAT!D33</f>
        <v>13.018599999999999</v>
      </c>
      <c r="C30" s="2">
        <f t="shared" si="0"/>
        <v>-6.4000000000000057E-2</v>
      </c>
      <c r="D30" s="2">
        <f t="shared" si="1"/>
        <v>0</v>
      </c>
      <c r="E30" s="2">
        <f t="shared" si="2"/>
        <v>6.4000000000000057E-2</v>
      </c>
      <c r="F30" s="2">
        <f t="shared" si="6"/>
        <v>6.9270392333430617E-2</v>
      </c>
      <c r="G30" s="2">
        <f t="shared" si="6"/>
        <v>2.4627728193890256E-2</v>
      </c>
      <c r="H30" s="2">
        <f t="shared" si="3"/>
        <v>2.8126992383574985</v>
      </c>
      <c r="I30" s="2">
        <f t="shared" si="4"/>
        <v>73.771862465847221</v>
      </c>
    </row>
    <row r="31" spans="1:9" ht="13.5" x14ac:dyDescent="0.25">
      <c r="A31" s="3">
        <f>TITRES_STAT!B34</f>
        <v>44652</v>
      </c>
      <c r="B31" s="5">
        <f>TITRES_STAT!D34</f>
        <v>12.9474</v>
      </c>
      <c r="C31" s="2">
        <f t="shared" si="0"/>
        <v>-7.1199999999999264E-2</v>
      </c>
      <c r="D31" s="2">
        <f t="shared" si="1"/>
        <v>0</v>
      </c>
      <c r="E31" s="2">
        <f t="shared" si="2"/>
        <v>7.1199999999999264E-2</v>
      </c>
      <c r="F31" s="2">
        <f t="shared" si="6"/>
        <v>6.4322507166756998E-2</v>
      </c>
      <c r="G31" s="2">
        <f t="shared" si="6"/>
        <v>2.7954319037183758E-2</v>
      </c>
      <c r="H31" s="2">
        <f t="shared" si="3"/>
        <v>2.3009863728462738</v>
      </c>
      <c r="I31" s="2">
        <f t="shared" si="4"/>
        <v>69.706024592347816</v>
      </c>
    </row>
    <row r="32" spans="1:9" ht="13.5" x14ac:dyDescent="0.25">
      <c r="A32" s="3">
        <f>TITRES_STAT!B35</f>
        <v>44655</v>
      </c>
      <c r="B32" s="5">
        <f>TITRES_STAT!D35</f>
        <v>12.9474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5.9728042369131498E-2</v>
      </c>
      <c r="G32" s="2">
        <f t="shared" si="6"/>
        <v>2.5957581963099201E-2</v>
      </c>
      <c r="H32" s="2">
        <f t="shared" si="3"/>
        <v>2.3009863728462743</v>
      </c>
      <c r="I32" s="2">
        <f t="shared" si="4"/>
        <v>69.706024592347816</v>
      </c>
    </row>
    <row r="33" spans="1:9" ht="13.5" x14ac:dyDescent="0.25">
      <c r="A33" s="3">
        <f>TITRES_STAT!B36</f>
        <v>44656</v>
      </c>
      <c r="B33" s="5">
        <f>TITRES_STAT!D36</f>
        <v>12.9474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5.546175362847925E-2</v>
      </c>
      <c r="G33" s="2">
        <f t="shared" si="6"/>
        <v>2.4103468965734974E-2</v>
      </c>
      <c r="H33" s="2">
        <f t="shared" si="3"/>
        <v>2.3009863728462738</v>
      </c>
      <c r="I33" s="2">
        <f t="shared" si="4"/>
        <v>69.706024592347816</v>
      </c>
    </row>
    <row r="34" spans="1:9" ht="13.5" x14ac:dyDescent="0.25">
      <c r="A34" s="3">
        <f>TITRES_STAT!B37</f>
        <v>44657</v>
      </c>
      <c r="B34" s="5">
        <f>TITRES_STAT!D37</f>
        <v>12.876300000000001</v>
      </c>
      <c r="C34" s="2">
        <f t="shared" si="0"/>
        <v>-7.1099999999999497E-2</v>
      </c>
      <c r="D34" s="2">
        <f t="shared" si="1"/>
        <v>0</v>
      </c>
      <c r="E34" s="2">
        <f t="shared" si="2"/>
        <v>7.1099999999999497E-2</v>
      </c>
      <c r="F34" s="2">
        <f t="shared" si="6"/>
        <v>5.150019979787359E-2</v>
      </c>
      <c r="G34" s="2">
        <f t="shared" si="6"/>
        <v>2.7460364039611013E-2</v>
      </c>
      <c r="H34" s="2">
        <f t="shared" si="3"/>
        <v>1.8754376206952539</v>
      </c>
      <c r="I34" s="2">
        <f t="shared" si="4"/>
        <v>65.222684964446927</v>
      </c>
    </row>
    <row r="35" spans="1:9" ht="13.5" x14ac:dyDescent="0.25">
      <c r="A35" s="3">
        <f>TITRES_STAT!B38</f>
        <v>44658</v>
      </c>
      <c r="B35" s="5">
        <f>TITRES_STAT!D38</f>
        <v>12.805099999999999</v>
      </c>
      <c r="C35" s="2">
        <f t="shared" si="0"/>
        <v>-7.120000000000104E-2</v>
      </c>
      <c r="D35" s="2">
        <f t="shared" si="1"/>
        <v>0</v>
      </c>
      <c r="E35" s="2">
        <f t="shared" si="2"/>
        <v>7.120000000000104E-2</v>
      </c>
      <c r="F35" s="2">
        <f t="shared" si="6"/>
        <v>4.7821614098025475E-2</v>
      </c>
      <c r="G35" s="2">
        <f t="shared" si="6"/>
        <v>3.0584623751067443E-2</v>
      </c>
      <c r="H35" s="2">
        <f t="shared" si="3"/>
        <v>1.5635835342377373</v>
      </c>
      <c r="I35" s="2">
        <f t="shared" si="4"/>
        <v>60.992103957426039</v>
      </c>
    </row>
    <row r="36" spans="1:9" ht="13.5" x14ac:dyDescent="0.25">
      <c r="A36" s="3">
        <f>TITRES_STAT!B39</f>
        <v>44659</v>
      </c>
      <c r="B36" s="5">
        <f>TITRES_STAT!D39</f>
        <v>12.876300000000001</v>
      </c>
      <c r="C36" s="2">
        <f t="shared" si="0"/>
        <v>7.120000000000104E-2</v>
      </c>
      <c r="D36" s="2">
        <f t="shared" si="1"/>
        <v>7.120000000000104E-2</v>
      </c>
      <c r="E36" s="2">
        <f t="shared" si="2"/>
        <v>0</v>
      </c>
      <c r="F36" s="2">
        <f t="shared" si="6"/>
        <v>4.9491498805309446E-2</v>
      </c>
      <c r="G36" s="2">
        <f t="shared" si="6"/>
        <v>2.8400007768848341E-2</v>
      </c>
      <c r="H36" s="2">
        <f t="shared" si="3"/>
        <v>1.7426579319318403</v>
      </c>
      <c r="I36" s="2">
        <f t="shared" si="4"/>
        <v>63.539018542657558</v>
      </c>
    </row>
    <row r="37" spans="1:9" ht="13.5" x14ac:dyDescent="0.25">
      <c r="A37" s="3">
        <f>TITRES_STAT!B40</f>
        <v>44662</v>
      </c>
      <c r="B37" s="5">
        <f>TITRES_STAT!D40</f>
        <v>12.805099999999999</v>
      </c>
      <c r="C37" s="2">
        <f t="shared" si="0"/>
        <v>-7.120000000000104E-2</v>
      </c>
      <c r="D37" s="2">
        <f t="shared" si="1"/>
        <v>0</v>
      </c>
      <c r="E37" s="2">
        <f t="shared" si="2"/>
        <v>7.120000000000104E-2</v>
      </c>
      <c r="F37" s="2">
        <f t="shared" si="6"/>
        <v>4.5956391747787338E-2</v>
      </c>
      <c r="G37" s="2">
        <f t="shared" si="6"/>
        <v>3.1457150071073532E-2</v>
      </c>
      <c r="H37" s="2">
        <f t="shared" si="3"/>
        <v>1.460920383567951</v>
      </c>
      <c r="I37" s="2">
        <f t="shared" si="4"/>
        <v>59.364796737139628</v>
      </c>
    </row>
    <row r="38" spans="1:9" ht="13.5" x14ac:dyDescent="0.25">
      <c r="A38" s="3">
        <f>TITRES_STAT!B41</f>
        <v>44663</v>
      </c>
      <c r="B38" s="5">
        <f>TITRES_STAT!D41</f>
        <v>12.805099999999999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4.2673792337231099E-2</v>
      </c>
      <c r="G38" s="2">
        <f t="shared" si="6"/>
        <v>2.9210210780282568E-2</v>
      </c>
      <c r="H38" s="2">
        <f t="shared" si="3"/>
        <v>1.4609203835679507</v>
      </c>
      <c r="I38" s="2">
        <f t="shared" si="4"/>
        <v>59.364796737139621</v>
      </c>
    </row>
    <row r="39" spans="1:9" ht="13.5" x14ac:dyDescent="0.25">
      <c r="A39" s="3">
        <f>TITRES_STAT!B42</f>
        <v>44664</v>
      </c>
      <c r="B39" s="5">
        <f>TITRES_STAT!D42</f>
        <v>12.805099999999999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3.9625664313143169E-2</v>
      </c>
      <c r="G39" s="2">
        <f t="shared" si="6"/>
        <v>2.7123767153119527E-2</v>
      </c>
      <c r="H39" s="2">
        <f t="shared" si="3"/>
        <v>1.460920383567951</v>
      </c>
      <c r="I39" s="2">
        <f t="shared" si="4"/>
        <v>59.364796737139628</v>
      </c>
    </row>
    <row r="40" spans="1:9" ht="13.5" x14ac:dyDescent="0.25">
      <c r="A40" s="3">
        <f>TITRES_STAT!B43</f>
        <v>44665</v>
      </c>
      <c r="B40" s="5">
        <f>TITRES_STAT!D43</f>
        <v>12.890499999999999</v>
      </c>
      <c r="C40" s="2">
        <f t="shared" si="0"/>
        <v>8.539999999999992E-2</v>
      </c>
      <c r="D40" s="2">
        <f t="shared" si="1"/>
        <v>8.539999999999992E-2</v>
      </c>
      <c r="E40" s="2">
        <f t="shared" si="2"/>
        <v>0</v>
      </c>
      <c r="F40" s="2">
        <f t="shared" si="6"/>
        <v>4.2895259719347219E-2</v>
      </c>
      <c r="G40" s="2">
        <f t="shared" si="6"/>
        <v>2.5186355213610991E-2</v>
      </c>
      <c r="H40" s="2">
        <f t="shared" si="3"/>
        <v>1.7031150142822624</v>
      </c>
      <c r="I40" s="2">
        <f t="shared" si="4"/>
        <v>63.005643684550272</v>
      </c>
    </row>
    <row r="41" spans="1:9" ht="13.5" x14ac:dyDescent="0.25">
      <c r="A41" s="3">
        <f>TITRES_STAT!B44</f>
        <v>44666</v>
      </c>
      <c r="B41" s="5">
        <f>TITRES_STAT!D44</f>
        <v>12.8621</v>
      </c>
      <c r="C41" s="2">
        <f t="shared" si="0"/>
        <v>-2.8399999999999537E-2</v>
      </c>
      <c r="D41" s="2">
        <f t="shared" si="1"/>
        <v>0</v>
      </c>
      <c r="E41" s="2">
        <f t="shared" si="2"/>
        <v>2.8399999999999537E-2</v>
      </c>
      <c r="F41" s="2">
        <f t="shared" si="6"/>
        <v>3.9831312596536703E-2</v>
      </c>
      <c r="G41" s="2">
        <f t="shared" si="6"/>
        <v>2.5415901269781601E-2</v>
      </c>
      <c r="H41" s="2">
        <f t="shared" si="3"/>
        <v>1.5671808044003694</v>
      </c>
      <c r="I41" s="2">
        <f t="shared" si="4"/>
        <v>61.046763894233173</v>
      </c>
    </row>
    <row r="42" spans="1:9" ht="13.5" x14ac:dyDescent="0.25">
      <c r="A42" s="3">
        <f>TITRES_STAT!B45</f>
        <v>44669</v>
      </c>
      <c r="B42" s="5">
        <f>TITRES_STAT!D45</f>
        <v>13.103899999999999</v>
      </c>
      <c r="C42" s="2">
        <f t="shared" si="0"/>
        <v>0.24179999999999957</v>
      </c>
      <c r="D42" s="2">
        <f t="shared" si="1"/>
        <v>0.24179999999999957</v>
      </c>
      <c r="E42" s="2">
        <f t="shared" si="2"/>
        <v>0</v>
      </c>
      <c r="F42" s="2">
        <f t="shared" si="6"/>
        <v>5.4257647411069761E-2</v>
      </c>
      <c r="G42" s="2">
        <f t="shared" si="6"/>
        <v>2.3600479750511487E-2</v>
      </c>
      <c r="H42" s="2">
        <f t="shared" si="3"/>
        <v>2.2990061212587785</v>
      </c>
      <c r="I42" s="2">
        <f t="shared" si="4"/>
        <v>69.687840420907222</v>
      </c>
    </row>
    <row r="43" spans="1:9" ht="13.5" x14ac:dyDescent="0.25">
      <c r="A43" s="3">
        <f>TITRES_STAT!B46</f>
        <v>44670</v>
      </c>
      <c r="B43" s="5">
        <f>TITRES_STAT!D46</f>
        <v>12.890499999999999</v>
      </c>
      <c r="C43" s="2">
        <f t="shared" si="0"/>
        <v>-0.21340000000000003</v>
      </c>
      <c r="D43" s="2">
        <f t="shared" si="1"/>
        <v>0</v>
      </c>
      <c r="E43" s="2">
        <f t="shared" si="2"/>
        <v>0.21340000000000003</v>
      </c>
      <c r="F43" s="2">
        <f t="shared" si="6"/>
        <v>5.0382101167421922E-2</v>
      </c>
      <c r="G43" s="2">
        <f t="shared" si="6"/>
        <v>3.7157588339760669E-2</v>
      </c>
      <c r="H43" s="2">
        <f t="shared" si="3"/>
        <v>1.3559034215767523</v>
      </c>
      <c r="I43" s="2">
        <f t="shared" si="4"/>
        <v>57.55343827588981</v>
      </c>
    </row>
    <row r="44" spans="1:9" ht="13.5" x14ac:dyDescent="0.25">
      <c r="A44" s="3">
        <f>TITRES_STAT!B47</f>
        <v>44671</v>
      </c>
      <c r="B44" s="5">
        <f>TITRES_STAT!D47</f>
        <v>12.9474</v>
      </c>
      <c r="C44" s="2">
        <f t="shared" si="0"/>
        <v>5.6900000000000617E-2</v>
      </c>
      <c r="D44" s="2">
        <f t="shared" si="1"/>
        <v>5.6900000000000617E-2</v>
      </c>
      <c r="E44" s="2">
        <f t="shared" si="2"/>
        <v>0</v>
      </c>
      <c r="F44" s="2">
        <f t="shared" si="6"/>
        <v>5.0847665369748975E-2</v>
      </c>
      <c r="G44" s="2">
        <f t="shared" si="6"/>
        <v>3.450347488692062E-2</v>
      </c>
      <c r="H44" s="2">
        <f t="shared" si="3"/>
        <v>1.4736969402761233</v>
      </c>
      <c r="I44" s="2">
        <f t="shared" si="4"/>
        <v>59.574676116615308</v>
      </c>
    </row>
    <row r="45" spans="1:9" ht="13.5" x14ac:dyDescent="0.25">
      <c r="A45" s="3">
        <f>TITRES_STAT!B48</f>
        <v>44672</v>
      </c>
      <c r="B45" s="5">
        <f>TITRES_STAT!D48</f>
        <v>12.805099999999999</v>
      </c>
      <c r="C45" s="2">
        <f t="shared" si="0"/>
        <v>-0.14230000000000054</v>
      </c>
      <c r="D45" s="2">
        <f t="shared" si="1"/>
        <v>0</v>
      </c>
      <c r="E45" s="2">
        <f t="shared" si="2"/>
        <v>0.14230000000000054</v>
      </c>
      <c r="F45" s="2">
        <f t="shared" ref="F45:G60" si="7">((F44*13)+D45)/14</f>
        <v>4.7215689271909764E-2</v>
      </c>
      <c r="G45" s="2">
        <f t="shared" si="7"/>
        <v>4.2203226680712039E-2</v>
      </c>
      <c r="H45" s="2">
        <f t="shared" si="3"/>
        <v>1.1187696530675117</v>
      </c>
      <c r="I45" s="2">
        <f t="shared" si="4"/>
        <v>52.802797673063687</v>
      </c>
    </row>
    <row r="46" spans="1:9" ht="13.5" x14ac:dyDescent="0.25">
      <c r="A46" s="3">
        <f>TITRES_STAT!B49</f>
        <v>44673</v>
      </c>
      <c r="B46" s="5">
        <f>TITRES_STAT!D49</f>
        <v>12.876300000000001</v>
      </c>
      <c r="C46" s="2">
        <f t="shared" si="0"/>
        <v>7.120000000000104E-2</v>
      </c>
      <c r="D46" s="2">
        <f t="shared" si="1"/>
        <v>7.120000000000104E-2</v>
      </c>
      <c r="E46" s="2">
        <f t="shared" si="2"/>
        <v>0</v>
      </c>
      <c r="F46" s="2">
        <f t="shared" si="7"/>
        <v>4.8928854323916283E-2</v>
      </c>
      <c r="G46" s="2">
        <f t="shared" si="7"/>
        <v>3.9188710489232607E-2</v>
      </c>
      <c r="H46" s="2">
        <f t="shared" si="3"/>
        <v>1.2485446372970055</v>
      </c>
      <c r="I46" s="2">
        <f t="shared" si="4"/>
        <v>55.526789043329444</v>
      </c>
    </row>
    <row r="47" spans="1:9" ht="13.5" x14ac:dyDescent="0.25">
      <c r="A47" s="3">
        <f>TITRES_STAT!B50</f>
        <v>44676</v>
      </c>
      <c r="B47" s="5">
        <f>TITRES_STAT!D50</f>
        <v>12.876300000000001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4.543393615792226E-2</v>
      </c>
      <c r="G47" s="2">
        <f t="shared" si="7"/>
        <v>3.6389516882858852E-2</v>
      </c>
      <c r="H47" s="2">
        <f t="shared" si="3"/>
        <v>1.2485446372970055</v>
      </c>
      <c r="I47" s="2">
        <f t="shared" si="4"/>
        <v>55.526789043329444</v>
      </c>
    </row>
    <row r="48" spans="1:9" ht="13.5" x14ac:dyDescent="0.25">
      <c r="A48" s="3">
        <f>TITRES_STAT!B51</f>
        <v>44677</v>
      </c>
      <c r="B48" s="5">
        <f>TITRES_STAT!D51</f>
        <v>12.876300000000001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4.218865500378495E-2</v>
      </c>
      <c r="G48" s="2">
        <f t="shared" si="7"/>
        <v>3.3790265676940365E-2</v>
      </c>
      <c r="H48" s="2">
        <f t="shared" si="3"/>
        <v>1.248544637297005</v>
      </c>
      <c r="I48" s="2">
        <f t="shared" si="4"/>
        <v>55.526789043329444</v>
      </c>
    </row>
    <row r="49" spans="1:9" ht="13.5" x14ac:dyDescent="0.25">
      <c r="A49" s="3">
        <f>TITRES_STAT!B52</f>
        <v>44678</v>
      </c>
      <c r="B49" s="5">
        <f>TITRES_STAT!D52</f>
        <v>12.876300000000001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3.9175179646371738E-2</v>
      </c>
      <c r="G49" s="2">
        <f t="shared" si="7"/>
        <v>3.1376675271444623E-2</v>
      </c>
      <c r="H49" s="2">
        <f t="shared" si="3"/>
        <v>1.2485446372970053</v>
      </c>
      <c r="I49" s="2">
        <f t="shared" si="4"/>
        <v>55.526789043329444</v>
      </c>
    </row>
    <row r="50" spans="1:9" ht="13.5" x14ac:dyDescent="0.25">
      <c r="A50" s="3">
        <f>TITRES_STAT!B53</f>
        <v>44679</v>
      </c>
      <c r="B50" s="5">
        <f>TITRES_STAT!D53</f>
        <v>12.876300000000001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3.6376952528773758E-2</v>
      </c>
      <c r="G50" s="2">
        <f t="shared" si="7"/>
        <v>2.9135484180627148E-2</v>
      </c>
      <c r="H50" s="2">
        <f t="shared" si="3"/>
        <v>1.2485446372970053</v>
      </c>
      <c r="I50" s="2">
        <f t="shared" si="4"/>
        <v>55.526789043329444</v>
      </c>
    </row>
    <row r="51" spans="1:9" ht="13.5" x14ac:dyDescent="0.25">
      <c r="A51" s="3">
        <f>TITRES_STAT!B54</f>
        <v>44680</v>
      </c>
      <c r="B51" s="5">
        <f>TITRES_STAT!D54</f>
        <v>12.876300000000001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3.3778598776718488E-2</v>
      </c>
      <c r="G51" s="2">
        <f t="shared" si="7"/>
        <v>2.7054378167725209E-2</v>
      </c>
      <c r="H51" s="2">
        <f t="shared" si="3"/>
        <v>1.2485446372970053</v>
      </c>
      <c r="I51" s="2">
        <f t="shared" si="4"/>
        <v>55.526789043329444</v>
      </c>
    </row>
    <row r="52" spans="1:9" ht="13.5" x14ac:dyDescent="0.25">
      <c r="A52" s="3">
        <f>TITRES_STAT!B55</f>
        <v>44685</v>
      </c>
      <c r="B52" s="5">
        <f>TITRES_STAT!D55</f>
        <v>12.876300000000001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3.1365841721238595E-2</v>
      </c>
      <c r="G52" s="2">
        <f t="shared" si="7"/>
        <v>2.5121922584316263E-2</v>
      </c>
      <c r="H52" s="2">
        <f t="shared" si="3"/>
        <v>1.2485446372970053</v>
      </c>
      <c r="I52" s="2">
        <f t="shared" si="4"/>
        <v>55.526789043329444</v>
      </c>
    </row>
    <row r="53" spans="1:9" ht="13.5" x14ac:dyDescent="0.25">
      <c r="A53" s="3">
        <f>TITRES_STAT!B56</f>
        <v>44686</v>
      </c>
      <c r="B53" s="5">
        <f>TITRES_STAT!D56</f>
        <v>13.1608</v>
      </c>
      <c r="C53" s="2">
        <f t="shared" si="0"/>
        <v>0.28449999999999953</v>
      </c>
      <c r="D53" s="2">
        <f t="shared" si="1"/>
        <v>0.28449999999999953</v>
      </c>
      <c r="E53" s="2">
        <f t="shared" si="2"/>
        <v>0</v>
      </c>
      <c r="F53" s="2">
        <f t="shared" si="7"/>
        <v>4.9446853026864371E-2</v>
      </c>
      <c r="G53" s="2">
        <f t="shared" si="7"/>
        <v>2.3327499542579389E-2</v>
      </c>
      <c r="H53" s="2">
        <f t="shared" si="3"/>
        <v>2.1196808057635863</v>
      </c>
      <c r="I53" s="2">
        <f t="shared" si="4"/>
        <v>67.945438579725604</v>
      </c>
    </row>
    <row r="54" spans="1:9" ht="13.5" x14ac:dyDescent="0.25">
      <c r="A54" s="3">
        <f>TITRES_STAT!B57</f>
        <v>44687</v>
      </c>
      <c r="B54" s="5">
        <f>TITRES_STAT!D57</f>
        <v>13.402699999999999</v>
      </c>
      <c r="C54" s="2">
        <f t="shared" si="0"/>
        <v>0.24189999999999934</v>
      </c>
      <c r="D54" s="2">
        <f t="shared" si="1"/>
        <v>0.24189999999999934</v>
      </c>
      <c r="E54" s="2">
        <f t="shared" si="2"/>
        <v>0</v>
      </c>
      <c r="F54" s="2">
        <f t="shared" si="7"/>
        <v>6.3193506382088302E-2</v>
      </c>
      <c r="G54" s="2">
        <f t="shared" si="7"/>
        <v>2.1661249575252291E-2</v>
      </c>
      <c r="H54" s="2">
        <f t="shared" si="3"/>
        <v>2.9173527668637407</v>
      </c>
      <c r="I54" s="2">
        <f t="shared" si="4"/>
        <v>74.472556863940369</v>
      </c>
    </row>
    <row r="55" spans="1:9" ht="13.5" x14ac:dyDescent="0.25">
      <c r="A55" s="3">
        <f>TITRES_STAT!B58</f>
        <v>44690</v>
      </c>
      <c r="B55" s="5">
        <f>TITRES_STAT!D58</f>
        <v>13.3743</v>
      </c>
      <c r="C55" s="2">
        <f t="shared" si="0"/>
        <v>-2.8399999999999537E-2</v>
      </c>
      <c r="D55" s="2">
        <f t="shared" si="1"/>
        <v>0</v>
      </c>
      <c r="E55" s="2">
        <f t="shared" si="2"/>
        <v>2.8399999999999537E-2</v>
      </c>
      <c r="F55" s="2">
        <f t="shared" si="7"/>
        <v>5.8679684497653421E-2</v>
      </c>
      <c r="G55" s="2">
        <f t="shared" si="7"/>
        <v>2.2142588891305666E-2</v>
      </c>
      <c r="H55" s="2">
        <f t="shared" si="3"/>
        <v>2.6500823722872857</v>
      </c>
      <c r="I55" s="2">
        <f t="shared" si="4"/>
        <v>72.60335800659314</v>
      </c>
    </row>
    <row r="56" spans="1:9" ht="13.5" x14ac:dyDescent="0.25">
      <c r="A56" s="3">
        <f>TITRES_STAT!B59</f>
        <v>44691</v>
      </c>
      <c r="B56" s="5">
        <f>TITRES_STAT!D59</f>
        <v>13.445399999999999</v>
      </c>
      <c r="C56" s="2">
        <f t="shared" si="0"/>
        <v>7.1099999999999497E-2</v>
      </c>
      <c r="D56" s="2">
        <f t="shared" si="1"/>
        <v>7.1099999999999497E-2</v>
      </c>
      <c r="E56" s="2">
        <f t="shared" si="2"/>
        <v>0</v>
      </c>
      <c r="F56" s="2">
        <f t="shared" si="7"/>
        <v>5.956684989067814E-2</v>
      </c>
      <c r="G56" s="2">
        <f t="shared" si="7"/>
        <v>2.0560975399069547E-2</v>
      </c>
      <c r="H56" s="2">
        <f t="shared" si="3"/>
        <v>2.8970828832066857</v>
      </c>
      <c r="I56" s="2">
        <f t="shared" si="4"/>
        <v>74.339781062671221</v>
      </c>
    </row>
    <row r="57" spans="1:9" ht="13.5" x14ac:dyDescent="0.25">
      <c r="A57" s="3">
        <f>TITRES_STAT!B60</f>
        <v>44692</v>
      </c>
      <c r="B57" s="5">
        <f>TITRES_STAT!D60</f>
        <v>13.516500000000001</v>
      </c>
      <c r="C57" s="2">
        <f t="shared" si="0"/>
        <v>7.1100000000001273E-2</v>
      </c>
      <c r="D57" s="2">
        <f t="shared" si="1"/>
        <v>7.1100000000001273E-2</v>
      </c>
      <c r="E57" s="2">
        <f t="shared" si="2"/>
        <v>0</v>
      </c>
      <c r="F57" s="2">
        <f t="shared" si="7"/>
        <v>6.0390646327058366E-2</v>
      </c>
      <c r="G57" s="2">
        <f t="shared" si="7"/>
        <v>1.9092334299136007E-2</v>
      </c>
      <c r="H57" s="2">
        <f t="shared" si="3"/>
        <v>3.1630834334275852</v>
      </c>
      <c r="I57" s="2">
        <f t="shared" si="4"/>
        <v>75.979342811857336</v>
      </c>
    </row>
    <row r="58" spans="1:9" ht="13.5" x14ac:dyDescent="0.25">
      <c r="A58" s="3">
        <f>TITRES_STAT!B61</f>
        <v>44693</v>
      </c>
      <c r="B58" s="5">
        <f>TITRES_STAT!D61</f>
        <v>13.516500000000001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5.6077028732268483E-2</v>
      </c>
      <c r="G58" s="2">
        <f t="shared" si="7"/>
        <v>1.7728596134912004E-2</v>
      </c>
      <c r="H58" s="2">
        <f t="shared" si="3"/>
        <v>3.1630834334275852</v>
      </c>
      <c r="I58" s="2">
        <f t="shared" si="4"/>
        <v>75.979342811857336</v>
      </c>
    </row>
    <row r="59" spans="1:9" ht="13.5" x14ac:dyDescent="0.25">
      <c r="A59" s="3">
        <f>TITRES_STAT!B62</f>
        <v>44694</v>
      </c>
      <c r="B59" s="5">
        <f>TITRES_STAT!D62</f>
        <v>13.8651</v>
      </c>
      <c r="C59" s="2">
        <f t="shared" si="0"/>
        <v>0.34859999999999935</v>
      </c>
      <c r="D59" s="2">
        <f t="shared" si="1"/>
        <v>0.34859999999999935</v>
      </c>
      <c r="E59" s="2">
        <f t="shared" si="2"/>
        <v>0</v>
      </c>
      <c r="F59" s="2">
        <f t="shared" si="7"/>
        <v>7.6971526679963542E-2</v>
      </c>
      <c r="G59" s="2">
        <f t="shared" si="7"/>
        <v>1.6462267839561149E-2</v>
      </c>
      <c r="H59" s="2">
        <f t="shared" si="3"/>
        <v>4.6756332377845364</v>
      </c>
      <c r="I59" s="2">
        <f t="shared" si="4"/>
        <v>82.380820639665814</v>
      </c>
    </row>
    <row r="60" spans="1:9" ht="13.5" x14ac:dyDescent="0.25">
      <c r="A60" s="3">
        <f>TITRES_STAT!B63</f>
        <v>44697</v>
      </c>
      <c r="B60" s="5">
        <f>TITRES_STAT!D63</f>
        <v>13.936299999999999</v>
      </c>
      <c r="C60" s="2">
        <f t="shared" si="0"/>
        <v>7.1199999999999264E-2</v>
      </c>
      <c r="D60" s="2">
        <f t="shared" si="1"/>
        <v>7.1199999999999264E-2</v>
      </c>
      <c r="E60" s="2">
        <f t="shared" si="2"/>
        <v>0</v>
      </c>
      <c r="F60" s="2">
        <f t="shared" si="7"/>
        <v>7.6559274774251812E-2</v>
      </c>
      <c r="G60" s="2">
        <f t="shared" si="7"/>
        <v>1.5286391565306782E-2</v>
      </c>
      <c r="H60" s="2">
        <f t="shared" si="3"/>
        <v>5.008328777080842</v>
      </c>
      <c r="I60" s="2">
        <f t="shared" si="4"/>
        <v>83.356436754683529</v>
      </c>
    </row>
    <row r="61" spans="1:9" ht="13.5" x14ac:dyDescent="0.25">
      <c r="A61" s="3">
        <f>TITRES_STAT!B64</f>
        <v>44698</v>
      </c>
      <c r="B61" s="5">
        <f>TITRES_STAT!D64</f>
        <v>14.2066</v>
      </c>
      <c r="C61" s="2">
        <f t="shared" si="0"/>
        <v>0.27030000000000065</v>
      </c>
      <c r="D61" s="2">
        <f t="shared" si="1"/>
        <v>0.27030000000000065</v>
      </c>
      <c r="E61" s="2">
        <f t="shared" si="2"/>
        <v>0</v>
      </c>
      <c r="F61" s="2">
        <f t="shared" ref="F61:G76" si="8">((F60*13)+D61)/14</f>
        <v>9.0397898004662441E-2</v>
      </c>
      <c r="G61" s="2">
        <f t="shared" si="8"/>
        <v>1.4194506453499154E-2</v>
      </c>
      <c r="H61" s="2">
        <f t="shared" si="3"/>
        <v>6.3685129384951624</v>
      </c>
      <c r="I61" s="2">
        <f t="shared" si="4"/>
        <v>86.428740665219962</v>
      </c>
    </row>
    <row r="62" spans="1:9" ht="13.5" x14ac:dyDescent="0.25">
      <c r="A62" s="3">
        <f>TITRES_STAT!B65</f>
        <v>44699</v>
      </c>
      <c r="B62" s="5">
        <f>TITRES_STAT!D65</f>
        <v>14.512499999999999</v>
      </c>
      <c r="C62" s="2">
        <f t="shared" si="0"/>
        <v>0.30589999999999939</v>
      </c>
      <c r="D62" s="2">
        <f t="shared" si="1"/>
        <v>0.30589999999999939</v>
      </c>
      <c r="E62" s="2">
        <f t="shared" si="2"/>
        <v>0</v>
      </c>
      <c r="F62" s="2">
        <f t="shared" si="8"/>
        <v>0.10579090529004365</v>
      </c>
      <c r="G62" s="2">
        <f t="shared" si="8"/>
        <v>1.3180613135392072E-2</v>
      </c>
      <c r="H62" s="2">
        <f t="shared" si="3"/>
        <v>8.0262506913261884</v>
      </c>
      <c r="I62" s="2">
        <f t="shared" si="4"/>
        <v>88.921202898109684</v>
      </c>
    </row>
    <row r="63" spans="1:9" ht="13.5" x14ac:dyDescent="0.25">
      <c r="A63" s="3">
        <f>TITRES_STAT!B66</f>
        <v>44700</v>
      </c>
      <c r="B63" s="5">
        <f>TITRES_STAT!D66</f>
        <v>14.4414</v>
      </c>
      <c r="C63" s="2">
        <f t="shared" si="0"/>
        <v>-7.1099999999999497E-2</v>
      </c>
      <c r="D63" s="2">
        <f t="shared" si="1"/>
        <v>0</v>
      </c>
      <c r="E63" s="2">
        <f t="shared" si="2"/>
        <v>7.1099999999999497E-2</v>
      </c>
      <c r="F63" s="2">
        <f t="shared" si="8"/>
        <v>9.8234412055040535E-2</v>
      </c>
      <c r="G63" s="2">
        <f t="shared" si="8"/>
        <v>1.7317712197149743E-2</v>
      </c>
      <c r="H63" s="2">
        <f t="shared" si="3"/>
        <v>5.672482077119203</v>
      </c>
      <c r="I63" s="2">
        <f t="shared" si="4"/>
        <v>85.013073269553942</v>
      </c>
    </row>
    <row r="64" spans="1:9" ht="13.5" x14ac:dyDescent="0.25">
      <c r="A64" s="3">
        <f>TITRES_STAT!B67</f>
        <v>44701</v>
      </c>
      <c r="B64" s="5">
        <f>TITRES_STAT!D67</f>
        <v>14.220800000000001</v>
      </c>
      <c r="C64" s="2">
        <f t="shared" si="0"/>
        <v>-0.22059999999999924</v>
      </c>
      <c r="D64" s="2">
        <f t="shared" si="1"/>
        <v>0</v>
      </c>
      <c r="E64" s="2">
        <f t="shared" si="2"/>
        <v>0.22059999999999924</v>
      </c>
      <c r="F64" s="2">
        <f t="shared" si="8"/>
        <v>9.1217668336823349E-2</v>
      </c>
      <c r="G64" s="2">
        <f t="shared" si="8"/>
        <v>3.1837875611638991E-2</v>
      </c>
      <c r="H64" s="2">
        <f t="shared" si="3"/>
        <v>2.8650676775518544</v>
      </c>
      <c r="I64" s="2">
        <f t="shared" si="4"/>
        <v>74.127231825513519</v>
      </c>
    </row>
    <row r="65" spans="1:9" ht="13.5" x14ac:dyDescent="0.25">
      <c r="A65" s="3">
        <f>TITRES_STAT!B68</f>
        <v>44704</v>
      </c>
      <c r="B65" s="5">
        <f>TITRES_STAT!D68</f>
        <v>14.213699999999999</v>
      </c>
      <c r="C65" s="2">
        <f t="shared" si="0"/>
        <v>-7.1000000000012164E-3</v>
      </c>
      <c r="D65" s="2">
        <f t="shared" si="1"/>
        <v>0</v>
      </c>
      <c r="E65" s="2">
        <f t="shared" si="2"/>
        <v>7.1000000000012164E-3</v>
      </c>
      <c r="F65" s="2">
        <f t="shared" si="8"/>
        <v>8.4702120598478828E-2</v>
      </c>
      <c r="G65" s="2">
        <f t="shared" si="8"/>
        <v>3.0070884496522007E-2</v>
      </c>
      <c r="H65" s="2">
        <f t="shared" si="3"/>
        <v>2.8167485598328663</v>
      </c>
      <c r="I65" s="2">
        <f t="shared" si="4"/>
        <v>73.799688810420633</v>
      </c>
    </row>
    <row r="66" spans="1:9" ht="13.5" x14ac:dyDescent="0.25">
      <c r="A66" s="3">
        <f>TITRES_STAT!B69</f>
        <v>44705</v>
      </c>
      <c r="B66" s="5">
        <f>TITRES_STAT!D69</f>
        <v>14.149699999999999</v>
      </c>
      <c r="C66" s="2">
        <f t="shared" si="0"/>
        <v>-6.4000000000000057E-2</v>
      </c>
      <c r="D66" s="2">
        <f t="shared" si="1"/>
        <v>0</v>
      </c>
      <c r="E66" s="2">
        <f t="shared" si="2"/>
        <v>6.4000000000000057E-2</v>
      </c>
      <c r="F66" s="2">
        <f t="shared" si="8"/>
        <v>7.8651969127158911E-2</v>
      </c>
      <c r="G66" s="2">
        <f t="shared" si="8"/>
        <v>3.2494392746770441E-2</v>
      </c>
      <c r="H66" s="2">
        <f t="shared" si="3"/>
        <v>2.4204781957335082</v>
      </c>
      <c r="I66" s="2">
        <f t="shared" si="4"/>
        <v>70.764321747545779</v>
      </c>
    </row>
    <row r="67" spans="1:9" ht="13.5" x14ac:dyDescent="0.25">
      <c r="A67" s="3">
        <f>TITRES_STAT!B70</f>
        <v>44706</v>
      </c>
      <c r="B67" s="5">
        <f>TITRES_STAT!D70</f>
        <v>14.192399999999999</v>
      </c>
      <c r="C67" s="2">
        <f t="shared" ref="C67:C130" si="9">B67-B66</f>
        <v>4.269999999999996E-2</v>
      </c>
      <c r="D67" s="2">
        <f t="shared" ref="D67:D130" si="10">IF(C67&gt;0,C67,0)</f>
        <v>4.269999999999996E-2</v>
      </c>
      <c r="E67" s="2">
        <f t="shared" ref="E67:E130" si="11">IF(C67&lt;0,-C67,0)</f>
        <v>0</v>
      </c>
      <c r="F67" s="2">
        <f t="shared" si="8"/>
        <v>7.6083971332361847E-2</v>
      </c>
      <c r="G67" s="2">
        <f t="shared" si="8"/>
        <v>3.0173364693429693E-2</v>
      </c>
      <c r="H67" s="2">
        <f t="shared" si="3"/>
        <v>2.521560724347367</v>
      </c>
      <c r="I67" s="2">
        <f t="shared" si="4"/>
        <v>71.603499746967316</v>
      </c>
    </row>
    <row r="68" spans="1:9" ht="13.5" x14ac:dyDescent="0.25">
      <c r="A68" s="3">
        <f>TITRES_STAT!B71</f>
        <v>44707</v>
      </c>
      <c r="B68" s="5">
        <f>TITRES_STAT!D71</f>
        <v>14.2279</v>
      </c>
      <c r="C68" s="2">
        <f t="shared" si="9"/>
        <v>3.5500000000000753E-2</v>
      </c>
      <c r="D68" s="2">
        <f t="shared" si="10"/>
        <v>3.5500000000000753E-2</v>
      </c>
      <c r="E68" s="2">
        <f t="shared" si="11"/>
        <v>0</v>
      </c>
      <c r="F68" s="2">
        <f t="shared" si="8"/>
        <v>7.318511623719319E-2</v>
      </c>
      <c r="G68" s="2">
        <f t="shared" si="8"/>
        <v>2.8018124358184713E-2</v>
      </c>
      <c r="H68" s="2">
        <f t="shared" si="3"/>
        <v>2.6120633666119839</v>
      </c>
      <c r="I68" s="2">
        <f t="shared" si="4"/>
        <v>72.314992886241299</v>
      </c>
    </row>
    <row r="69" spans="1:9" ht="13.5" x14ac:dyDescent="0.25">
      <c r="A69" s="3">
        <f>TITRES_STAT!B72</f>
        <v>44708</v>
      </c>
      <c r="B69" s="5">
        <f>TITRES_STAT!D72</f>
        <v>14.363099999999999</v>
      </c>
      <c r="C69" s="2">
        <f t="shared" si="9"/>
        <v>0.13519999999999932</v>
      </c>
      <c r="D69" s="2">
        <f t="shared" si="10"/>
        <v>0.13519999999999932</v>
      </c>
      <c r="E69" s="2">
        <f t="shared" si="11"/>
        <v>0</v>
      </c>
      <c r="F69" s="2">
        <f t="shared" si="8"/>
        <v>7.7614750791679343E-2</v>
      </c>
      <c r="G69" s="2">
        <f t="shared" si="8"/>
        <v>2.6016829761171516E-2</v>
      </c>
      <c r="H69" s="2">
        <f t="shared" si="3"/>
        <v>2.9832516684071355</v>
      </c>
      <c r="I69" s="2">
        <f t="shared" si="4"/>
        <v>74.894882793085216</v>
      </c>
    </row>
    <row r="70" spans="1:9" ht="13.5" x14ac:dyDescent="0.25">
      <c r="A70" s="3">
        <f>TITRES_STAT!B73</f>
        <v>44711</v>
      </c>
      <c r="B70" s="5">
        <f>TITRES_STAT!D73</f>
        <v>14.2279</v>
      </c>
      <c r="C70" s="2">
        <f t="shared" si="9"/>
        <v>-0.13519999999999932</v>
      </c>
      <c r="D70" s="2">
        <f t="shared" si="10"/>
        <v>0</v>
      </c>
      <c r="E70" s="2">
        <f t="shared" si="11"/>
        <v>0.13519999999999932</v>
      </c>
      <c r="F70" s="2">
        <f t="shared" si="8"/>
        <v>7.2070840020845101E-2</v>
      </c>
      <c r="G70" s="2">
        <f t="shared" si="8"/>
        <v>3.3815627635373505E-2</v>
      </c>
      <c r="H70" s="2">
        <f t="shared" si="3"/>
        <v>2.1312879594597254</v>
      </c>
      <c r="I70" s="2">
        <f t="shared" si="4"/>
        <v>68.064259405495847</v>
      </c>
    </row>
    <row r="71" spans="1:9" ht="13.5" x14ac:dyDescent="0.25">
      <c r="A71" s="3">
        <f>TITRES_STAT!B74</f>
        <v>44712</v>
      </c>
      <c r="B71" s="5">
        <f>TITRES_STAT!D74</f>
        <v>14.1568</v>
      </c>
      <c r="C71" s="2">
        <f t="shared" si="9"/>
        <v>-7.1099999999999497E-2</v>
      </c>
      <c r="D71" s="2">
        <f t="shared" si="10"/>
        <v>0</v>
      </c>
      <c r="E71" s="2">
        <f t="shared" si="11"/>
        <v>7.1099999999999497E-2</v>
      </c>
      <c r="F71" s="2">
        <f t="shared" si="8"/>
        <v>6.6922922876499022E-2</v>
      </c>
      <c r="G71" s="2">
        <f t="shared" si="8"/>
        <v>3.6478797089989641E-2</v>
      </c>
      <c r="H71" s="2">
        <f t="shared" si="3"/>
        <v>1.8345704413280592</v>
      </c>
      <c r="I71" s="2">
        <f t="shared" si="4"/>
        <v>64.721285969119265</v>
      </c>
    </row>
    <row r="72" spans="1:9" ht="13.5" x14ac:dyDescent="0.25">
      <c r="A72" s="3">
        <f>TITRES_STAT!B75</f>
        <v>44713</v>
      </c>
      <c r="B72" s="5">
        <f>TITRES_STAT!D75</f>
        <v>14.2066</v>
      </c>
      <c r="C72" s="2">
        <f t="shared" si="9"/>
        <v>4.97999999999994E-2</v>
      </c>
      <c r="D72" s="2">
        <f t="shared" si="10"/>
        <v>4.97999999999994E-2</v>
      </c>
      <c r="E72" s="2">
        <f t="shared" si="11"/>
        <v>0</v>
      </c>
      <c r="F72" s="2">
        <f t="shared" si="8"/>
        <v>6.5699856956749042E-2</v>
      </c>
      <c r="G72" s="2">
        <f t="shared" si="8"/>
        <v>3.3873168726418955E-2</v>
      </c>
      <c r="H72" s="2">
        <f t="shared" si="3"/>
        <v>1.9395840255567014</v>
      </c>
      <c r="I72" s="2">
        <f t="shared" si="4"/>
        <v>65.981581363008701</v>
      </c>
    </row>
    <row r="73" spans="1:9" ht="13.5" x14ac:dyDescent="0.25">
      <c r="A73" s="3">
        <f>TITRES_STAT!B76</f>
        <v>44714</v>
      </c>
      <c r="B73" s="5">
        <f>TITRES_STAT!D76</f>
        <v>14.2066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6.1007010031266969E-2</v>
      </c>
      <c r="G73" s="2">
        <f t="shared" si="8"/>
        <v>3.1453656674531885E-2</v>
      </c>
      <c r="H73" s="2">
        <f t="shared" si="3"/>
        <v>1.9395840255567016</v>
      </c>
      <c r="I73" s="2">
        <f t="shared" si="4"/>
        <v>65.981581363008701</v>
      </c>
    </row>
    <row r="74" spans="1:9" ht="13.5" x14ac:dyDescent="0.25">
      <c r="A74" s="3">
        <f>TITRES_STAT!B77</f>
        <v>44715</v>
      </c>
      <c r="B74" s="5">
        <f>TITRES_STAT!D77</f>
        <v>14.1568</v>
      </c>
      <c r="C74" s="2">
        <f t="shared" si="9"/>
        <v>-4.97999999999994E-2</v>
      </c>
      <c r="D74" s="2">
        <f t="shared" si="10"/>
        <v>0</v>
      </c>
      <c r="E74" s="2">
        <f t="shared" si="11"/>
        <v>4.97999999999994E-2</v>
      </c>
      <c r="F74" s="2">
        <f t="shared" si="8"/>
        <v>5.6649366457605044E-2</v>
      </c>
      <c r="G74" s="2">
        <f t="shared" si="8"/>
        <v>3.2764109769208134E-2</v>
      </c>
      <c r="H74" s="2">
        <f t="shared" si="3"/>
        <v>1.7290067350111367</v>
      </c>
      <c r="I74" s="2">
        <f t="shared" si="4"/>
        <v>63.356631291130938</v>
      </c>
    </row>
    <row r="75" spans="1:9" ht="13.5" x14ac:dyDescent="0.25">
      <c r="A75" s="3">
        <f>TITRES_STAT!B78</f>
        <v>44718</v>
      </c>
      <c r="B75" s="5">
        <f>TITRES_STAT!D78</f>
        <v>14.1568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5.2602983139204688E-2</v>
      </c>
      <c r="G75" s="2">
        <f t="shared" si="8"/>
        <v>3.0423816214264699E-2</v>
      </c>
      <c r="H75" s="2">
        <f t="shared" si="3"/>
        <v>1.7290067350111367</v>
      </c>
      <c r="I75" s="2">
        <f t="shared" si="4"/>
        <v>63.356631291130938</v>
      </c>
    </row>
    <row r="76" spans="1:9" ht="13.5" x14ac:dyDescent="0.25">
      <c r="A76" s="3">
        <f>TITRES_STAT!B79</f>
        <v>44719</v>
      </c>
      <c r="B76" s="5">
        <f>TITRES_STAT!D79</f>
        <v>13.9434</v>
      </c>
      <c r="C76" s="2">
        <f t="shared" si="9"/>
        <v>-0.21340000000000003</v>
      </c>
      <c r="D76" s="2">
        <f t="shared" si="10"/>
        <v>0</v>
      </c>
      <c r="E76" s="2">
        <f t="shared" si="11"/>
        <v>0.21340000000000003</v>
      </c>
      <c r="F76" s="2">
        <f t="shared" si="8"/>
        <v>4.8845627200690071E-2</v>
      </c>
      <c r="G76" s="2">
        <f t="shared" si="8"/>
        <v>4.3493543627531508E-2</v>
      </c>
      <c r="H76" s="2">
        <f t="shared" si="3"/>
        <v>1.1230546680443549</v>
      </c>
      <c r="I76" s="2">
        <f t="shared" si="4"/>
        <v>52.898056981210622</v>
      </c>
    </row>
    <row r="77" spans="1:9" ht="13.5" x14ac:dyDescent="0.25">
      <c r="A77" s="3">
        <f>TITRES_STAT!B80</f>
        <v>44720</v>
      </c>
      <c r="B77" s="5">
        <f>TITRES_STAT!D80</f>
        <v>14.192399999999999</v>
      </c>
      <c r="C77" s="2">
        <f t="shared" si="9"/>
        <v>0.24899999999999878</v>
      </c>
      <c r="D77" s="2">
        <f t="shared" si="10"/>
        <v>0.24899999999999878</v>
      </c>
      <c r="E77" s="2">
        <f t="shared" si="11"/>
        <v>0</v>
      </c>
      <c r="F77" s="2">
        <f t="shared" ref="F77:G92" si="12">((F76*13)+D77)/14</f>
        <v>6.3142368114926406E-2</v>
      </c>
      <c r="G77" s="2">
        <f t="shared" si="12"/>
        <v>4.0386861939850686E-2</v>
      </c>
      <c r="H77" s="2">
        <f t="shared" si="3"/>
        <v>1.5634383332125716</v>
      </c>
      <c r="I77" s="2">
        <f t="shared" si="4"/>
        <v>60.989894430314912</v>
      </c>
    </row>
    <row r="78" spans="1:9" ht="13.5" x14ac:dyDescent="0.25">
      <c r="A78" s="3">
        <f>TITRES_STAT!B81</f>
        <v>44721</v>
      </c>
      <c r="B78" s="5">
        <f>TITRES_STAT!D81</f>
        <v>14.3325</v>
      </c>
      <c r="C78" s="2">
        <f t="shared" si="9"/>
        <v>0.14010000000000034</v>
      </c>
      <c r="D78" s="2">
        <f t="shared" si="10"/>
        <v>0.14010000000000034</v>
      </c>
      <c r="E78" s="2">
        <f t="shared" si="11"/>
        <v>0</v>
      </c>
      <c r="F78" s="2">
        <f t="shared" si="12"/>
        <v>6.8639341821003105E-2</v>
      </c>
      <c r="G78" s="2">
        <f t="shared" si="12"/>
        <v>3.7502086087004213E-2</v>
      </c>
      <c r="H78" s="2">
        <f t="shared" si="3"/>
        <v>1.8302806319030087</v>
      </c>
      <c r="I78" s="2">
        <f t="shared" si="4"/>
        <v>64.667814607217053</v>
      </c>
    </row>
    <row r="79" spans="1:9" ht="13.5" x14ac:dyDescent="0.25">
      <c r="A79" s="3">
        <f>TITRES_STAT!B82</f>
        <v>44722</v>
      </c>
      <c r="B79" s="5">
        <f>TITRES_STAT!D82</f>
        <v>14.340400000000001</v>
      </c>
      <c r="C79" s="2">
        <f t="shared" si="9"/>
        <v>7.9000000000011283E-3</v>
      </c>
      <c r="D79" s="2">
        <f t="shared" si="10"/>
        <v>7.9000000000011283E-3</v>
      </c>
      <c r="E79" s="2">
        <f t="shared" si="11"/>
        <v>0</v>
      </c>
      <c r="F79" s="2">
        <f t="shared" si="12"/>
        <v>6.4300817405217245E-2</v>
      </c>
      <c r="G79" s="2">
        <f t="shared" si="12"/>
        <v>3.4823365652218198E-2</v>
      </c>
      <c r="H79" s="2">
        <f t="shared" si="3"/>
        <v>1.8464848586834217</v>
      </c>
      <c r="I79" s="2">
        <f t="shared" si="4"/>
        <v>64.868950665610498</v>
      </c>
    </row>
    <row r="80" spans="1:9" ht="13.5" x14ac:dyDescent="0.25">
      <c r="A80" s="3">
        <f>TITRES_STAT!B83</f>
        <v>44725</v>
      </c>
      <c r="B80" s="5">
        <f>TITRES_STAT!D83</f>
        <v>14.261200000000001</v>
      </c>
      <c r="C80" s="2">
        <f t="shared" si="9"/>
        <v>-7.9200000000000159E-2</v>
      </c>
      <c r="D80" s="2">
        <f t="shared" si="10"/>
        <v>0</v>
      </c>
      <c r="E80" s="2">
        <f t="shared" si="11"/>
        <v>7.9200000000000159E-2</v>
      </c>
      <c r="F80" s="2">
        <f t="shared" si="12"/>
        <v>5.9707901876273159E-2</v>
      </c>
      <c r="G80" s="2">
        <f t="shared" si="12"/>
        <v>3.7993125248488337E-2</v>
      </c>
      <c r="H80" s="2">
        <f t="shared" si="3"/>
        <v>1.571544890970737</v>
      </c>
      <c r="I80" s="2">
        <f t="shared" si="4"/>
        <v>61.11287018510852</v>
      </c>
    </row>
    <row r="81" spans="1:9" ht="13.5" x14ac:dyDescent="0.25">
      <c r="A81" s="3">
        <f>TITRES_STAT!B84</f>
        <v>44726</v>
      </c>
      <c r="B81" s="5">
        <f>TITRES_STAT!D84</f>
        <v>14.261200000000001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5.5443051742253648E-2</v>
      </c>
      <c r="G81" s="2">
        <f t="shared" si="12"/>
        <v>3.5279330587882025E-2</v>
      </c>
      <c r="H81" s="2">
        <f t="shared" ref="H81:H144" si="13">F81/G81</f>
        <v>1.571544890970737</v>
      </c>
      <c r="I81" s="2">
        <f t="shared" ref="I81:I144" si="14">IF(G81=0,100,100-(100/(1+H81)))</f>
        <v>61.11287018510852</v>
      </c>
    </row>
    <row r="82" spans="1:9" ht="13.5" x14ac:dyDescent="0.25">
      <c r="A82" s="3">
        <f>TITRES_STAT!B85</f>
        <v>44727</v>
      </c>
      <c r="B82" s="5">
        <f>TITRES_STAT!D85</f>
        <v>14.261200000000001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5.14828337606641E-2</v>
      </c>
      <c r="G82" s="2">
        <f t="shared" si="12"/>
        <v>3.2759378403033314E-2</v>
      </c>
      <c r="H82" s="2">
        <f t="shared" si="13"/>
        <v>1.5715448909707368</v>
      </c>
      <c r="I82" s="2">
        <f t="shared" si="14"/>
        <v>61.11287018510852</v>
      </c>
    </row>
    <row r="83" spans="1:9" ht="13.5" x14ac:dyDescent="0.25">
      <c r="A83" s="3">
        <f>TITRES_STAT!B86</f>
        <v>44728</v>
      </c>
      <c r="B83" s="5">
        <f>TITRES_STAT!D86</f>
        <v>14.538500000000001</v>
      </c>
      <c r="C83" s="2">
        <f t="shared" si="9"/>
        <v>0.27730000000000032</v>
      </c>
      <c r="D83" s="2">
        <f t="shared" si="10"/>
        <v>0.27730000000000032</v>
      </c>
      <c r="E83" s="2">
        <f t="shared" si="11"/>
        <v>0</v>
      </c>
      <c r="F83" s="2">
        <f t="shared" si="12"/>
        <v>6.7612631349188115E-2</v>
      </c>
      <c r="G83" s="2">
        <f t="shared" si="12"/>
        <v>3.0419422802816648E-2</v>
      </c>
      <c r="H83" s="2">
        <f t="shared" si="13"/>
        <v>2.2226796276662952</v>
      </c>
      <c r="I83" s="2">
        <f t="shared" si="14"/>
        <v>68.969922066868605</v>
      </c>
    </row>
    <row r="84" spans="1:9" ht="13.5" x14ac:dyDescent="0.25">
      <c r="A84" s="3">
        <f>TITRES_STAT!B87</f>
        <v>44729</v>
      </c>
      <c r="B84" s="5">
        <f>TITRES_STAT!D87</f>
        <v>14.815799999999999</v>
      </c>
      <c r="C84" s="2">
        <f t="shared" si="9"/>
        <v>0.27729999999999855</v>
      </c>
      <c r="D84" s="2">
        <f t="shared" si="10"/>
        <v>0.27729999999999855</v>
      </c>
      <c r="E84" s="2">
        <f t="shared" si="11"/>
        <v>0</v>
      </c>
      <c r="F84" s="2">
        <f t="shared" si="12"/>
        <v>8.2590300538531711E-2</v>
      </c>
      <c r="G84" s="2">
        <f t="shared" si="12"/>
        <v>2.8246606888329744E-2</v>
      </c>
      <c r="H84" s="2">
        <f t="shared" si="13"/>
        <v>2.9239016517999685</v>
      </c>
      <c r="I84" s="2">
        <f t="shared" si="14"/>
        <v>74.515161470948669</v>
      </c>
    </row>
    <row r="85" spans="1:9" ht="13.5" x14ac:dyDescent="0.25">
      <c r="A85" s="3">
        <f>TITRES_STAT!B88</f>
        <v>44732</v>
      </c>
      <c r="B85" s="5">
        <f>TITRES_STAT!D88</f>
        <v>14.657400000000001</v>
      </c>
      <c r="C85" s="2">
        <f t="shared" si="9"/>
        <v>-0.15839999999999854</v>
      </c>
      <c r="D85" s="2">
        <f t="shared" si="10"/>
        <v>0</v>
      </c>
      <c r="E85" s="2">
        <f t="shared" si="11"/>
        <v>0.15839999999999854</v>
      </c>
      <c r="F85" s="2">
        <f t="shared" si="12"/>
        <v>7.6690993357208012E-2</v>
      </c>
      <c r="G85" s="2">
        <f t="shared" si="12"/>
        <v>3.7543277824877506E-2</v>
      </c>
      <c r="H85" s="2">
        <f t="shared" si="13"/>
        <v>2.042735685331925</v>
      </c>
      <c r="I85" s="2">
        <f t="shared" si="14"/>
        <v>67.134838401485666</v>
      </c>
    </row>
    <row r="86" spans="1:9" ht="13.5" x14ac:dyDescent="0.25">
      <c r="A86" s="3">
        <f>TITRES_STAT!B89</f>
        <v>44733</v>
      </c>
      <c r="B86" s="5">
        <f>TITRES_STAT!D89</f>
        <v>14.617699999999999</v>
      </c>
      <c r="C86" s="2">
        <f t="shared" si="9"/>
        <v>-3.9700000000001623E-2</v>
      </c>
      <c r="D86" s="2">
        <f t="shared" si="10"/>
        <v>0</v>
      </c>
      <c r="E86" s="2">
        <f t="shared" si="11"/>
        <v>3.9700000000001623E-2</v>
      </c>
      <c r="F86" s="2">
        <f t="shared" si="12"/>
        <v>7.121306526026458E-2</v>
      </c>
      <c r="G86" s="2">
        <f t="shared" si="12"/>
        <v>3.7697329408814942E-2</v>
      </c>
      <c r="H86" s="2">
        <f t="shared" si="13"/>
        <v>1.889074541275396</v>
      </c>
      <c r="I86" s="2">
        <f t="shared" si="14"/>
        <v>65.386839774700121</v>
      </c>
    </row>
    <row r="87" spans="1:9" ht="13.5" x14ac:dyDescent="0.25">
      <c r="A87" s="3">
        <f>TITRES_STAT!B90</f>
        <v>44734</v>
      </c>
      <c r="B87" s="5">
        <f>TITRES_STAT!D90</f>
        <v>14.9663</v>
      </c>
      <c r="C87" s="2">
        <f t="shared" si="9"/>
        <v>0.34860000000000113</v>
      </c>
      <c r="D87" s="2">
        <f t="shared" si="10"/>
        <v>0.34860000000000113</v>
      </c>
      <c r="E87" s="2">
        <f t="shared" si="11"/>
        <v>0</v>
      </c>
      <c r="F87" s="2">
        <f t="shared" si="12"/>
        <v>9.1026417741674331E-2</v>
      </c>
      <c r="G87" s="2">
        <f t="shared" si="12"/>
        <v>3.5004663022471016E-2</v>
      </c>
      <c r="H87" s="2">
        <f t="shared" si="13"/>
        <v>2.6004083422611584</v>
      </c>
      <c r="I87" s="2">
        <f t="shared" si="14"/>
        <v>72.225372653925916</v>
      </c>
    </row>
    <row r="88" spans="1:9" ht="13.5" x14ac:dyDescent="0.25">
      <c r="A88" s="3">
        <f>TITRES_STAT!B91</f>
        <v>44735</v>
      </c>
      <c r="B88" s="5">
        <f>TITRES_STAT!D91</f>
        <v>14.974299999999999</v>
      </c>
      <c r="C88" s="2">
        <f t="shared" si="9"/>
        <v>7.9999999999991189E-3</v>
      </c>
      <c r="D88" s="2">
        <f t="shared" si="10"/>
        <v>7.9999999999991189E-3</v>
      </c>
      <c r="E88" s="2">
        <f t="shared" si="11"/>
        <v>0</v>
      </c>
      <c r="F88" s="2">
        <f t="shared" si="12"/>
        <v>8.5095959331554671E-2</v>
      </c>
      <c r="G88" s="2">
        <f t="shared" si="12"/>
        <v>3.2504329949437374E-2</v>
      </c>
      <c r="H88" s="2">
        <f t="shared" si="13"/>
        <v>2.6179884176639554</v>
      </c>
      <c r="I88" s="2">
        <f t="shared" si="14"/>
        <v>72.360331638494443</v>
      </c>
    </row>
    <row r="89" spans="1:9" ht="13.5" x14ac:dyDescent="0.25">
      <c r="A89" s="3">
        <f>TITRES_STAT!B92</f>
        <v>44736</v>
      </c>
      <c r="B89" s="5">
        <f>TITRES_STAT!D92</f>
        <v>14.9663</v>
      </c>
      <c r="C89" s="2">
        <f t="shared" si="9"/>
        <v>-7.9999999999991189E-3</v>
      </c>
      <c r="D89" s="2">
        <f t="shared" si="10"/>
        <v>0</v>
      </c>
      <c r="E89" s="2">
        <f t="shared" si="11"/>
        <v>7.9999999999991189E-3</v>
      </c>
      <c r="F89" s="2">
        <f t="shared" si="12"/>
        <v>7.9017676522157895E-2</v>
      </c>
      <c r="G89" s="2">
        <f t="shared" si="12"/>
        <v>3.0754020667334642E-2</v>
      </c>
      <c r="H89" s="2">
        <f t="shared" si="13"/>
        <v>2.5693445867416762</v>
      </c>
      <c r="I89" s="2">
        <f t="shared" si="14"/>
        <v>71.98365202075199</v>
      </c>
    </row>
    <row r="90" spans="1:9" ht="13.5" x14ac:dyDescent="0.25">
      <c r="A90" s="3">
        <f>TITRES_STAT!B93</f>
        <v>44739</v>
      </c>
      <c r="B90" s="5">
        <f>TITRES_STAT!D93</f>
        <v>14.974299999999999</v>
      </c>
      <c r="C90" s="2">
        <f t="shared" si="9"/>
        <v>7.9999999999991189E-3</v>
      </c>
      <c r="D90" s="2">
        <f t="shared" si="10"/>
        <v>7.9999999999991189E-3</v>
      </c>
      <c r="E90" s="2">
        <f t="shared" si="11"/>
        <v>0</v>
      </c>
      <c r="F90" s="2">
        <f t="shared" si="12"/>
        <v>7.3944985342003694E-2</v>
      </c>
      <c r="G90" s="2">
        <f t="shared" si="12"/>
        <v>2.8557304905382167E-2</v>
      </c>
      <c r="H90" s="2">
        <f t="shared" si="13"/>
        <v>2.5893544781975333</v>
      </c>
      <c r="I90" s="2">
        <f t="shared" si="14"/>
        <v>72.139837230504739</v>
      </c>
    </row>
    <row r="91" spans="1:9" ht="13.5" x14ac:dyDescent="0.25">
      <c r="A91" s="3">
        <f>TITRES_STAT!B94</f>
        <v>44740</v>
      </c>
      <c r="B91" s="5">
        <f>TITRES_STAT!D94</f>
        <v>14.974299999999999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6.866320067471772E-2</v>
      </c>
      <c r="G91" s="2">
        <f t="shared" si="12"/>
        <v>2.6517497412140583E-2</v>
      </c>
      <c r="H91" s="2">
        <f t="shared" si="13"/>
        <v>2.5893544781975333</v>
      </c>
      <c r="I91" s="2">
        <f t="shared" si="14"/>
        <v>72.139837230504739</v>
      </c>
    </row>
    <row r="92" spans="1:9" ht="13.5" x14ac:dyDescent="0.25">
      <c r="A92" s="3">
        <f>TITRES_STAT!B95</f>
        <v>44741</v>
      </c>
      <c r="B92" s="5">
        <f>TITRES_STAT!D95</f>
        <v>14.958399999999999</v>
      </c>
      <c r="C92" s="2">
        <f t="shared" si="9"/>
        <v>-1.5900000000000247E-2</v>
      </c>
      <c r="D92" s="2">
        <f t="shared" si="10"/>
        <v>0</v>
      </c>
      <c r="E92" s="2">
        <f t="shared" si="11"/>
        <v>1.5900000000000247E-2</v>
      </c>
      <c r="F92" s="2">
        <f t="shared" si="12"/>
        <v>6.3758686340809306E-2</v>
      </c>
      <c r="G92" s="2">
        <f t="shared" si="12"/>
        <v>2.5759104739844847E-2</v>
      </c>
      <c r="H92" s="2">
        <f t="shared" si="13"/>
        <v>2.4751903059032068</v>
      </c>
      <c r="I92" s="2">
        <f t="shared" si="14"/>
        <v>71.224597447186454</v>
      </c>
    </row>
    <row r="93" spans="1:9" ht="13.5" x14ac:dyDescent="0.25">
      <c r="A93" s="3">
        <f>TITRES_STAT!B96</f>
        <v>44742</v>
      </c>
      <c r="B93" s="5">
        <f>TITRES_STAT!D96</f>
        <v>14.0631</v>
      </c>
      <c r="C93" s="2">
        <f t="shared" si="9"/>
        <v>-0.89529999999999887</v>
      </c>
      <c r="D93" s="2">
        <f t="shared" si="10"/>
        <v>0</v>
      </c>
      <c r="E93" s="2">
        <f t="shared" si="11"/>
        <v>0.89529999999999887</v>
      </c>
      <c r="F93" s="2">
        <f t="shared" ref="F93:G108" si="15">((F92*13)+D93)/14</f>
        <v>5.9204494459322923E-2</v>
      </c>
      <c r="G93" s="2">
        <f t="shared" si="15"/>
        <v>8.7869168686998705E-2</v>
      </c>
      <c r="H93" s="2">
        <f t="shared" si="13"/>
        <v>0.67378006807162316</v>
      </c>
      <c r="I93" s="2">
        <f t="shared" si="14"/>
        <v>40.254994125237204</v>
      </c>
    </row>
    <row r="94" spans="1:9" ht="13.5" x14ac:dyDescent="0.25">
      <c r="A94" s="3">
        <f>TITRES_STAT!B97</f>
        <v>44743</v>
      </c>
      <c r="B94" s="5">
        <f>TITRES_STAT!D97</f>
        <v>14.657400000000001</v>
      </c>
      <c r="C94" s="2">
        <f t="shared" si="9"/>
        <v>0.59430000000000049</v>
      </c>
      <c r="D94" s="2">
        <f t="shared" si="10"/>
        <v>0.59430000000000049</v>
      </c>
      <c r="E94" s="2">
        <f t="shared" si="11"/>
        <v>0</v>
      </c>
      <c r="F94" s="2">
        <f t="shared" si="15"/>
        <v>9.7425601997942743E-2</v>
      </c>
      <c r="G94" s="2">
        <f t="shared" si="15"/>
        <v>8.1592799495070228E-2</v>
      </c>
      <c r="H94" s="2">
        <f t="shared" si="13"/>
        <v>1.1940465653936672</v>
      </c>
      <c r="I94" s="2">
        <f t="shared" si="14"/>
        <v>54.422115930772193</v>
      </c>
    </row>
    <row r="95" spans="1:9" ht="13.5" x14ac:dyDescent="0.25">
      <c r="A95" s="3">
        <f>TITRES_STAT!B98</f>
        <v>44746</v>
      </c>
      <c r="B95" s="5">
        <f>TITRES_STAT!D98</f>
        <v>14.578099999999999</v>
      </c>
      <c r="C95" s="2">
        <f t="shared" si="9"/>
        <v>-7.9300000000001702E-2</v>
      </c>
      <c r="D95" s="2">
        <f t="shared" si="10"/>
        <v>0</v>
      </c>
      <c r="E95" s="2">
        <f t="shared" si="11"/>
        <v>7.9300000000001702E-2</v>
      </c>
      <c r="F95" s="2">
        <f t="shared" si="15"/>
        <v>9.0466630426661115E-2</v>
      </c>
      <c r="G95" s="2">
        <f t="shared" si="15"/>
        <v>8.1429028102565332E-2</v>
      </c>
      <c r="H95" s="2">
        <f t="shared" si="13"/>
        <v>1.1109874762684422</v>
      </c>
      <c r="I95" s="2">
        <f t="shared" si="14"/>
        <v>52.628804706710838</v>
      </c>
    </row>
    <row r="96" spans="1:9" ht="13.5" x14ac:dyDescent="0.25">
      <c r="A96" s="3">
        <f>TITRES_STAT!B99</f>
        <v>44747</v>
      </c>
      <c r="B96" s="5">
        <f>TITRES_STAT!D99</f>
        <v>14.578099999999999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8.4004728253328179E-2</v>
      </c>
      <c r="G96" s="2">
        <f t="shared" si="15"/>
        <v>7.5612668952382084E-2</v>
      </c>
      <c r="H96" s="2">
        <f t="shared" si="13"/>
        <v>1.1109874762684424</v>
      </c>
      <c r="I96" s="2">
        <f t="shared" si="14"/>
        <v>52.628804706710838</v>
      </c>
    </row>
    <row r="97" spans="1:9" ht="13.5" x14ac:dyDescent="0.25">
      <c r="A97" s="3">
        <f>TITRES_STAT!B100</f>
        <v>44748</v>
      </c>
      <c r="B97" s="5">
        <f>TITRES_STAT!D100</f>
        <v>14.6494</v>
      </c>
      <c r="C97" s="2">
        <f t="shared" si="9"/>
        <v>7.1300000000000807E-2</v>
      </c>
      <c r="D97" s="2">
        <f t="shared" si="10"/>
        <v>7.1300000000000807E-2</v>
      </c>
      <c r="E97" s="2">
        <f t="shared" si="11"/>
        <v>0</v>
      </c>
      <c r="F97" s="2">
        <f t="shared" si="15"/>
        <v>8.3097247663804788E-2</v>
      </c>
      <c r="G97" s="2">
        <f t="shared" si="15"/>
        <v>7.0211764027211937E-2</v>
      </c>
      <c r="H97" s="2">
        <f t="shared" si="13"/>
        <v>1.183523143380913</v>
      </c>
      <c r="I97" s="2">
        <f t="shared" si="14"/>
        <v>54.202454733242497</v>
      </c>
    </row>
    <row r="98" spans="1:9" ht="13.5" x14ac:dyDescent="0.25">
      <c r="A98" s="3">
        <f>TITRES_STAT!B101</f>
        <v>44749</v>
      </c>
      <c r="B98" s="5">
        <f>TITRES_STAT!D101</f>
        <v>14.4038</v>
      </c>
      <c r="C98" s="2">
        <f t="shared" si="9"/>
        <v>-0.2455999999999996</v>
      </c>
      <c r="D98" s="2">
        <f t="shared" si="10"/>
        <v>0</v>
      </c>
      <c r="E98" s="2">
        <f t="shared" si="11"/>
        <v>0.2455999999999996</v>
      </c>
      <c r="F98" s="2">
        <f t="shared" si="15"/>
        <v>7.7161729973533016E-2</v>
      </c>
      <c r="G98" s="2">
        <f t="shared" si="15"/>
        <v>8.2739495168125357E-2</v>
      </c>
      <c r="H98" s="2">
        <f t="shared" si="13"/>
        <v>0.93258642461791186</v>
      </c>
      <c r="I98" s="2">
        <f t="shared" si="14"/>
        <v>48.255871651498943</v>
      </c>
    </row>
    <row r="99" spans="1:9" ht="13.5" x14ac:dyDescent="0.25">
      <c r="A99" s="3">
        <f>TITRES_STAT!B102</f>
        <v>44750</v>
      </c>
      <c r="B99" s="5">
        <f>TITRES_STAT!D102</f>
        <v>14.641500000000001</v>
      </c>
      <c r="C99" s="2">
        <f t="shared" si="9"/>
        <v>0.23770000000000024</v>
      </c>
      <c r="D99" s="2">
        <f t="shared" si="10"/>
        <v>0.23770000000000024</v>
      </c>
      <c r="E99" s="2">
        <f t="shared" si="11"/>
        <v>0</v>
      </c>
      <c r="F99" s="2">
        <f t="shared" si="15"/>
        <v>8.8628749261137826E-2</v>
      </c>
      <c r="G99" s="2">
        <f t="shared" si="15"/>
        <v>7.6829531227544975E-2</v>
      </c>
      <c r="H99" s="2">
        <f t="shared" si="13"/>
        <v>1.1535765980225399</v>
      </c>
      <c r="I99" s="2">
        <f t="shared" si="14"/>
        <v>53.565617265797684</v>
      </c>
    </row>
    <row r="100" spans="1:9" ht="13.5" x14ac:dyDescent="0.25">
      <c r="A100" s="3">
        <f>TITRES_STAT!B103</f>
        <v>44753</v>
      </c>
      <c r="B100" s="5">
        <f>TITRES_STAT!D103</f>
        <v>14.5702</v>
      </c>
      <c r="C100" s="2">
        <f t="shared" si="9"/>
        <v>-7.1300000000000807E-2</v>
      </c>
      <c r="D100" s="2">
        <f t="shared" si="10"/>
        <v>0</v>
      </c>
      <c r="E100" s="2">
        <f t="shared" si="11"/>
        <v>7.1300000000000807E-2</v>
      </c>
      <c r="F100" s="2">
        <f t="shared" si="15"/>
        <v>8.2298124313913701E-2</v>
      </c>
      <c r="G100" s="2">
        <f t="shared" si="15"/>
        <v>7.6434564711291814E-2</v>
      </c>
      <c r="H100" s="2">
        <f t="shared" si="13"/>
        <v>1.0767134558137368</v>
      </c>
      <c r="I100" s="2">
        <f t="shared" si="14"/>
        <v>51.8469918321899</v>
      </c>
    </row>
    <row r="101" spans="1:9" ht="13.5" x14ac:dyDescent="0.25">
      <c r="A101" s="3">
        <f>TITRES_STAT!B104</f>
        <v>44754</v>
      </c>
      <c r="B101" s="5">
        <f>TITRES_STAT!D104</f>
        <v>14.498900000000001</v>
      </c>
      <c r="C101" s="2">
        <f t="shared" si="9"/>
        <v>-7.1299999999999031E-2</v>
      </c>
      <c r="D101" s="2">
        <f t="shared" si="10"/>
        <v>0</v>
      </c>
      <c r="E101" s="2">
        <f t="shared" si="11"/>
        <v>7.1299999999999031E-2</v>
      </c>
      <c r="F101" s="2">
        <f t="shared" si="15"/>
        <v>7.6419686862919861E-2</v>
      </c>
      <c r="G101" s="2">
        <f t="shared" si="15"/>
        <v>7.6067810089056609E-2</v>
      </c>
      <c r="H101" s="2">
        <f t="shared" si="13"/>
        <v>1.0046258302092737</v>
      </c>
      <c r="I101" s="2">
        <f t="shared" si="14"/>
        <v>50.115378893645975</v>
      </c>
    </row>
    <row r="102" spans="1:9" ht="13.5" x14ac:dyDescent="0.25">
      <c r="A102" s="3">
        <f>TITRES_STAT!B105</f>
        <v>44755</v>
      </c>
      <c r="B102" s="5">
        <f>TITRES_STAT!D105</f>
        <v>14.633599999999999</v>
      </c>
      <c r="C102" s="2">
        <f t="shared" si="9"/>
        <v>0.13469999999999871</v>
      </c>
      <c r="D102" s="2">
        <f t="shared" si="10"/>
        <v>0.13469999999999871</v>
      </c>
      <c r="E102" s="2">
        <f t="shared" si="11"/>
        <v>0</v>
      </c>
      <c r="F102" s="2">
        <f t="shared" si="15"/>
        <v>8.0582566372711203E-2</v>
      </c>
      <c r="G102" s="2">
        <f t="shared" si="15"/>
        <v>7.0634395082695423E-2</v>
      </c>
      <c r="H102" s="2">
        <f t="shared" si="13"/>
        <v>1.1408403268459923</v>
      </c>
      <c r="I102" s="2">
        <f t="shared" si="14"/>
        <v>53.289370185152627</v>
      </c>
    </row>
    <row r="103" spans="1:9" ht="13.5" x14ac:dyDescent="0.25">
      <c r="A103" s="3">
        <f>TITRES_STAT!B106</f>
        <v>44756</v>
      </c>
      <c r="B103" s="5">
        <f>TITRES_STAT!D106</f>
        <v>14.641500000000001</v>
      </c>
      <c r="C103" s="2">
        <f t="shared" si="9"/>
        <v>7.9000000000011283E-3</v>
      </c>
      <c r="D103" s="2">
        <f t="shared" si="10"/>
        <v>7.9000000000011283E-3</v>
      </c>
      <c r="E103" s="2">
        <f t="shared" si="11"/>
        <v>0</v>
      </c>
      <c r="F103" s="2">
        <f t="shared" si="15"/>
        <v>7.5390954488946199E-2</v>
      </c>
      <c r="G103" s="2">
        <f t="shared" si="15"/>
        <v>6.5589081148217182E-2</v>
      </c>
      <c r="H103" s="2">
        <f t="shared" si="13"/>
        <v>1.1494436752144599</v>
      </c>
      <c r="I103" s="2">
        <f t="shared" si="14"/>
        <v>53.476333828555646</v>
      </c>
    </row>
    <row r="104" spans="1:9" ht="13.5" x14ac:dyDescent="0.25">
      <c r="A104" s="3">
        <f>TITRES_STAT!B107</f>
        <v>44757</v>
      </c>
      <c r="B104" s="5">
        <f>TITRES_STAT!D107</f>
        <v>14.641500000000001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7.000588631116432E-2</v>
      </c>
      <c r="G104" s="2">
        <f t="shared" si="15"/>
        <v>6.0904146780487382E-2</v>
      </c>
      <c r="H104" s="2">
        <f t="shared" si="13"/>
        <v>1.1494436752144597</v>
      </c>
      <c r="I104" s="2">
        <f t="shared" si="14"/>
        <v>53.476333828555639</v>
      </c>
    </row>
    <row r="105" spans="1:9" ht="13.5" x14ac:dyDescent="0.25">
      <c r="A105" s="3">
        <f>TITRES_STAT!B108</f>
        <v>44760</v>
      </c>
      <c r="B105" s="5">
        <f>TITRES_STAT!D108</f>
        <v>14.578099999999999</v>
      </c>
      <c r="C105" s="2">
        <f t="shared" si="9"/>
        <v>-6.3400000000001455E-2</v>
      </c>
      <c r="D105" s="2">
        <f t="shared" si="10"/>
        <v>0</v>
      </c>
      <c r="E105" s="2">
        <f t="shared" si="11"/>
        <v>6.3400000000001455E-2</v>
      </c>
      <c r="F105" s="2">
        <f t="shared" si="15"/>
        <v>6.5005465860366859E-2</v>
      </c>
      <c r="G105" s="2">
        <f t="shared" si="15"/>
        <v>6.1082422010452671E-2</v>
      </c>
      <c r="H105" s="2">
        <f t="shared" si="13"/>
        <v>1.0642254141337562</v>
      </c>
      <c r="I105" s="2">
        <f t="shared" si="14"/>
        <v>51.555678311438385</v>
      </c>
    </row>
    <row r="106" spans="1:9" ht="13.5" x14ac:dyDescent="0.25">
      <c r="A106" s="3">
        <f>TITRES_STAT!B109</f>
        <v>44761</v>
      </c>
      <c r="B106" s="5">
        <f>TITRES_STAT!D109</f>
        <v>14.895</v>
      </c>
      <c r="C106" s="2">
        <f t="shared" si="9"/>
        <v>0.3169000000000004</v>
      </c>
      <c r="D106" s="2">
        <f t="shared" si="10"/>
        <v>0.3169000000000004</v>
      </c>
      <c r="E106" s="2">
        <f t="shared" si="11"/>
        <v>0</v>
      </c>
      <c r="F106" s="2">
        <f t="shared" si="15"/>
        <v>8.2997932584626399E-2</v>
      </c>
      <c r="G106" s="2">
        <f t="shared" si="15"/>
        <v>5.6719391866848913E-2</v>
      </c>
      <c r="H106" s="2">
        <f t="shared" si="13"/>
        <v>1.4633078714854248</v>
      </c>
      <c r="I106" s="2">
        <f t="shared" si="14"/>
        <v>59.404181199771031</v>
      </c>
    </row>
    <row r="107" spans="1:9" ht="13.5" x14ac:dyDescent="0.25">
      <c r="A107" s="3">
        <f>TITRES_STAT!B110</f>
        <v>44762</v>
      </c>
      <c r="B107" s="5">
        <f>TITRES_STAT!D110</f>
        <v>15.782400000000001</v>
      </c>
      <c r="C107" s="2">
        <f t="shared" si="9"/>
        <v>0.8874000000000013</v>
      </c>
      <c r="D107" s="2">
        <f t="shared" si="10"/>
        <v>0.8874000000000013</v>
      </c>
      <c r="E107" s="2">
        <f t="shared" si="11"/>
        <v>0</v>
      </c>
      <c r="F107" s="2">
        <f t="shared" si="15"/>
        <v>0.14045522311429604</v>
      </c>
      <c r="G107" s="2">
        <f t="shared" si="15"/>
        <v>5.2668006733502568E-2</v>
      </c>
      <c r="H107" s="2">
        <f t="shared" si="13"/>
        <v>2.6668034699887602</v>
      </c>
      <c r="I107" s="2">
        <f t="shared" si="14"/>
        <v>72.728290234680472</v>
      </c>
    </row>
    <row r="108" spans="1:9" ht="13.5" x14ac:dyDescent="0.25">
      <c r="A108" s="3">
        <f>TITRES_STAT!B111</f>
        <v>44763</v>
      </c>
      <c r="B108" s="5">
        <f>TITRES_STAT!D111</f>
        <v>15.6873</v>
      </c>
      <c r="C108" s="2">
        <f t="shared" si="9"/>
        <v>-9.5100000000000406E-2</v>
      </c>
      <c r="D108" s="2">
        <f t="shared" si="10"/>
        <v>0</v>
      </c>
      <c r="E108" s="2">
        <f t="shared" si="11"/>
        <v>9.5100000000000406E-2</v>
      </c>
      <c r="F108" s="2">
        <f t="shared" si="15"/>
        <v>0.1304227071775606</v>
      </c>
      <c r="G108" s="2">
        <f t="shared" si="15"/>
        <v>5.5698863395395266E-2</v>
      </c>
      <c r="H108" s="2">
        <f t="shared" si="13"/>
        <v>2.3415685568252171</v>
      </c>
      <c r="I108" s="2">
        <f t="shared" si="14"/>
        <v>70.073934351654074</v>
      </c>
    </row>
    <row r="109" spans="1:9" ht="13.5" x14ac:dyDescent="0.25">
      <c r="A109" s="3">
        <f>TITRES_STAT!B112</f>
        <v>44764</v>
      </c>
      <c r="B109" s="5">
        <f>TITRES_STAT!D112</f>
        <v>15.837899999999999</v>
      </c>
      <c r="C109" s="2">
        <f t="shared" si="9"/>
        <v>0.15059999999999896</v>
      </c>
      <c r="D109" s="2">
        <f t="shared" si="10"/>
        <v>0.15059999999999896</v>
      </c>
      <c r="E109" s="2">
        <f t="shared" si="11"/>
        <v>0</v>
      </c>
      <c r="F109" s="2">
        <f t="shared" ref="F109:G124" si="16">((F108*13)+D109)/14</f>
        <v>0.13186394237916335</v>
      </c>
      <c r="G109" s="2">
        <f t="shared" si="16"/>
        <v>5.1720373152867032E-2</v>
      </c>
      <c r="H109" s="2">
        <f t="shared" si="13"/>
        <v>2.549555123846853</v>
      </c>
      <c r="I109" s="2">
        <f t="shared" si="14"/>
        <v>71.827455410348904</v>
      </c>
    </row>
    <row r="110" spans="1:9" ht="13.5" x14ac:dyDescent="0.25">
      <c r="A110" s="3">
        <f>TITRES_STAT!B113</f>
        <v>44768</v>
      </c>
      <c r="B110" s="5">
        <f>TITRES_STAT!D113</f>
        <v>15.7666</v>
      </c>
      <c r="C110" s="2">
        <f t="shared" si="9"/>
        <v>-7.1299999999999031E-2</v>
      </c>
      <c r="D110" s="2">
        <f t="shared" si="10"/>
        <v>0</v>
      </c>
      <c r="E110" s="2">
        <f t="shared" si="11"/>
        <v>7.1299999999999031E-2</v>
      </c>
      <c r="F110" s="2">
        <f t="shared" si="16"/>
        <v>0.12244508935208025</v>
      </c>
      <c r="G110" s="2">
        <f t="shared" si="16"/>
        <v>5.3118917927662171E-2</v>
      </c>
      <c r="H110" s="2">
        <f t="shared" si="13"/>
        <v>2.305112644026881</v>
      </c>
      <c r="I110" s="2">
        <f t="shared" si="14"/>
        <v>69.743845136194182</v>
      </c>
    </row>
    <row r="111" spans="1:9" ht="13.5" x14ac:dyDescent="0.25">
      <c r="A111" s="3">
        <f>TITRES_STAT!B114</f>
        <v>44769</v>
      </c>
      <c r="B111" s="5">
        <f>TITRES_STAT!D114</f>
        <v>15.679399999999999</v>
      </c>
      <c r="C111" s="2">
        <f t="shared" si="9"/>
        <v>-8.7200000000001054E-2</v>
      </c>
      <c r="D111" s="2">
        <f t="shared" si="10"/>
        <v>0</v>
      </c>
      <c r="E111" s="2">
        <f t="shared" si="11"/>
        <v>8.7200000000001054E-2</v>
      </c>
      <c r="F111" s="2">
        <f t="shared" si="16"/>
        <v>0.11369901154121738</v>
      </c>
      <c r="G111" s="2">
        <f t="shared" si="16"/>
        <v>5.5553280932829234E-2</v>
      </c>
      <c r="H111" s="2">
        <f t="shared" si="13"/>
        <v>2.0466660048160521</v>
      </c>
      <c r="I111" s="2">
        <f t="shared" si="14"/>
        <v>67.17723575806346</v>
      </c>
    </row>
    <row r="112" spans="1:9" ht="13.5" x14ac:dyDescent="0.25">
      <c r="A112" s="3">
        <f>TITRES_STAT!B115</f>
        <v>44770</v>
      </c>
      <c r="B112" s="5">
        <f>TITRES_STAT!D115</f>
        <v>15.6873</v>
      </c>
      <c r="C112" s="2">
        <f t="shared" si="9"/>
        <v>7.9000000000011283E-3</v>
      </c>
      <c r="D112" s="2">
        <f t="shared" si="10"/>
        <v>7.9000000000011283E-3</v>
      </c>
      <c r="E112" s="2">
        <f t="shared" si="11"/>
        <v>0</v>
      </c>
      <c r="F112" s="2">
        <f t="shared" si="16"/>
        <v>0.10614193928827335</v>
      </c>
      <c r="G112" s="2">
        <f t="shared" si="16"/>
        <v>5.1585189437627146E-2</v>
      </c>
      <c r="H112" s="2">
        <f t="shared" si="13"/>
        <v>2.0576049142285702</v>
      </c>
      <c r="I112" s="2">
        <f t="shared" si="14"/>
        <v>67.294662716347091</v>
      </c>
    </row>
    <row r="113" spans="1:9" ht="13.5" x14ac:dyDescent="0.25">
      <c r="A113" s="3">
        <f>TITRES_STAT!B116</f>
        <v>44771</v>
      </c>
      <c r="B113" s="5">
        <f>TITRES_STAT!D116</f>
        <v>15.6873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9.8560372196253826E-2</v>
      </c>
      <c r="G113" s="2">
        <f t="shared" si="16"/>
        <v>4.7900533049225209E-2</v>
      </c>
      <c r="H113" s="2">
        <f t="shared" si="13"/>
        <v>2.0576049142285702</v>
      </c>
      <c r="I113" s="2">
        <f t="shared" si="14"/>
        <v>67.294662716347091</v>
      </c>
    </row>
    <row r="114" spans="1:9" ht="13.5" x14ac:dyDescent="0.25">
      <c r="A114" s="3">
        <f>TITRES_STAT!B117</f>
        <v>44774</v>
      </c>
      <c r="B114" s="5">
        <f>TITRES_STAT!D117</f>
        <v>15.663600000000001</v>
      </c>
      <c r="C114" s="2">
        <f t="shared" si="9"/>
        <v>-2.3699999999999832E-2</v>
      </c>
      <c r="D114" s="2">
        <f t="shared" si="10"/>
        <v>0</v>
      </c>
      <c r="E114" s="2">
        <f t="shared" si="11"/>
        <v>2.3699999999999832E-2</v>
      </c>
      <c r="F114" s="2">
        <f t="shared" si="16"/>
        <v>9.152034561080713E-2</v>
      </c>
      <c r="G114" s="2">
        <f t="shared" si="16"/>
        <v>4.6171923545709107E-2</v>
      </c>
      <c r="H114" s="2">
        <f t="shared" si="13"/>
        <v>1.9821644536902208</v>
      </c>
      <c r="I114" s="2">
        <f t="shared" si="14"/>
        <v>66.467308710538418</v>
      </c>
    </row>
    <row r="115" spans="1:9" ht="13.5" x14ac:dyDescent="0.25">
      <c r="A115" s="3">
        <f>TITRES_STAT!B118</f>
        <v>44775</v>
      </c>
      <c r="B115" s="5">
        <f>TITRES_STAT!D118</f>
        <v>15.6081</v>
      </c>
      <c r="C115" s="2">
        <f t="shared" si="9"/>
        <v>-5.5500000000000327E-2</v>
      </c>
      <c r="D115" s="2">
        <f t="shared" si="10"/>
        <v>0</v>
      </c>
      <c r="E115" s="2">
        <f t="shared" si="11"/>
        <v>5.5500000000000327E-2</v>
      </c>
      <c r="F115" s="2">
        <f t="shared" si="16"/>
        <v>8.4983178067178047E-2</v>
      </c>
      <c r="G115" s="2">
        <f t="shared" si="16"/>
        <v>4.6838214721015625E-2</v>
      </c>
      <c r="H115" s="2">
        <f t="shared" si="13"/>
        <v>1.8143983192648743</v>
      </c>
      <c r="I115" s="2">
        <f t="shared" si="14"/>
        <v>64.468426762662304</v>
      </c>
    </row>
    <row r="116" spans="1:9" ht="13.5" x14ac:dyDescent="0.25">
      <c r="A116" s="3">
        <f>TITRES_STAT!B119</f>
        <v>44776</v>
      </c>
      <c r="B116" s="5">
        <f>TITRES_STAT!D119</f>
        <v>15.3704</v>
      </c>
      <c r="C116" s="2">
        <f t="shared" si="9"/>
        <v>-0.23770000000000024</v>
      </c>
      <c r="D116" s="2">
        <f t="shared" si="10"/>
        <v>0</v>
      </c>
      <c r="E116" s="2">
        <f t="shared" si="11"/>
        <v>0.23770000000000024</v>
      </c>
      <c r="F116" s="2">
        <f t="shared" si="16"/>
        <v>7.891295106237961E-2</v>
      </c>
      <c r="G116" s="2">
        <f t="shared" si="16"/>
        <v>6.0471199383800238E-2</v>
      </c>
      <c r="H116" s="2">
        <f t="shared" si="13"/>
        <v>1.3049675195216943</v>
      </c>
      <c r="I116" s="2">
        <f t="shared" si="14"/>
        <v>56.615440715298639</v>
      </c>
    </row>
    <row r="117" spans="1:9" ht="13.5" x14ac:dyDescent="0.25">
      <c r="A117" s="3">
        <f>TITRES_STAT!B120</f>
        <v>44777</v>
      </c>
      <c r="B117" s="5">
        <f>TITRES_STAT!D120</f>
        <v>15.5685</v>
      </c>
      <c r="C117" s="2">
        <f t="shared" si="9"/>
        <v>0.19810000000000016</v>
      </c>
      <c r="D117" s="2">
        <f t="shared" si="10"/>
        <v>0.19810000000000016</v>
      </c>
      <c r="E117" s="2">
        <f t="shared" si="11"/>
        <v>0</v>
      </c>
      <c r="F117" s="2">
        <f t="shared" si="16"/>
        <v>8.7426311700781079E-2</v>
      </c>
      <c r="G117" s="2">
        <f t="shared" si="16"/>
        <v>5.6151827999243079E-2</v>
      </c>
      <c r="H117" s="2">
        <f t="shared" si="13"/>
        <v>1.5569628775390816</v>
      </c>
      <c r="I117" s="2">
        <f t="shared" si="14"/>
        <v>60.891102143710512</v>
      </c>
    </row>
    <row r="118" spans="1:9" ht="13.5" x14ac:dyDescent="0.25">
      <c r="A118" s="3">
        <f>TITRES_STAT!B121</f>
        <v>44778</v>
      </c>
      <c r="B118" s="5">
        <f>TITRES_STAT!D121</f>
        <v>15.600199999999999</v>
      </c>
      <c r="C118" s="2">
        <f t="shared" si="9"/>
        <v>3.1699999999998951E-2</v>
      </c>
      <c r="D118" s="2">
        <f t="shared" si="10"/>
        <v>3.1699999999998951E-2</v>
      </c>
      <c r="E118" s="2">
        <f t="shared" si="11"/>
        <v>0</v>
      </c>
      <c r="F118" s="2">
        <f t="shared" si="16"/>
        <v>8.3445860865010921E-2</v>
      </c>
      <c r="G118" s="2">
        <f t="shared" si="16"/>
        <v>5.2140983142154283E-2</v>
      </c>
      <c r="H118" s="2">
        <f t="shared" si="13"/>
        <v>1.6003890958002989</v>
      </c>
      <c r="I118" s="2">
        <f t="shared" si="14"/>
        <v>61.544216532247887</v>
      </c>
    </row>
    <row r="119" spans="1:9" ht="13.5" x14ac:dyDescent="0.25">
      <c r="A119" s="3">
        <f>TITRES_STAT!B122</f>
        <v>44781</v>
      </c>
      <c r="B119" s="5">
        <f>TITRES_STAT!D122</f>
        <v>15.560600000000001</v>
      </c>
      <c r="C119" s="2">
        <f t="shared" si="9"/>
        <v>-3.9599999999998303E-2</v>
      </c>
      <c r="D119" s="2">
        <f t="shared" si="10"/>
        <v>0</v>
      </c>
      <c r="E119" s="2">
        <f t="shared" si="11"/>
        <v>3.9599999999998303E-2</v>
      </c>
      <c r="F119" s="2">
        <f t="shared" si="16"/>
        <v>7.7485442231795862E-2</v>
      </c>
      <c r="G119" s="2">
        <f t="shared" si="16"/>
        <v>5.1245198632000284E-2</v>
      </c>
      <c r="H119" s="2">
        <f t="shared" si="13"/>
        <v>1.5120527249436739</v>
      </c>
      <c r="I119" s="2">
        <f t="shared" si="14"/>
        <v>60.191918343496454</v>
      </c>
    </row>
    <row r="120" spans="1:9" ht="13.5" x14ac:dyDescent="0.25">
      <c r="A120" s="3">
        <f>TITRES_STAT!B123</f>
        <v>44782</v>
      </c>
      <c r="B120" s="5">
        <f>TITRES_STAT!D123</f>
        <v>15.5685</v>
      </c>
      <c r="C120" s="2">
        <f t="shared" si="9"/>
        <v>7.899999999999352E-3</v>
      </c>
      <c r="D120" s="2">
        <f t="shared" si="10"/>
        <v>7.899999999999352E-3</v>
      </c>
      <c r="E120" s="2">
        <f t="shared" si="11"/>
        <v>0</v>
      </c>
      <c r="F120" s="2">
        <f t="shared" si="16"/>
        <v>7.2515053500953247E-2</v>
      </c>
      <c r="G120" s="2">
        <f t="shared" si="16"/>
        <v>4.7584827301143121E-2</v>
      </c>
      <c r="H120" s="2">
        <f t="shared" si="13"/>
        <v>1.5239112467938123</v>
      </c>
      <c r="I120" s="2">
        <f t="shared" si="14"/>
        <v>60.378955429976976</v>
      </c>
    </row>
    <row r="121" spans="1:9" ht="13.5" x14ac:dyDescent="0.25">
      <c r="A121" s="3">
        <f>TITRES_STAT!B124</f>
        <v>44783</v>
      </c>
      <c r="B121" s="5">
        <f>TITRES_STAT!D124</f>
        <v>15.5685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6.7335406822313731E-2</v>
      </c>
      <c r="G121" s="2">
        <f t="shared" si="16"/>
        <v>4.4185911065347187E-2</v>
      </c>
      <c r="H121" s="2">
        <f t="shared" si="13"/>
        <v>1.5239112467938121</v>
      </c>
      <c r="I121" s="2">
        <f t="shared" si="14"/>
        <v>60.378955429976976</v>
      </c>
    </row>
    <row r="122" spans="1:9" ht="13.5" x14ac:dyDescent="0.25">
      <c r="A122" s="3">
        <f>TITRES_STAT!B125</f>
        <v>44784</v>
      </c>
      <c r="B122" s="5">
        <f>TITRES_STAT!D125</f>
        <v>15.679399999999999</v>
      </c>
      <c r="C122" s="2">
        <f t="shared" si="9"/>
        <v>0.11089999999999911</v>
      </c>
      <c r="D122" s="2">
        <f t="shared" si="10"/>
        <v>0.11089999999999911</v>
      </c>
      <c r="E122" s="2">
        <f t="shared" si="11"/>
        <v>0</v>
      </c>
      <c r="F122" s="2">
        <f t="shared" si="16"/>
        <v>7.0447163477862687E-2</v>
      </c>
      <c r="G122" s="2">
        <f t="shared" si="16"/>
        <v>4.1029774560679529E-2</v>
      </c>
      <c r="H122" s="2">
        <f t="shared" si="13"/>
        <v>1.7169766159372228</v>
      </c>
      <c r="I122" s="2">
        <f t="shared" si="14"/>
        <v>63.194383266524753</v>
      </c>
    </row>
    <row r="123" spans="1:9" ht="13.5" x14ac:dyDescent="0.25">
      <c r="A123" s="3">
        <f>TITRES_STAT!B126</f>
        <v>44785</v>
      </c>
      <c r="B123" s="5">
        <f>TITRES_STAT!D126</f>
        <v>15.6873</v>
      </c>
      <c r="C123" s="2">
        <f t="shared" si="9"/>
        <v>7.9000000000011283E-3</v>
      </c>
      <c r="D123" s="2">
        <f t="shared" si="10"/>
        <v>7.9000000000011283E-3</v>
      </c>
      <c r="E123" s="2">
        <f t="shared" si="11"/>
        <v>0</v>
      </c>
      <c r="F123" s="2">
        <f t="shared" si="16"/>
        <v>6.5979508943729712E-2</v>
      </c>
      <c r="G123" s="2">
        <f t="shared" si="16"/>
        <v>3.8099076377773843E-2</v>
      </c>
      <c r="H123" s="2">
        <f t="shared" si="13"/>
        <v>1.731787623655378</v>
      </c>
      <c r="I123" s="2">
        <f t="shared" si="14"/>
        <v>63.393933286003033</v>
      </c>
    </row>
    <row r="124" spans="1:9" ht="13.5" x14ac:dyDescent="0.25">
      <c r="A124" s="3">
        <f>TITRES_STAT!B127</f>
        <v>44788</v>
      </c>
      <c r="B124" s="5">
        <f>TITRES_STAT!D127</f>
        <v>15.4496</v>
      </c>
      <c r="C124" s="2">
        <f t="shared" si="9"/>
        <v>-0.23770000000000024</v>
      </c>
      <c r="D124" s="2">
        <f t="shared" si="10"/>
        <v>0</v>
      </c>
      <c r="E124" s="2">
        <f t="shared" si="11"/>
        <v>0.23770000000000024</v>
      </c>
      <c r="F124" s="2">
        <f t="shared" si="16"/>
        <v>6.1266686876320441E-2</v>
      </c>
      <c r="G124" s="2">
        <f t="shared" si="16"/>
        <v>5.2356285207932875E-2</v>
      </c>
      <c r="H124" s="2">
        <f t="shared" si="13"/>
        <v>1.1701878128480645</v>
      </c>
      <c r="I124" s="2">
        <f t="shared" si="14"/>
        <v>53.921038811491556</v>
      </c>
    </row>
    <row r="125" spans="1:9" ht="13.5" x14ac:dyDescent="0.25">
      <c r="A125" s="3">
        <f>TITRES_STAT!B128</f>
        <v>44789</v>
      </c>
      <c r="B125" s="5">
        <f>TITRES_STAT!D128</f>
        <v>15.6081</v>
      </c>
      <c r="C125" s="2">
        <f t="shared" si="9"/>
        <v>0.15850000000000009</v>
      </c>
      <c r="D125" s="2">
        <f t="shared" si="10"/>
        <v>0.15850000000000009</v>
      </c>
      <c r="E125" s="2">
        <f t="shared" si="11"/>
        <v>0</v>
      </c>
      <c r="F125" s="2">
        <f t="shared" ref="F125:G140" si="17">((F124*13)+D125)/14</f>
        <v>6.8211923528011836E-2</v>
      </c>
      <c r="G125" s="2">
        <f t="shared" si="17"/>
        <v>4.8616550550223389E-2</v>
      </c>
      <c r="H125" s="2">
        <f t="shared" si="13"/>
        <v>1.4030597143568511</v>
      </c>
      <c r="I125" s="2">
        <f t="shared" si="14"/>
        <v>58.386385738748167</v>
      </c>
    </row>
    <row r="126" spans="1:9" ht="13.5" x14ac:dyDescent="0.25">
      <c r="A126" s="3">
        <f>TITRES_STAT!B129</f>
        <v>44790</v>
      </c>
      <c r="B126" s="5">
        <f>TITRES_STAT!D129</f>
        <v>15.6081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6.3339643276010993E-2</v>
      </c>
      <c r="G126" s="2">
        <f t="shared" si="17"/>
        <v>4.5143939796636001E-2</v>
      </c>
      <c r="H126" s="2">
        <f t="shared" si="13"/>
        <v>1.4030597143568511</v>
      </c>
      <c r="I126" s="2">
        <f t="shared" si="14"/>
        <v>58.386385738748167</v>
      </c>
    </row>
    <row r="127" spans="1:9" ht="13.5" x14ac:dyDescent="0.25">
      <c r="A127" s="3">
        <f>TITRES_STAT!B130</f>
        <v>44791</v>
      </c>
      <c r="B127" s="5">
        <f>TITRES_STAT!D130</f>
        <v>15.6081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5.8815383042010207E-2</v>
      </c>
      <c r="G127" s="2">
        <f t="shared" si="17"/>
        <v>4.1919372668304859E-2</v>
      </c>
      <c r="H127" s="2">
        <f t="shared" si="13"/>
        <v>1.4030597143568511</v>
      </c>
      <c r="I127" s="2">
        <f t="shared" si="14"/>
        <v>58.386385738748167</v>
      </c>
    </row>
    <row r="128" spans="1:9" ht="13.5" x14ac:dyDescent="0.25">
      <c r="A128" s="3">
        <f>TITRES_STAT!B131</f>
        <v>44792</v>
      </c>
      <c r="B128" s="5">
        <f>TITRES_STAT!D131</f>
        <v>15.6556</v>
      </c>
      <c r="C128" s="2">
        <f t="shared" si="9"/>
        <v>4.7499999999999432E-2</v>
      </c>
      <c r="D128" s="2">
        <f t="shared" si="10"/>
        <v>4.7499999999999432E-2</v>
      </c>
      <c r="E128" s="2">
        <f t="shared" si="11"/>
        <v>0</v>
      </c>
      <c r="F128" s="2">
        <f t="shared" si="17"/>
        <v>5.8007141396152297E-2</v>
      </c>
      <c r="G128" s="2">
        <f t="shared" si="17"/>
        <v>3.8925131763425942E-2</v>
      </c>
      <c r="H128" s="2">
        <f t="shared" si="13"/>
        <v>1.4902233792990218</v>
      </c>
      <c r="I128" s="2">
        <f t="shared" si="14"/>
        <v>59.842959940345111</v>
      </c>
    </row>
    <row r="129" spans="1:9" ht="13.5" x14ac:dyDescent="0.25">
      <c r="A129" s="3">
        <f>TITRES_STAT!B132</f>
        <v>44795</v>
      </c>
      <c r="B129" s="5">
        <f>TITRES_STAT!D132</f>
        <v>15.845800000000001</v>
      </c>
      <c r="C129" s="2">
        <f t="shared" si="9"/>
        <v>0.19020000000000081</v>
      </c>
      <c r="D129" s="2">
        <f t="shared" si="10"/>
        <v>0.19020000000000081</v>
      </c>
      <c r="E129" s="2">
        <f t="shared" si="11"/>
        <v>0</v>
      </c>
      <c r="F129" s="2">
        <f t="shared" si="17"/>
        <v>6.7449488439284333E-2</v>
      </c>
      <c r="G129" s="2">
        <f t="shared" si="17"/>
        <v>3.6144765208895521E-2</v>
      </c>
      <c r="H129" s="2">
        <f t="shared" si="13"/>
        <v>1.8660928643322454</v>
      </c>
      <c r="I129" s="2">
        <f t="shared" si="14"/>
        <v>65.109295220516714</v>
      </c>
    </row>
    <row r="130" spans="1:9" ht="13.5" x14ac:dyDescent="0.25">
      <c r="A130" s="3">
        <f>TITRES_STAT!B133</f>
        <v>44796</v>
      </c>
      <c r="B130" s="5">
        <f>TITRES_STAT!D133</f>
        <v>15.845800000000001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6.2631667836478305E-2</v>
      </c>
      <c r="G130" s="2">
        <f t="shared" si="17"/>
        <v>3.3562996265402982E-2</v>
      </c>
      <c r="H130" s="2">
        <f t="shared" si="13"/>
        <v>1.8660928643322454</v>
      </c>
      <c r="I130" s="2">
        <f t="shared" si="14"/>
        <v>65.109295220516714</v>
      </c>
    </row>
    <row r="131" spans="1:9" ht="13.5" x14ac:dyDescent="0.25">
      <c r="A131" s="3">
        <f>TITRES_STAT!B134</f>
        <v>44797</v>
      </c>
      <c r="B131" s="5">
        <f>TITRES_STAT!D134</f>
        <v>15.845800000000001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5.8157977276729854E-2</v>
      </c>
      <c r="G131" s="2">
        <f t="shared" si="17"/>
        <v>3.1165639389302769E-2</v>
      </c>
      <c r="H131" s="2">
        <f t="shared" si="13"/>
        <v>1.8660928643322454</v>
      </c>
      <c r="I131" s="2">
        <f t="shared" si="14"/>
        <v>65.109295220516714</v>
      </c>
    </row>
    <row r="132" spans="1:9" ht="13.5" x14ac:dyDescent="0.25">
      <c r="A132" s="3">
        <f>TITRES_STAT!B135</f>
        <v>44798</v>
      </c>
      <c r="B132" s="5">
        <f>TITRES_STAT!D135</f>
        <v>15.837899999999999</v>
      </c>
      <c r="C132" s="2">
        <f t="shared" si="18"/>
        <v>-7.9000000000011283E-3</v>
      </c>
      <c r="D132" s="2">
        <f t="shared" si="19"/>
        <v>0</v>
      </c>
      <c r="E132" s="2">
        <f t="shared" si="20"/>
        <v>7.9000000000011283E-3</v>
      </c>
      <c r="F132" s="2">
        <f t="shared" si="17"/>
        <v>5.4003836042677722E-2</v>
      </c>
      <c r="G132" s="2">
        <f t="shared" si="17"/>
        <v>2.9503808004352653E-2</v>
      </c>
      <c r="H132" s="2">
        <f t="shared" si="13"/>
        <v>1.830402232644363</v>
      </c>
      <c r="I132" s="2">
        <f t="shared" si="14"/>
        <v>64.669332561056905</v>
      </c>
    </row>
    <row r="133" spans="1:9" ht="13.5" x14ac:dyDescent="0.25">
      <c r="A133" s="3">
        <f>TITRES_STAT!B136</f>
        <v>44799</v>
      </c>
      <c r="B133" s="5">
        <f>TITRES_STAT!D136</f>
        <v>15.845800000000001</v>
      </c>
      <c r="C133" s="2">
        <f t="shared" si="18"/>
        <v>7.9000000000011283E-3</v>
      </c>
      <c r="D133" s="2">
        <f t="shared" si="19"/>
        <v>7.9000000000011283E-3</v>
      </c>
      <c r="E133" s="2">
        <f t="shared" si="20"/>
        <v>0</v>
      </c>
      <c r="F133" s="2">
        <f t="shared" si="17"/>
        <v>5.0710704896772256E-2</v>
      </c>
      <c r="G133" s="2">
        <f t="shared" si="17"/>
        <v>2.7396393146898894E-2</v>
      </c>
      <c r="H133" s="2">
        <f t="shared" si="13"/>
        <v>1.8509993131162377</v>
      </c>
      <c r="I133" s="2">
        <f t="shared" si="14"/>
        <v>64.924579413280654</v>
      </c>
    </row>
    <row r="134" spans="1:9" ht="13.5" x14ac:dyDescent="0.25">
      <c r="A134" s="3">
        <f>TITRES_STAT!B137</f>
        <v>44802</v>
      </c>
      <c r="B134" s="5">
        <f>TITRES_STAT!D137</f>
        <v>15.7666</v>
      </c>
      <c r="C134" s="2">
        <f t="shared" si="18"/>
        <v>-7.9200000000000159E-2</v>
      </c>
      <c r="D134" s="2">
        <f t="shared" si="19"/>
        <v>0</v>
      </c>
      <c r="E134" s="2">
        <f t="shared" si="20"/>
        <v>7.9200000000000159E-2</v>
      </c>
      <c r="F134" s="2">
        <f t="shared" si="17"/>
        <v>4.7088511689859953E-2</v>
      </c>
      <c r="G134" s="2">
        <f t="shared" si="17"/>
        <v>3.1096650779263268E-2</v>
      </c>
      <c r="H134" s="2">
        <f t="shared" si="13"/>
        <v>1.5142631283385934</v>
      </c>
      <c r="I134" s="2">
        <f t="shared" si="14"/>
        <v>60.22691544377885</v>
      </c>
    </row>
    <row r="135" spans="1:9" ht="13.5" x14ac:dyDescent="0.25">
      <c r="A135" s="3">
        <f>TITRES_STAT!B138</f>
        <v>44803</v>
      </c>
      <c r="B135" s="5">
        <f>TITRES_STAT!D138</f>
        <v>15.845800000000001</v>
      </c>
      <c r="C135" s="2">
        <f t="shared" si="18"/>
        <v>7.9200000000000159E-2</v>
      </c>
      <c r="D135" s="2">
        <f t="shared" si="19"/>
        <v>7.9200000000000159E-2</v>
      </c>
      <c r="E135" s="2">
        <f t="shared" si="20"/>
        <v>0</v>
      </c>
      <c r="F135" s="2">
        <f t="shared" si="17"/>
        <v>4.9382189426298538E-2</v>
      </c>
      <c r="G135" s="2">
        <f t="shared" si="17"/>
        <v>2.8875461437887322E-2</v>
      </c>
      <c r="H135" s="2">
        <f t="shared" si="13"/>
        <v>1.7101783648556508</v>
      </c>
      <c r="I135" s="2">
        <f t="shared" si="14"/>
        <v>63.102059518755624</v>
      </c>
    </row>
    <row r="136" spans="1:9" ht="13.5" x14ac:dyDescent="0.25">
      <c r="A136" s="3">
        <f>TITRES_STAT!B139</f>
        <v>44804</v>
      </c>
      <c r="B136" s="5">
        <f>TITRES_STAT!D139</f>
        <v>15.845800000000001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4.5854890181562927E-2</v>
      </c>
      <c r="G136" s="2">
        <f t="shared" si="17"/>
        <v>2.6812928478038227E-2</v>
      </c>
      <c r="H136" s="2">
        <f t="shared" si="13"/>
        <v>1.7101783648556508</v>
      </c>
      <c r="I136" s="2">
        <f t="shared" si="14"/>
        <v>63.102059518755624</v>
      </c>
    </row>
    <row r="137" spans="1:9" ht="13.5" x14ac:dyDescent="0.25">
      <c r="A137" s="3">
        <f>TITRES_STAT!B140</f>
        <v>44805</v>
      </c>
      <c r="B137" s="5">
        <f>TITRES_STAT!D140</f>
        <v>16.638100000000001</v>
      </c>
      <c r="C137" s="2">
        <f t="shared" si="18"/>
        <v>0.79230000000000089</v>
      </c>
      <c r="D137" s="2">
        <f t="shared" si="19"/>
        <v>0.79230000000000089</v>
      </c>
      <c r="E137" s="2">
        <f t="shared" si="20"/>
        <v>0</v>
      </c>
      <c r="F137" s="2">
        <f t="shared" si="17"/>
        <v>9.9172398025737074E-2</v>
      </c>
      <c r="G137" s="2">
        <f t="shared" si="17"/>
        <v>2.4897719301035494E-2</v>
      </c>
      <c r="H137" s="2">
        <f t="shared" si="13"/>
        <v>3.983192067781586</v>
      </c>
      <c r="I137" s="2">
        <f t="shared" si="14"/>
        <v>79.932541503559193</v>
      </c>
    </row>
    <row r="138" spans="1:9" ht="13.5" x14ac:dyDescent="0.25">
      <c r="A138" s="3">
        <f>TITRES_STAT!B141</f>
        <v>44806</v>
      </c>
      <c r="B138" s="5">
        <f>TITRES_STAT!D141</f>
        <v>17.3749</v>
      </c>
      <c r="C138" s="2">
        <f t="shared" si="18"/>
        <v>0.73679999999999879</v>
      </c>
      <c r="D138" s="2">
        <f t="shared" si="19"/>
        <v>0.73679999999999879</v>
      </c>
      <c r="E138" s="2">
        <f t="shared" si="20"/>
        <v>0</v>
      </c>
      <c r="F138" s="2">
        <f t="shared" si="17"/>
        <v>0.14471722673818435</v>
      </c>
      <c r="G138" s="2">
        <f t="shared" si="17"/>
        <v>2.311931077953296E-2</v>
      </c>
      <c r="H138" s="2">
        <f t="shared" si="13"/>
        <v>6.2595822219016783</v>
      </c>
      <c r="I138" s="2">
        <f t="shared" si="14"/>
        <v>86.225102637682568</v>
      </c>
    </row>
    <row r="139" spans="1:9" ht="13.5" x14ac:dyDescent="0.25">
      <c r="A139" s="3">
        <f>TITRES_STAT!B142</f>
        <v>44809</v>
      </c>
      <c r="B139" s="5">
        <f>TITRES_STAT!D142</f>
        <v>17.3353</v>
      </c>
      <c r="C139" s="2">
        <f t="shared" si="18"/>
        <v>-3.960000000000008E-2</v>
      </c>
      <c r="D139" s="2">
        <f t="shared" si="19"/>
        <v>0</v>
      </c>
      <c r="E139" s="2">
        <f t="shared" si="20"/>
        <v>3.960000000000008E-2</v>
      </c>
      <c r="F139" s="2">
        <f t="shared" si="17"/>
        <v>0.13438028197117119</v>
      </c>
      <c r="G139" s="2">
        <f t="shared" si="17"/>
        <v>2.4296502866709181E-2</v>
      </c>
      <c r="H139" s="2">
        <f t="shared" si="13"/>
        <v>5.5308487278347238</v>
      </c>
      <c r="I139" s="2">
        <f t="shared" si="14"/>
        <v>84.688054467745332</v>
      </c>
    </row>
    <row r="140" spans="1:9" ht="13.5" x14ac:dyDescent="0.25">
      <c r="A140" s="3">
        <f>TITRES_STAT!B143</f>
        <v>44810</v>
      </c>
      <c r="B140" s="5">
        <f>TITRES_STAT!D143</f>
        <v>17.311499999999999</v>
      </c>
      <c r="C140" s="2">
        <f t="shared" si="18"/>
        <v>-2.3800000000001376E-2</v>
      </c>
      <c r="D140" s="2">
        <f t="shared" si="19"/>
        <v>0</v>
      </c>
      <c r="E140" s="2">
        <f t="shared" si="20"/>
        <v>2.3800000000001376E-2</v>
      </c>
      <c r="F140" s="2">
        <f t="shared" si="17"/>
        <v>0.12478169040180183</v>
      </c>
      <c r="G140" s="2">
        <f t="shared" si="17"/>
        <v>2.4261038376230053E-2</v>
      </c>
      <c r="H140" s="2">
        <f t="shared" si="13"/>
        <v>5.143295536932075</v>
      </c>
      <c r="I140" s="2">
        <f t="shared" si="14"/>
        <v>83.722091929515187</v>
      </c>
    </row>
    <row r="141" spans="1:9" ht="13.5" x14ac:dyDescent="0.25">
      <c r="A141" s="3">
        <f>TITRES_STAT!B144</f>
        <v>44811</v>
      </c>
      <c r="B141" s="5">
        <f>TITRES_STAT!D144</f>
        <v>17.430399999999999</v>
      </c>
      <c r="C141" s="2">
        <f t="shared" si="18"/>
        <v>0.11890000000000001</v>
      </c>
      <c r="D141" s="2">
        <f t="shared" si="19"/>
        <v>0.11890000000000001</v>
      </c>
      <c r="E141" s="2">
        <f t="shared" si="20"/>
        <v>0</v>
      </c>
      <c r="F141" s="2">
        <f t="shared" ref="F141:G156" si="21">((F140*13)+D141)/14</f>
        <v>0.12436156965881598</v>
      </c>
      <c r="G141" s="2">
        <f t="shared" si="21"/>
        <v>2.2528107063642191E-2</v>
      </c>
      <c r="H141" s="2">
        <f t="shared" si="13"/>
        <v>5.5202849181909937</v>
      </c>
      <c r="I141" s="2">
        <f t="shared" si="14"/>
        <v>84.663246889563183</v>
      </c>
    </row>
    <row r="142" spans="1:9" ht="13.5" x14ac:dyDescent="0.25">
      <c r="A142" s="3">
        <f>TITRES_STAT!B145</f>
        <v>44812</v>
      </c>
      <c r="B142" s="5">
        <f>TITRES_STAT!D145</f>
        <v>17.430399999999999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0.11547860039747197</v>
      </c>
      <c r="G142" s="2">
        <f t="shared" si="21"/>
        <v>2.091895655909632E-2</v>
      </c>
      <c r="H142" s="2">
        <f t="shared" si="13"/>
        <v>5.5202849181909937</v>
      </c>
      <c r="I142" s="2">
        <f t="shared" si="14"/>
        <v>84.663246889563183</v>
      </c>
    </row>
    <row r="143" spans="1:9" ht="13.5" x14ac:dyDescent="0.25">
      <c r="A143" s="3">
        <f>TITRES_STAT!B146</f>
        <v>44813</v>
      </c>
      <c r="B143" s="5">
        <f>TITRES_STAT!D146</f>
        <v>17.351099999999999</v>
      </c>
      <c r="C143" s="2">
        <f t="shared" si="18"/>
        <v>-7.9299999999999926E-2</v>
      </c>
      <c r="D143" s="2">
        <f t="shared" si="19"/>
        <v>0</v>
      </c>
      <c r="E143" s="2">
        <f t="shared" si="20"/>
        <v>7.9299999999999926E-2</v>
      </c>
      <c r="F143" s="2">
        <f t="shared" si="21"/>
        <v>0.10723012894050968</v>
      </c>
      <c r="G143" s="2">
        <f t="shared" si="21"/>
        <v>2.5089031090589436E-2</v>
      </c>
      <c r="H143" s="2">
        <f t="shared" si="13"/>
        <v>4.2739844577230519</v>
      </c>
      <c r="I143" s="2">
        <f t="shared" si="14"/>
        <v>81.039003660019659</v>
      </c>
    </row>
    <row r="144" spans="1:9" ht="13.5" x14ac:dyDescent="0.25">
      <c r="A144" s="3">
        <f>TITRES_STAT!B147</f>
        <v>44816</v>
      </c>
      <c r="B144" s="5">
        <f>TITRES_STAT!D147</f>
        <v>17.4145</v>
      </c>
      <c r="C144" s="2">
        <f t="shared" si="18"/>
        <v>6.3400000000001455E-2</v>
      </c>
      <c r="D144" s="2">
        <f t="shared" si="19"/>
        <v>6.3400000000001455E-2</v>
      </c>
      <c r="E144" s="2">
        <f t="shared" si="20"/>
        <v>0</v>
      </c>
      <c r="F144" s="2">
        <f t="shared" si="21"/>
        <v>0.10409940544475908</v>
      </c>
      <c r="G144" s="2">
        <f t="shared" si="21"/>
        <v>2.3296957441261621E-2</v>
      </c>
      <c r="H144" s="2">
        <f t="shared" si="13"/>
        <v>4.468369129626641</v>
      </c>
      <c r="I144" s="2">
        <f t="shared" si="14"/>
        <v>81.713012119423695</v>
      </c>
    </row>
    <row r="145" spans="1:9" ht="13.5" x14ac:dyDescent="0.25">
      <c r="A145" s="3">
        <f>TITRES_STAT!B148</f>
        <v>44817</v>
      </c>
      <c r="B145" s="5">
        <f>TITRES_STAT!D148</f>
        <v>18.2227</v>
      </c>
      <c r="C145" s="2">
        <f t="shared" si="18"/>
        <v>0.80819999999999936</v>
      </c>
      <c r="D145" s="2">
        <f t="shared" si="19"/>
        <v>0.80819999999999936</v>
      </c>
      <c r="E145" s="2">
        <f t="shared" si="20"/>
        <v>0</v>
      </c>
      <c r="F145" s="2">
        <f t="shared" si="21"/>
        <v>0.15439230505584764</v>
      </c>
      <c r="G145" s="2">
        <f t="shared" si="21"/>
        <v>2.1632889052600076E-2</v>
      </c>
      <c r="H145" s="2">
        <f t="shared" ref="H145:H208" si="22">F145/G145</f>
        <v>7.1369249239176904</v>
      </c>
      <c r="I145" s="2">
        <f t="shared" ref="I145:I208" si="23">IF(G145=0,100,100-(100/(1+H145)))</f>
        <v>87.710345009321657</v>
      </c>
    </row>
    <row r="146" spans="1:9" ht="13.5" x14ac:dyDescent="0.25">
      <c r="A146" s="3">
        <f>TITRES_STAT!B149</f>
        <v>44818</v>
      </c>
      <c r="B146" s="5">
        <f>TITRES_STAT!D149</f>
        <v>19.007000000000001</v>
      </c>
      <c r="C146" s="2">
        <f t="shared" si="18"/>
        <v>0.78430000000000177</v>
      </c>
      <c r="D146" s="2">
        <f t="shared" si="19"/>
        <v>0.78430000000000177</v>
      </c>
      <c r="E146" s="2">
        <f t="shared" si="20"/>
        <v>0</v>
      </c>
      <c r="F146" s="2">
        <f t="shared" si="21"/>
        <v>0.19938571183757295</v>
      </c>
      <c r="G146" s="2">
        <f t="shared" si="21"/>
        <v>2.0087682691700071E-2</v>
      </c>
      <c r="H146" s="2">
        <f t="shared" si="22"/>
        <v>9.9257696817341774</v>
      </c>
      <c r="I146" s="2">
        <f t="shared" si="23"/>
        <v>90.847326741000117</v>
      </c>
    </row>
    <row r="147" spans="1:9" ht="13.5" x14ac:dyDescent="0.25">
      <c r="A147" s="3">
        <f>TITRES_STAT!B150</f>
        <v>44819</v>
      </c>
      <c r="B147" s="5">
        <f>TITRES_STAT!D150</f>
        <v>19.007000000000001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0.18514387527774631</v>
      </c>
      <c r="G147" s="2">
        <f t="shared" si="21"/>
        <v>1.8652848213721495E-2</v>
      </c>
      <c r="H147" s="2">
        <f t="shared" si="22"/>
        <v>9.9257696817341774</v>
      </c>
      <c r="I147" s="2">
        <f t="shared" si="23"/>
        <v>90.847326741000117</v>
      </c>
    </row>
    <row r="148" spans="1:9" ht="13.5" x14ac:dyDescent="0.25">
      <c r="A148" s="3">
        <f>TITRES_STAT!B151</f>
        <v>44820</v>
      </c>
      <c r="B148" s="5">
        <f>TITRES_STAT!D151</f>
        <v>18.999099999999999</v>
      </c>
      <c r="C148" s="2">
        <f t="shared" si="18"/>
        <v>-7.9000000000029047E-3</v>
      </c>
      <c r="D148" s="2">
        <f t="shared" si="19"/>
        <v>0</v>
      </c>
      <c r="E148" s="2">
        <f t="shared" si="20"/>
        <v>7.9000000000029047E-3</v>
      </c>
      <c r="F148" s="2">
        <f t="shared" si="21"/>
        <v>0.17191931275790728</v>
      </c>
      <c r="G148" s="2">
        <f t="shared" si="21"/>
        <v>1.7884787627027308E-2</v>
      </c>
      <c r="H148" s="2">
        <f t="shared" si="22"/>
        <v>9.6126001797250638</v>
      </c>
      <c r="I148" s="2">
        <f t="shared" si="23"/>
        <v>90.577238536598614</v>
      </c>
    </row>
    <row r="149" spans="1:9" ht="13.5" x14ac:dyDescent="0.25">
      <c r="A149" s="3">
        <f>TITRES_STAT!B152</f>
        <v>44823</v>
      </c>
      <c r="B149" s="5">
        <f>TITRES_STAT!D152</f>
        <v>19.007000000000001</v>
      </c>
      <c r="C149" s="2">
        <f t="shared" si="18"/>
        <v>7.9000000000029047E-3</v>
      </c>
      <c r="D149" s="2">
        <f t="shared" si="19"/>
        <v>7.9000000000029047E-3</v>
      </c>
      <c r="E149" s="2">
        <f t="shared" si="20"/>
        <v>0</v>
      </c>
      <c r="F149" s="2">
        <f t="shared" si="21"/>
        <v>0.16020364756091413</v>
      </c>
      <c r="G149" s="2">
        <f t="shared" si="21"/>
        <v>1.6607302796525357E-2</v>
      </c>
      <c r="H149" s="2">
        <f t="shared" si="22"/>
        <v>9.6465783471132074</v>
      </c>
      <c r="I149" s="2">
        <f t="shared" si="23"/>
        <v>90.60731093693451</v>
      </c>
    </row>
    <row r="150" spans="1:9" ht="13.5" x14ac:dyDescent="0.25">
      <c r="A150" s="3">
        <f>TITRES_STAT!B153</f>
        <v>44824</v>
      </c>
      <c r="B150" s="5">
        <f>TITRES_STAT!D153</f>
        <v>18.935700000000001</v>
      </c>
      <c r="C150" s="2">
        <f t="shared" si="18"/>
        <v>-7.1300000000000807E-2</v>
      </c>
      <c r="D150" s="2">
        <f t="shared" si="19"/>
        <v>0</v>
      </c>
      <c r="E150" s="2">
        <f t="shared" si="20"/>
        <v>7.1300000000000807E-2</v>
      </c>
      <c r="F150" s="2">
        <f t="shared" si="21"/>
        <v>0.14876052987799168</v>
      </c>
      <c r="G150" s="2">
        <f t="shared" si="21"/>
        <v>2.0513924025345031E-2</v>
      </c>
      <c r="H150" s="2">
        <f t="shared" si="22"/>
        <v>7.2516857181589192</v>
      </c>
      <c r="I150" s="2">
        <f t="shared" si="23"/>
        <v>87.881264093718826</v>
      </c>
    </row>
    <row r="151" spans="1:9" ht="13.5" x14ac:dyDescent="0.25">
      <c r="A151" s="3">
        <f>TITRES_STAT!B154</f>
        <v>44825</v>
      </c>
      <c r="B151" s="5">
        <f>TITRES_STAT!D154</f>
        <v>19.007000000000001</v>
      </c>
      <c r="C151" s="2">
        <f t="shared" si="18"/>
        <v>7.1300000000000807E-2</v>
      </c>
      <c r="D151" s="2">
        <f t="shared" si="19"/>
        <v>7.1300000000000807E-2</v>
      </c>
      <c r="E151" s="2">
        <f t="shared" si="20"/>
        <v>0</v>
      </c>
      <c r="F151" s="2">
        <f t="shared" si="21"/>
        <v>0.14322763488670662</v>
      </c>
      <c r="G151" s="2">
        <f t="shared" si="21"/>
        <v>1.9048643737820385E-2</v>
      </c>
      <c r="H151" s="2">
        <f t="shared" si="22"/>
        <v>7.5190463351641874</v>
      </c>
      <c r="I151" s="2">
        <f t="shared" si="23"/>
        <v>88.261596889404331</v>
      </c>
    </row>
    <row r="152" spans="1:9" ht="13.5" x14ac:dyDescent="0.25">
      <c r="A152" s="3">
        <f>TITRES_STAT!B155</f>
        <v>44826</v>
      </c>
      <c r="B152" s="5">
        <f>TITRES_STAT!D155</f>
        <v>19.007000000000001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0.13299708953765615</v>
      </c>
      <c r="G152" s="2">
        <f t="shared" si="21"/>
        <v>1.7688026327976072E-2</v>
      </c>
      <c r="H152" s="2">
        <f t="shared" si="22"/>
        <v>7.5190463351641883</v>
      </c>
      <c r="I152" s="2">
        <f t="shared" si="23"/>
        <v>88.261596889404331</v>
      </c>
    </row>
    <row r="153" spans="1:9" ht="13.5" x14ac:dyDescent="0.25">
      <c r="A153" s="3">
        <f>TITRES_STAT!B156</f>
        <v>44827</v>
      </c>
      <c r="B153" s="5">
        <f>TITRES_STAT!D156</f>
        <v>19.007000000000001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0.12349729742782357</v>
      </c>
      <c r="G153" s="2">
        <f t="shared" si="21"/>
        <v>1.642459587597778E-2</v>
      </c>
      <c r="H153" s="2">
        <f t="shared" si="22"/>
        <v>7.5190463351641883</v>
      </c>
      <c r="I153" s="2">
        <f t="shared" si="23"/>
        <v>88.261596889404331</v>
      </c>
    </row>
    <row r="154" spans="1:9" ht="13.5" x14ac:dyDescent="0.25">
      <c r="A154" s="3">
        <f>TITRES_STAT!B157</f>
        <v>44830</v>
      </c>
      <c r="B154" s="5">
        <f>TITRES_STAT!D157</f>
        <v>19.007000000000001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0.11467606189726474</v>
      </c>
      <c r="G154" s="2">
        <f t="shared" si="21"/>
        <v>1.5251410456265083E-2</v>
      </c>
      <c r="H154" s="2">
        <f t="shared" si="22"/>
        <v>7.5190463351641874</v>
      </c>
      <c r="I154" s="2">
        <f t="shared" si="23"/>
        <v>88.261596889404331</v>
      </c>
    </row>
    <row r="155" spans="1:9" ht="13.5" x14ac:dyDescent="0.25">
      <c r="A155" s="3">
        <f>TITRES_STAT!B158</f>
        <v>44831</v>
      </c>
      <c r="B155" s="5">
        <f>TITRES_STAT!D158</f>
        <v>19.014900000000001</v>
      </c>
      <c r="C155" s="2">
        <f t="shared" si="18"/>
        <v>7.899999999999352E-3</v>
      </c>
      <c r="D155" s="2">
        <f t="shared" si="19"/>
        <v>7.899999999999352E-3</v>
      </c>
      <c r="E155" s="2">
        <f t="shared" si="20"/>
        <v>0</v>
      </c>
      <c r="F155" s="2">
        <f t="shared" si="21"/>
        <v>0.10704920033317436</v>
      </c>
      <c r="G155" s="2">
        <f t="shared" si="21"/>
        <v>1.4162023995103291E-2</v>
      </c>
      <c r="H155" s="2">
        <f t="shared" si="22"/>
        <v>7.5588913258576635</v>
      </c>
      <c r="I155" s="2">
        <f t="shared" si="23"/>
        <v>88.316243752519043</v>
      </c>
    </row>
    <row r="156" spans="1:9" ht="13.5" x14ac:dyDescent="0.25">
      <c r="A156" s="3">
        <f>TITRES_STAT!B159</f>
        <v>44832</v>
      </c>
      <c r="B156" s="5">
        <f>TITRES_STAT!D159</f>
        <v>19.007000000000001</v>
      </c>
      <c r="C156" s="2">
        <f t="shared" si="18"/>
        <v>-7.899999999999352E-3</v>
      </c>
      <c r="D156" s="2">
        <f t="shared" si="19"/>
        <v>0</v>
      </c>
      <c r="E156" s="2">
        <f t="shared" si="20"/>
        <v>7.899999999999352E-3</v>
      </c>
      <c r="F156" s="2">
        <f t="shared" si="21"/>
        <v>9.9402828880804761E-2</v>
      </c>
      <c r="G156" s="2">
        <f t="shared" si="21"/>
        <v>1.371473656688158E-2</v>
      </c>
      <c r="H156" s="2">
        <f t="shared" si="22"/>
        <v>7.2478846674199522</v>
      </c>
      <c r="I156" s="2">
        <f t="shared" si="23"/>
        <v>87.875679155043116</v>
      </c>
    </row>
    <row r="157" spans="1:9" ht="13.5" x14ac:dyDescent="0.25">
      <c r="A157" s="3">
        <f>TITRES_STAT!B160</f>
        <v>44833</v>
      </c>
      <c r="B157" s="5">
        <f>TITRES_STAT!D160</f>
        <v>19.014900000000001</v>
      </c>
      <c r="C157" s="2">
        <f t="shared" si="18"/>
        <v>7.899999999999352E-3</v>
      </c>
      <c r="D157" s="2">
        <f t="shared" si="19"/>
        <v>7.899999999999352E-3</v>
      </c>
      <c r="E157" s="2">
        <f t="shared" si="20"/>
        <v>0</v>
      </c>
      <c r="F157" s="2">
        <f t="shared" ref="F157:G172" si="24">((F156*13)+D157)/14</f>
        <v>9.2866912532175813E-2</v>
      </c>
      <c r="G157" s="2">
        <f t="shared" si="24"/>
        <v>1.2735112526390037E-2</v>
      </c>
      <c r="H157" s="2">
        <f t="shared" si="22"/>
        <v>7.2921941081976733</v>
      </c>
      <c r="I157" s="2">
        <f t="shared" si="23"/>
        <v>87.940465611973565</v>
      </c>
    </row>
    <row r="158" spans="1:9" ht="13.5" x14ac:dyDescent="0.25">
      <c r="A158" s="3">
        <f>TITRES_STAT!B161</f>
        <v>44834</v>
      </c>
      <c r="B158" s="5">
        <f>TITRES_STAT!D161</f>
        <v>19.807200000000002</v>
      </c>
      <c r="C158" s="2">
        <f t="shared" si="18"/>
        <v>0.79230000000000089</v>
      </c>
      <c r="D158" s="2">
        <f t="shared" si="19"/>
        <v>0.79230000000000089</v>
      </c>
      <c r="E158" s="2">
        <f t="shared" si="20"/>
        <v>0</v>
      </c>
      <c r="F158" s="2">
        <f t="shared" si="24"/>
        <v>0.14282641877987762</v>
      </c>
      <c r="G158" s="2">
        <f t="shared" si="24"/>
        <v>1.1825461631647893E-2</v>
      </c>
      <c r="H158" s="2">
        <f t="shared" si="22"/>
        <v>12.077872579421204</v>
      </c>
      <c r="I158" s="2">
        <f t="shared" si="23"/>
        <v>92.353496381563176</v>
      </c>
    </row>
    <row r="159" spans="1:9" ht="13.5" x14ac:dyDescent="0.25">
      <c r="A159" s="3">
        <f>TITRES_STAT!B162</f>
        <v>44837</v>
      </c>
      <c r="B159" s="5">
        <f>TITRES_STAT!D162</f>
        <v>20.203399999999998</v>
      </c>
      <c r="C159" s="2">
        <f t="shared" si="18"/>
        <v>0.39619999999999678</v>
      </c>
      <c r="D159" s="2">
        <f t="shared" si="19"/>
        <v>0.39619999999999678</v>
      </c>
      <c r="E159" s="2">
        <f t="shared" si="20"/>
        <v>0</v>
      </c>
      <c r="F159" s="2">
        <f t="shared" si="24"/>
        <v>0.16092453172417184</v>
      </c>
      <c r="G159" s="2">
        <f t="shared" si="24"/>
        <v>1.0980785800815901E-2</v>
      </c>
      <c r="H159" s="2">
        <f t="shared" si="22"/>
        <v>14.655101615060621</v>
      </c>
      <c r="I159" s="2">
        <f t="shared" si="23"/>
        <v>93.612305914143832</v>
      </c>
    </row>
    <row r="160" spans="1:9" ht="13.5" x14ac:dyDescent="0.25">
      <c r="A160" s="3">
        <f>TITRES_STAT!B163</f>
        <v>44838</v>
      </c>
      <c r="B160" s="5">
        <f>TITRES_STAT!D163</f>
        <v>20.5916</v>
      </c>
      <c r="C160" s="2">
        <f t="shared" si="18"/>
        <v>0.38820000000000121</v>
      </c>
      <c r="D160" s="2">
        <f t="shared" si="19"/>
        <v>0.38820000000000121</v>
      </c>
      <c r="E160" s="2">
        <f t="shared" si="20"/>
        <v>0</v>
      </c>
      <c r="F160" s="2">
        <f t="shared" si="24"/>
        <v>0.17715849374387393</v>
      </c>
      <c r="G160" s="2">
        <f t="shared" si="24"/>
        <v>1.0196443957900481E-2</v>
      </c>
      <c r="H160" s="2">
        <f t="shared" si="22"/>
        <v>17.374537091100937</v>
      </c>
      <c r="I160" s="2">
        <f t="shared" si="23"/>
        <v>94.557686024730856</v>
      </c>
    </row>
    <row r="161" spans="1:9" ht="13.5" x14ac:dyDescent="0.25">
      <c r="A161" s="3">
        <f>TITRES_STAT!B164</f>
        <v>44839</v>
      </c>
      <c r="B161" s="5">
        <f>TITRES_STAT!D164</f>
        <v>20.5916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0.1645043156193115</v>
      </c>
      <c r="G161" s="2">
        <f t="shared" si="24"/>
        <v>9.4681265323361598E-3</v>
      </c>
      <c r="H161" s="2">
        <f t="shared" si="22"/>
        <v>17.374537091100937</v>
      </c>
      <c r="I161" s="2">
        <f t="shared" si="23"/>
        <v>94.557686024730856</v>
      </c>
    </row>
    <row r="162" spans="1:9" ht="13.5" x14ac:dyDescent="0.25">
      <c r="A162" s="3">
        <f>TITRES_STAT!B165</f>
        <v>44840</v>
      </c>
      <c r="B162" s="5">
        <f>TITRES_STAT!D165</f>
        <v>21.1937</v>
      </c>
      <c r="C162" s="2">
        <f t="shared" si="18"/>
        <v>0.60210000000000008</v>
      </c>
      <c r="D162" s="2">
        <f t="shared" si="19"/>
        <v>0.60210000000000008</v>
      </c>
      <c r="E162" s="2">
        <f t="shared" si="20"/>
        <v>0</v>
      </c>
      <c r="F162" s="2">
        <f t="shared" si="24"/>
        <v>0.19576115021793211</v>
      </c>
      <c r="G162" s="2">
        <f t="shared" si="24"/>
        <v>8.791831780026434E-3</v>
      </c>
      <c r="H162" s="2">
        <f t="shared" si="22"/>
        <v>22.266252939764907</v>
      </c>
      <c r="I162" s="2">
        <f t="shared" si="23"/>
        <v>95.70192930254413</v>
      </c>
    </row>
    <row r="163" spans="1:9" ht="13.5" x14ac:dyDescent="0.25">
      <c r="A163" s="3">
        <f>TITRES_STAT!B166</f>
        <v>44841</v>
      </c>
      <c r="B163" s="5">
        <f>TITRES_STAT!D166</f>
        <v>21.2334</v>
      </c>
      <c r="C163" s="2">
        <f t="shared" si="18"/>
        <v>3.9699999999999847E-2</v>
      </c>
      <c r="D163" s="2">
        <f t="shared" si="19"/>
        <v>3.9699999999999847E-2</v>
      </c>
      <c r="E163" s="2">
        <f t="shared" si="20"/>
        <v>0</v>
      </c>
      <c r="F163" s="2">
        <f t="shared" si="24"/>
        <v>0.18461392520236553</v>
      </c>
      <c r="G163" s="2">
        <f t="shared" si="24"/>
        <v>8.1638437957388312E-3</v>
      </c>
      <c r="H163" s="2">
        <f t="shared" si="22"/>
        <v>22.613603324787512</v>
      </c>
      <c r="I163" s="2">
        <f t="shared" si="23"/>
        <v>95.765152881388985</v>
      </c>
    </row>
    <row r="164" spans="1:9" ht="13.5" x14ac:dyDescent="0.25">
      <c r="A164" s="3">
        <f>TITRES_STAT!B167</f>
        <v>44844</v>
      </c>
      <c r="B164" s="5">
        <f>TITRES_STAT!D167</f>
        <v>20.995699999999999</v>
      </c>
      <c r="C164" s="2">
        <f t="shared" si="18"/>
        <v>-0.23770000000000024</v>
      </c>
      <c r="D164" s="2">
        <f t="shared" si="19"/>
        <v>0</v>
      </c>
      <c r="E164" s="2">
        <f t="shared" si="20"/>
        <v>0.23770000000000024</v>
      </c>
      <c r="F164" s="2">
        <f t="shared" si="24"/>
        <v>0.1714272162593394</v>
      </c>
      <c r="G164" s="2">
        <f t="shared" si="24"/>
        <v>2.4559283524614648E-2</v>
      </c>
      <c r="H164" s="2">
        <f t="shared" si="22"/>
        <v>6.9801391432093585</v>
      </c>
      <c r="I164" s="2">
        <f t="shared" si="23"/>
        <v>87.468890177799182</v>
      </c>
    </row>
    <row r="165" spans="1:9" ht="13.5" x14ac:dyDescent="0.25">
      <c r="A165" s="3">
        <f>TITRES_STAT!B168</f>
        <v>44845</v>
      </c>
      <c r="B165" s="5">
        <f>TITRES_STAT!D168</f>
        <v>21.2334</v>
      </c>
      <c r="C165" s="2">
        <f t="shared" si="18"/>
        <v>0.23770000000000024</v>
      </c>
      <c r="D165" s="2">
        <f t="shared" si="19"/>
        <v>0.23770000000000024</v>
      </c>
      <c r="E165" s="2">
        <f t="shared" si="20"/>
        <v>0</v>
      </c>
      <c r="F165" s="2">
        <f t="shared" si="24"/>
        <v>0.17616098652652945</v>
      </c>
      <c r="G165" s="2">
        <f t="shared" si="24"/>
        <v>2.2805048987142171E-2</v>
      </c>
      <c r="H165" s="2">
        <f t="shared" si="22"/>
        <v>7.724648459464027</v>
      </c>
      <c r="I165" s="2">
        <f t="shared" si="23"/>
        <v>88.538220139801112</v>
      </c>
    </row>
    <row r="166" spans="1:9" ht="13.5" x14ac:dyDescent="0.25">
      <c r="A166" s="3">
        <f>TITRES_STAT!B169</f>
        <v>44846</v>
      </c>
      <c r="B166" s="5">
        <f>TITRES_STAT!D169</f>
        <v>20.837199999999999</v>
      </c>
      <c r="C166" s="2">
        <f t="shared" si="18"/>
        <v>-0.39620000000000033</v>
      </c>
      <c r="D166" s="2">
        <f t="shared" si="19"/>
        <v>0</v>
      </c>
      <c r="E166" s="2">
        <f t="shared" si="20"/>
        <v>0.39620000000000033</v>
      </c>
      <c r="F166" s="2">
        <f t="shared" si="24"/>
        <v>0.16357805891749161</v>
      </c>
      <c r="G166" s="2">
        <f t="shared" si="24"/>
        <v>4.9476116916632042E-2</v>
      </c>
      <c r="H166" s="2">
        <f t="shared" si="22"/>
        <v>3.3062024490143993</v>
      </c>
      <c r="I166" s="2">
        <f t="shared" si="23"/>
        <v>76.777682613856683</v>
      </c>
    </row>
    <row r="167" spans="1:9" ht="13.5" x14ac:dyDescent="0.25">
      <c r="A167" s="3">
        <f>TITRES_STAT!B170</f>
        <v>44847</v>
      </c>
      <c r="B167" s="5">
        <f>TITRES_STAT!D170</f>
        <v>20.1875</v>
      </c>
      <c r="C167" s="2">
        <f t="shared" si="18"/>
        <v>-0.64969999999999928</v>
      </c>
      <c r="D167" s="2">
        <f t="shared" si="19"/>
        <v>0</v>
      </c>
      <c r="E167" s="2">
        <f t="shared" si="20"/>
        <v>0.64969999999999928</v>
      </c>
      <c r="F167" s="2">
        <f t="shared" si="24"/>
        <v>0.1518939118519565</v>
      </c>
      <c r="G167" s="2">
        <f t="shared" si="24"/>
        <v>9.2349251422586848E-2</v>
      </c>
      <c r="H167" s="2">
        <f t="shared" si="22"/>
        <v>1.6447768607987456</v>
      </c>
      <c r="I167" s="2">
        <f t="shared" si="23"/>
        <v>62.189626851998725</v>
      </c>
    </row>
    <row r="168" spans="1:9" ht="13.5" x14ac:dyDescent="0.25">
      <c r="A168" s="3">
        <f>TITRES_STAT!B171</f>
        <v>44848</v>
      </c>
      <c r="B168" s="5">
        <f>TITRES_STAT!D171</f>
        <v>20.599499999999999</v>
      </c>
      <c r="C168" s="2">
        <f t="shared" si="18"/>
        <v>0.41199999999999903</v>
      </c>
      <c r="D168" s="2">
        <f t="shared" si="19"/>
        <v>0.41199999999999903</v>
      </c>
      <c r="E168" s="2">
        <f t="shared" si="20"/>
        <v>0</v>
      </c>
      <c r="F168" s="2">
        <f t="shared" si="24"/>
        <v>0.17047291814824522</v>
      </c>
      <c r="G168" s="2">
        <f t="shared" si="24"/>
        <v>8.5752876320973503E-2</v>
      </c>
      <c r="H168" s="2">
        <f t="shared" si="22"/>
        <v>1.9879556868759027</v>
      </c>
      <c r="I168" s="2">
        <f t="shared" si="23"/>
        <v>66.532301519987953</v>
      </c>
    </row>
    <row r="169" spans="1:9" ht="13.5" x14ac:dyDescent="0.25">
      <c r="A169" s="3">
        <f>TITRES_STAT!B172</f>
        <v>44851</v>
      </c>
      <c r="B169" s="5">
        <f>TITRES_STAT!D172</f>
        <v>20.520299999999999</v>
      </c>
      <c r="C169" s="2">
        <f t="shared" si="18"/>
        <v>-7.9200000000000159E-2</v>
      </c>
      <c r="D169" s="2">
        <f t="shared" si="19"/>
        <v>0</v>
      </c>
      <c r="E169" s="2">
        <f t="shared" si="20"/>
        <v>7.9200000000000159E-2</v>
      </c>
      <c r="F169" s="2">
        <f t="shared" si="24"/>
        <v>0.15829628113765629</v>
      </c>
      <c r="G169" s="2">
        <f t="shared" si="24"/>
        <v>8.5284813726618253E-2</v>
      </c>
      <c r="H169" s="2">
        <f t="shared" si="22"/>
        <v>1.8560898971425017</v>
      </c>
      <c r="I169" s="2">
        <f t="shared" si="23"/>
        <v>64.987096484585692</v>
      </c>
    </row>
    <row r="170" spans="1:9" ht="13.5" x14ac:dyDescent="0.25">
      <c r="A170" s="3">
        <f>TITRES_STAT!B173</f>
        <v>44852</v>
      </c>
      <c r="B170" s="5">
        <f>TITRES_STAT!D173</f>
        <v>20.520299999999999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0.14698940391353799</v>
      </c>
      <c r="G170" s="2">
        <f t="shared" si="24"/>
        <v>7.9193041317574098E-2</v>
      </c>
      <c r="H170" s="2">
        <f t="shared" si="22"/>
        <v>1.8560898971425015</v>
      </c>
      <c r="I170" s="2">
        <f t="shared" si="23"/>
        <v>64.987096484585692</v>
      </c>
    </row>
    <row r="171" spans="1:9" ht="13.5" x14ac:dyDescent="0.25">
      <c r="A171" s="3">
        <f>TITRES_STAT!B174</f>
        <v>44853</v>
      </c>
      <c r="B171" s="5">
        <f>TITRES_STAT!D174</f>
        <v>20.599499999999999</v>
      </c>
      <c r="C171" s="2">
        <f t="shared" si="18"/>
        <v>7.9200000000000159E-2</v>
      </c>
      <c r="D171" s="2">
        <f t="shared" si="19"/>
        <v>7.9200000000000159E-2</v>
      </c>
      <c r="E171" s="2">
        <f t="shared" si="20"/>
        <v>0</v>
      </c>
      <c r="F171" s="2">
        <f t="shared" si="24"/>
        <v>0.14214730363399958</v>
      </c>
      <c r="G171" s="2">
        <f t="shared" si="24"/>
        <v>7.3536395509175942E-2</v>
      </c>
      <c r="H171" s="2">
        <f t="shared" si="22"/>
        <v>1.9330197332865233</v>
      </c>
      <c r="I171" s="2">
        <f t="shared" si="23"/>
        <v>65.905445890762053</v>
      </c>
    </row>
    <row r="172" spans="1:9" ht="13.5" x14ac:dyDescent="0.25">
      <c r="A172" s="3">
        <f>TITRES_STAT!B175</f>
        <v>44854</v>
      </c>
      <c r="B172" s="5">
        <f>TITRES_STAT!D175</f>
        <v>20.599499999999999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0.1319939248029996</v>
      </c>
      <c r="G172" s="2">
        <f t="shared" si="24"/>
        <v>6.828379582994909E-2</v>
      </c>
      <c r="H172" s="2">
        <f t="shared" si="22"/>
        <v>1.9330197332865233</v>
      </c>
      <c r="I172" s="2">
        <f t="shared" si="23"/>
        <v>65.905445890762053</v>
      </c>
    </row>
    <row r="173" spans="1:9" ht="13.5" x14ac:dyDescent="0.25">
      <c r="A173" s="3">
        <f>TITRES_STAT!B176</f>
        <v>44855</v>
      </c>
      <c r="B173" s="5">
        <f>TITRES_STAT!D176</f>
        <v>20.599499999999999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0.12256578731707105</v>
      </c>
      <c r="G173" s="2">
        <f t="shared" si="25"/>
        <v>6.3406381842095585E-2</v>
      </c>
      <c r="H173" s="2">
        <f t="shared" si="22"/>
        <v>1.9330197332865231</v>
      </c>
      <c r="I173" s="2">
        <f t="shared" si="23"/>
        <v>65.905445890762053</v>
      </c>
    </row>
    <row r="174" spans="1:9" ht="13.5" x14ac:dyDescent="0.25">
      <c r="A174" s="3">
        <f>TITRES_STAT!B177</f>
        <v>44858</v>
      </c>
      <c r="B174" s="5">
        <f>TITRES_STAT!D177</f>
        <v>20.441099999999999</v>
      </c>
      <c r="C174" s="2">
        <f t="shared" si="18"/>
        <v>-0.15840000000000032</v>
      </c>
      <c r="D174" s="2">
        <f t="shared" si="19"/>
        <v>0</v>
      </c>
      <c r="E174" s="2">
        <f t="shared" si="20"/>
        <v>0.15840000000000032</v>
      </c>
      <c r="F174" s="2">
        <f t="shared" si="25"/>
        <v>0.11381108822299454</v>
      </c>
      <c r="G174" s="2">
        <f t="shared" si="25"/>
        <v>7.0191640281945925E-2</v>
      </c>
      <c r="H174" s="2">
        <f t="shared" si="22"/>
        <v>1.6214336602740431</v>
      </c>
      <c r="I174" s="2">
        <f t="shared" si="23"/>
        <v>61.852935088372192</v>
      </c>
    </row>
    <row r="175" spans="1:9" ht="13.5" x14ac:dyDescent="0.25">
      <c r="A175" s="3">
        <f>TITRES_STAT!B178</f>
        <v>44859</v>
      </c>
      <c r="B175" s="5">
        <f>TITRES_STAT!D178</f>
        <v>20.361799999999999</v>
      </c>
      <c r="C175" s="2">
        <f t="shared" si="18"/>
        <v>-7.9299999999999926E-2</v>
      </c>
      <c r="D175" s="2">
        <f t="shared" si="19"/>
        <v>0</v>
      </c>
      <c r="E175" s="2">
        <f t="shared" si="20"/>
        <v>7.9299999999999926E-2</v>
      </c>
      <c r="F175" s="2">
        <f t="shared" si="25"/>
        <v>0.10568172477849493</v>
      </c>
      <c r="G175" s="2">
        <f t="shared" si="25"/>
        <v>7.0842237404664068E-2</v>
      </c>
      <c r="H175" s="2">
        <f t="shared" si="22"/>
        <v>1.4917897662494934</v>
      </c>
      <c r="I175" s="2">
        <f t="shared" si="23"/>
        <v>59.86820342772554</v>
      </c>
    </row>
    <row r="176" spans="1:9" ht="13.5" x14ac:dyDescent="0.25">
      <c r="A176" s="3">
        <f>TITRES_STAT!B179</f>
        <v>44860</v>
      </c>
      <c r="B176" s="5">
        <f>TITRES_STAT!D179</f>
        <v>20.361799999999999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9.8133030151459577E-2</v>
      </c>
      <c r="G176" s="2">
        <f t="shared" si="25"/>
        <v>6.5782077590045201E-2</v>
      </c>
      <c r="H176" s="2">
        <f t="shared" si="22"/>
        <v>1.4917897662494934</v>
      </c>
      <c r="I176" s="2">
        <f t="shared" si="23"/>
        <v>59.86820342772554</v>
      </c>
    </row>
    <row r="177" spans="1:9" ht="13.5" x14ac:dyDescent="0.25">
      <c r="A177" s="3">
        <f>TITRES_STAT!B180</f>
        <v>44861</v>
      </c>
      <c r="B177" s="5">
        <f>TITRES_STAT!D180</f>
        <v>20.361799999999999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9.1123527997783893E-2</v>
      </c>
      <c r="G177" s="2">
        <f t="shared" si="25"/>
        <v>6.1083357762184827E-2</v>
      </c>
      <c r="H177" s="2">
        <f t="shared" si="22"/>
        <v>1.4917897662494937</v>
      </c>
      <c r="I177" s="2">
        <f t="shared" si="23"/>
        <v>59.868203427725547</v>
      </c>
    </row>
    <row r="178" spans="1:9" ht="13.5" x14ac:dyDescent="0.25">
      <c r="A178" s="3">
        <f>TITRES_STAT!B181</f>
        <v>44862</v>
      </c>
      <c r="B178" s="5">
        <f>TITRES_STAT!D181</f>
        <v>20.361799999999999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8.4614704569370744E-2</v>
      </c>
      <c r="G178" s="2">
        <f t="shared" si="25"/>
        <v>5.6720260779171625E-2</v>
      </c>
      <c r="H178" s="2">
        <f t="shared" si="22"/>
        <v>1.4917897662494934</v>
      </c>
      <c r="I178" s="2">
        <f t="shared" si="23"/>
        <v>59.86820342772554</v>
      </c>
    </row>
    <row r="179" spans="1:9" ht="13.5" x14ac:dyDescent="0.25">
      <c r="A179" s="3">
        <f>TITRES_STAT!B182</f>
        <v>44865</v>
      </c>
      <c r="B179" s="5">
        <f>TITRES_STAT!D182</f>
        <v>20.203399999999998</v>
      </c>
      <c r="C179" s="2">
        <f t="shared" si="18"/>
        <v>-0.15840000000000032</v>
      </c>
      <c r="D179" s="2">
        <f t="shared" si="19"/>
        <v>0</v>
      </c>
      <c r="E179" s="2">
        <f t="shared" si="20"/>
        <v>0.15840000000000032</v>
      </c>
      <c r="F179" s="2">
        <f t="shared" si="25"/>
        <v>7.8570797100129972E-2</v>
      </c>
      <c r="G179" s="2">
        <f t="shared" si="25"/>
        <v>6.3983099294945098E-2</v>
      </c>
      <c r="H179" s="2">
        <f t="shared" si="22"/>
        <v>1.2279929851153264</v>
      </c>
      <c r="I179" s="2">
        <f t="shared" si="23"/>
        <v>55.116555272805876</v>
      </c>
    </row>
    <row r="180" spans="1:9" ht="13.5" x14ac:dyDescent="0.25">
      <c r="A180" s="3">
        <f>TITRES_STAT!B183</f>
        <v>44866</v>
      </c>
      <c r="B180" s="5">
        <f>TITRES_STAT!D183</f>
        <v>20.417300000000001</v>
      </c>
      <c r="C180" s="2">
        <f t="shared" si="18"/>
        <v>0.21390000000000242</v>
      </c>
      <c r="D180" s="2">
        <f t="shared" si="19"/>
        <v>0.21390000000000242</v>
      </c>
      <c r="E180" s="2">
        <f t="shared" si="20"/>
        <v>0</v>
      </c>
      <c r="F180" s="2">
        <f t="shared" si="25"/>
        <v>8.8237168735835134E-2</v>
      </c>
      <c r="G180" s="2">
        <f t="shared" si="25"/>
        <v>5.9412877916734733E-2</v>
      </c>
      <c r="H180" s="2">
        <f t="shared" si="22"/>
        <v>1.4851522402179664</v>
      </c>
      <c r="I180" s="2">
        <f t="shared" si="23"/>
        <v>59.761016495621512</v>
      </c>
    </row>
    <row r="181" spans="1:9" ht="13.5" x14ac:dyDescent="0.25">
      <c r="A181" s="3">
        <f>TITRES_STAT!B184</f>
        <v>44867</v>
      </c>
      <c r="B181" s="5">
        <f>TITRES_STAT!D184</f>
        <v>20.203399999999998</v>
      </c>
      <c r="C181" s="2">
        <f t="shared" si="18"/>
        <v>-0.21390000000000242</v>
      </c>
      <c r="D181" s="2">
        <f t="shared" si="19"/>
        <v>0</v>
      </c>
      <c r="E181" s="2">
        <f t="shared" si="20"/>
        <v>0.21390000000000242</v>
      </c>
      <c r="F181" s="2">
        <f t="shared" si="25"/>
        <v>8.1934513826132621E-2</v>
      </c>
      <c r="G181" s="2">
        <f t="shared" si="25"/>
        <v>7.0447672351253848E-2</v>
      </c>
      <c r="H181" s="2">
        <f t="shared" si="22"/>
        <v>1.1630549469059119</v>
      </c>
      <c r="I181" s="2">
        <f t="shared" si="23"/>
        <v>53.769089341423104</v>
      </c>
    </row>
    <row r="182" spans="1:9" ht="13.5" x14ac:dyDescent="0.25">
      <c r="A182" s="3">
        <f>TITRES_STAT!B185</f>
        <v>44868</v>
      </c>
      <c r="B182" s="5">
        <f>TITRES_STAT!D185</f>
        <v>20.195499999999999</v>
      </c>
      <c r="C182" s="2">
        <f t="shared" si="18"/>
        <v>-7.899999999999352E-3</v>
      </c>
      <c r="D182" s="2">
        <f t="shared" si="19"/>
        <v>0</v>
      </c>
      <c r="E182" s="2">
        <f t="shared" si="20"/>
        <v>7.899999999999352E-3</v>
      </c>
      <c r="F182" s="2">
        <f t="shared" si="25"/>
        <v>7.6082048552837428E-2</v>
      </c>
      <c r="G182" s="2">
        <f t="shared" si="25"/>
        <v>6.5979981469021384E-2</v>
      </c>
      <c r="H182" s="2">
        <f t="shared" si="22"/>
        <v>1.1531080618529594</v>
      </c>
      <c r="I182" s="2">
        <f t="shared" si="23"/>
        <v>53.555512715910673</v>
      </c>
    </row>
    <row r="183" spans="1:9" ht="13.5" x14ac:dyDescent="0.25">
      <c r="A183" s="3">
        <f>TITRES_STAT!B186</f>
        <v>44869</v>
      </c>
      <c r="B183" s="5">
        <f>TITRES_STAT!D186</f>
        <v>19.9895</v>
      </c>
      <c r="C183" s="2">
        <f t="shared" si="18"/>
        <v>-0.20599999999999952</v>
      </c>
      <c r="D183" s="2">
        <f t="shared" si="19"/>
        <v>0</v>
      </c>
      <c r="E183" s="2">
        <f t="shared" si="20"/>
        <v>0.20599999999999952</v>
      </c>
      <c r="F183" s="2">
        <f t="shared" si="25"/>
        <v>7.064761651334904E-2</v>
      </c>
      <c r="G183" s="2">
        <f t="shared" si="25"/>
        <v>7.5981411364091242E-2</v>
      </c>
      <c r="H183" s="2">
        <f t="shared" si="22"/>
        <v>0.92980131909917441</v>
      </c>
      <c r="I183" s="2">
        <f t="shared" si="23"/>
        <v>48.181194089617627</v>
      </c>
    </row>
    <row r="184" spans="1:9" ht="13.5" x14ac:dyDescent="0.25">
      <c r="A184" s="3">
        <f>TITRES_STAT!B187</f>
        <v>44872</v>
      </c>
      <c r="B184" s="5">
        <f>TITRES_STAT!D187</f>
        <v>19.886500000000002</v>
      </c>
      <c r="C184" s="2">
        <f t="shared" si="18"/>
        <v>-0.10299999999999798</v>
      </c>
      <c r="D184" s="2">
        <f t="shared" si="19"/>
        <v>0</v>
      </c>
      <c r="E184" s="2">
        <f t="shared" si="20"/>
        <v>0.10299999999999798</v>
      </c>
      <c r="F184" s="2">
        <f t="shared" si="25"/>
        <v>6.5601358190966963E-2</v>
      </c>
      <c r="G184" s="2">
        <f t="shared" si="25"/>
        <v>7.79113105523703E-2</v>
      </c>
      <c r="H184" s="2">
        <f t="shared" si="22"/>
        <v>0.84200044545356667</v>
      </c>
      <c r="I184" s="2">
        <f t="shared" si="23"/>
        <v>45.711196624940875</v>
      </c>
    </row>
    <row r="185" spans="1:9" ht="13.5" x14ac:dyDescent="0.25">
      <c r="A185" s="3">
        <f>TITRES_STAT!B188</f>
        <v>44873</v>
      </c>
      <c r="B185" s="5">
        <f>TITRES_STAT!D188</f>
        <v>19.807200000000002</v>
      </c>
      <c r="C185" s="2">
        <f t="shared" si="18"/>
        <v>-7.9299999999999926E-2</v>
      </c>
      <c r="D185" s="2">
        <f t="shared" si="19"/>
        <v>0</v>
      </c>
      <c r="E185" s="2">
        <f t="shared" si="20"/>
        <v>7.9299999999999926E-2</v>
      </c>
      <c r="F185" s="2">
        <f t="shared" si="25"/>
        <v>6.0915546891612174E-2</v>
      </c>
      <c r="G185" s="2">
        <f t="shared" si="25"/>
        <v>7.8010502655772404E-2</v>
      </c>
      <c r="H185" s="2">
        <f t="shared" si="22"/>
        <v>0.78086340707746626</v>
      </c>
      <c r="I185" s="2">
        <f t="shared" si="23"/>
        <v>43.847462077898669</v>
      </c>
    </row>
    <row r="186" spans="1:9" ht="13.5" x14ac:dyDescent="0.25">
      <c r="A186" s="3">
        <f>TITRES_STAT!B189</f>
        <v>44874</v>
      </c>
      <c r="B186" s="5">
        <f>TITRES_STAT!D189</f>
        <v>20.084499999999998</v>
      </c>
      <c r="C186" s="2">
        <f t="shared" si="18"/>
        <v>0.27729999999999677</v>
      </c>
      <c r="D186" s="2">
        <f t="shared" si="19"/>
        <v>0.27729999999999677</v>
      </c>
      <c r="E186" s="2">
        <f t="shared" si="20"/>
        <v>0</v>
      </c>
      <c r="F186" s="2">
        <f t="shared" si="25"/>
        <v>7.6371579256496805E-2</v>
      </c>
      <c r="G186" s="2">
        <f t="shared" si="25"/>
        <v>7.2438323894645801E-2</v>
      </c>
      <c r="H186" s="2">
        <f t="shared" si="22"/>
        <v>1.054297989660439</v>
      </c>
      <c r="I186" s="2">
        <f t="shared" si="23"/>
        <v>51.321570432666732</v>
      </c>
    </row>
    <row r="187" spans="1:9" ht="13.5" x14ac:dyDescent="0.25">
      <c r="A187" s="3">
        <f>TITRES_STAT!B190</f>
        <v>44875</v>
      </c>
      <c r="B187" s="5">
        <f>TITRES_STAT!D190</f>
        <v>20.076599999999999</v>
      </c>
      <c r="C187" s="2">
        <f t="shared" si="18"/>
        <v>-7.899999999999352E-3</v>
      </c>
      <c r="D187" s="2">
        <f t="shared" si="19"/>
        <v>0</v>
      </c>
      <c r="E187" s="2">
        <f t="shared" si="20"/>
        <v>7.899999999999352E-3</v>
      </c>
      <c r="F187" s="2">
        <f t="shared" si="25"/>
        <v>7.0916466452461316E-2</v>
      </c>
      <c r="G187" s="2">
        <f t="shared" si="25"/>
        <v>6.7828443616456763E-2</v>
      </c>
      <c r="H187" s="2">
        <f t="shared" si="22"/>
        <v>1.0455269599501076</v>
      </c>
      <c r="I187" s="2">
        <f t="shared" si="23"/>
        <v>51.112841845683079</v>
      </c>
    </row>
    <row r="188" spans="1:9" ht="13.5" x14ac:dyDescent="0.25">
      <c r="A188" s="3">
        <f>TITRES_STAT!B191</f>
        <v>44876</v>
      </c>
      <c r="B188" s="5">
        <f>TITRES_STAT!D191</f>
        <v>20.361799999999999</v>
      </c>
      <c r="C188" s="2">
        <f t="shared" si="18"/>
        <v>0.28519999999999968</v>
      </c>
      <c r="D188" s="2">
        <f t="shared" si="19"/>
        <v>0.28519999999999968</v>
      </c>
      <c r="E188" s="2">
        <f t="shared" si="20"/>
        <v>0</v>
      </c>
      <c r="F188" s="2">
        <f t="shared" si="25"/>
        <v>8.6222433134428345E-2</v>
      </c>
      <c r="G188" s="2">
        <f t="shared" si="25"/>
        <v>6.2983554786709847E-2</v>
      </c>
      <c r="H188" s="2">
        <f t="shared" si="22"/>
        <v>1.3689673983377981</v>
      </c>
      <c r="I188" s="2">
        <f t="shared" si="23"/>
        <v>57.787515324117301</v>
      </c>
    </row>
    <row r="189" spans="1:9" ht="13.5" x14ac:dyDescent="0.25">
      <c r="A189" s="3">
        <f>TITRES_STAT!B192</f>
        <v>44879</v>
      </c>
      <c r="B189" s="5">
        <f>TITRES_STAT!D192</f>
        <v>20.3935</v>
      </c>
      <c r="C189" s="2">
        <f t="shared" si="18"/>
        <v>3.1700000000000728E-2</v>
      </c>
      <c r="D189" s="2">
        <f t="shared" si="19"/>
        <v>3.1700000000000728E-2</v>
      </c>
      <c r="E189" s="2">
        <f t="shared" si="20"/>
        <v>0</v>
      </c>
      <c r="F189" s="2">
        <f t="shared" ref="F189:G204" si="26">((F188*13)+D189)/14</f>
        <v>8.232797362482637E-2</v>
      </c>
      <c r="G189" s="2">
        <f t="shared" si="26"/>
        <v>5.8484729444802E-2</v>
      </c>
      <c r="H189" s="2">
        <f t="shared" si="22"/>
        <v>1.4076832432392061</v>
      </c>
      <c r="I189" s="2">
        <f t="shared" si="23"/>
        <v>58.466297308501524</v>
      </c>
    </row>
    <row r="190" spans="1:9" ht="13.5" x14ac:dyDescent="0.25">
      <c r="A190" s="3">
        <f>TITRES_STAT!B193</f>
        <v>44880</v>
      </c>
      <c r="B190" s="5">
        <f>TITRES_STAT!D193</f>
        <v>20.441099999999999</v>
      </c>
      <c r="C190" s="2">
        <f t="shared" si="18"/>
        <v>4.7599999999999199E-2</v>
      </c>
      <c r="D190" s="2">
        <f t="shared" si="19"/>
        <v>4.7599999999999199E-2</v>
      </c>
      <c r="E190" s="2">
        <f t="shared" si="20"/>
        <v>0</v>
      </c>
      <c r="F190" s="2">
        <f t="shared" si="26"/>
        <v>7.9847404080195861E-2</v>
      </c>
      <c r="G190" s="2">
        <f t="shared" si="26"/>
        <v>5.4307248770173289E-2</v>
      </c>
      <c r="H190" s="2">
        <f t="shared" si="22"/>
        <v>1.4702899868507016</v>
      </c>
      <c r="I190" s="2">
        <f t="shared" si="23"/>
        <v>59.51892266402011</v>
      </c>
    </row>
    <row r="191" spans="1:9" ht="13.5" x14ac:dyDescent="0.25">
      <c r="A191" s="3">
        <f>TITRES_STAT!B194</f>
        <v>44881</v>
      </c>
      <c r="B191" s="5">
        <f>TITRES_STAT!D194</f>
        <v>20.441099999999999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7.4144018074467591E-2</v>
      </c>
      <c r="G191" s="2">
        <f t="shared" si="26"/>
        <v>5.0428159572303767E-2</v>
      </c>
      <c r="H191" s="2">
        <f t="shared" si="22"/>
        <v>1.4702899868507016</v>
      </c>
      <c r="I191" s="2">
        <f t="shared" si="23"/>
        <v>59.51892266402011</v>
      </c>
    </row>
    <row r="192" spans="1:9" ht="13.5" x14ac:dyDescent="0.25">
      <c r="A192" s="3">
        <f>TITRES_STAT!B195</f>
        <v>44882</v>
      </c>
      <c r="B192" s="5">
        <f>TITRES_STAT!D195</f>
        <v>20.361799999999999</v>
      </c>
      <c r="C192" s="2">
        <f t="shared" si="18"/>
        <v>-7.9299999999999926E-2</v>
      </c>
      <c r="D192" s="2">
        <f t="shared" si="19"/>
        <v>0</v>
      </c>
      <c r="E192" s="2">
        <f t="shared" si="20"/>
        <v>7.9299999999999926E-2</v>
      </c>
      <c r="F192" s="2">
        <f t="shared" si="26"/>
        <v>6.8848016783434191E-2</v>
      </c>
      <c r="G192" s="2">
        <f t="shared" si="26"/>
        <v>5.2490433888567778E-2</v>
      </c>
      <c r="H192" s="2">
        <f t="shared" si="22"/>
        <v>1.3116297900983638</v>
      </c>
      <c r="I192" s="2">
        <f t="shared" si="23"/>
        <v>56.74047789644343</v>
      </c>
    </row>
    <row r="193" spans="1:9" ht="13.5" x14ac:dyDescent="0.25">
      <c r="A193" s="3">
        <f>TITRES_STAT!B196</f>
        <v>44883</v>
      </c>
      <c r="B193" s="5">
        <f>TITRES_STAT!D196</f>
        <v>20.353899999999999</v>
      </c>
      <c r="C193" s="2">
        <f t="shared" si="18"/>
        <v>-7.899999999999352E-3</v>
      </c>
      <c r="D193" s="2">
        <f t="shared" si="19"/>
        <v>0</v>
      </c>
      <c r="E193" s="2">
        <f t="shared" si="20"/>
        <v>7.899999999999352E-3</v>
      </c>
      <c r="F193" s="2">
        <f t="shared" si="26"/>
        <v>6.3930301298903175E-2</v>
      </c>
      <c r="G193" s="2">
        <f t="shared" si="26"/>
        <v>4.9305402896527177E-2</v>
      </c>
      <c r="H193" s="2">
        <f t="shared" si="22"/>
        <v>1.2966185761237559</v>
      </c>
      <c r="I193" s="2">
        <f t="shared" si="23"/>
        <v>56.457723960075036</v>
      </c>
    </row>
    <row r="194" spans="1:9" ht="13.5" x14ac:dyDescent="0.25">
      <c r="A194" s="3">
        <f>TITRES_STAT!B197</f>
        <v>44886</v>
      </c>
      <c r="B194" s="5">
        <f>TITRES_STAT!D197</f>
        <v>20.274699999999999</v>
      </c>
      <c r="C194" s="2">
        <f t="shared" si="18"/>
        <v>-7.9200000000000159E-2</v>
      </c>
      <c r="D194" s="2">
        <f t="shared" si="19"/>
        <v>0</v>
      </c>
      <c r="E194" s="2">
        <f t="shared" si="20"/>
        <v>7.9200000000000159E-2</v>
      </c>
      <c r="F194" s="2">
        <f t="shared" si="26"/>
        <v>5.9363851206124377E-2</v>
      </c>
      <c r="G194" s="2">
        <f t="shared" si="26"/>
        <v>5.1440731261060961E-2</v>
      </c>
      <c r="H194" s="2">
        <f t="shared" si="22"/>
        <v>1.1540242479224041</v>
      </c>
      <c r="I194" s="2">
        <f t="shared" si="23"/>
        <v>53.57526727173483</v>
      </c>
    </row>
    <row r="195" spans="1:9" ht="13.5" x14ac:dyDescent="0.25">
      <c r="A195" s="3">
        <f>TITRES_STAT!B198</f>
        <v>44887</v>
      </c>
      <c r="B195" s="5">
        <f>TITRES_STAT!D198</f>
        <v>20.282599999999999</v>
      </c>
      <c r="C195" s="2">
        <f t="shared" ref="C195:C258" si="27">B195-B194</f>
        <v>7.899999999999352E-3</v>
      </c>
      <c r="D195" s="2">
        <f t="shared" ref="D195:D258" si="28">IF(C195&gt;0,C195,0)</f>
        <v>7.899999999999352E-3</v>
      </c>
      <c r="E195" s="2">
        <f t="shared" ref="E195:E258" si="29">IF(C195&lt;0,-C195,0)</f>
        <v>0</v>
      </c>
      <c r="F195" s="2">
        <f t="shared" si="26"/>
        <v>5.56878618342583E-2</v>
      </c>
      <c r="G195" s="2">
        <f t="shared" si="26"/>
        <v>4.7766393313842317E-2</v>
      </c>
      <c r="H195" s="2">
        <f t="shared" si="22"/>
        <v>1.1658376940534132</v>
      </c>
      <c r="I195" s="2">
        <f t="shared" si="23"/>
        <v>53.828488499132277</v>
      </c>
    </row>
    <row r="196" spans="1:9" ht="13.5" x14ac:dyDescent="0.25">
      <c r="A196" s="3">
        <f>TITRES_STAT!B199</f>
        <v>44888</v>
      </c>
      <c r="B196" s="5">
        <f>TITRES_STAT!D199</f>
        <v>20.282599999999999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5.1710157417525562E-2</v>
      </c>
      <c r="G196" s="2">
        <f t="shared" si="26"/>
        <v>4.4354508077139296E-2</v>
      </c>
      <c r="H196" s="2">
        <f t="shared" si="22"/>
        <v>1.1658376940534132</v>
      </c>
      <c r="I196" s="2">
        <f t="shared" si="23"/>
        <v>53.828488499132277</v>
      </c>
    </row>
    <row r="197" spans="1:9" ht="13.5" x14ac:dyDescent="0.25">
      <c r="A197" s="3">
        <f>TITRES_STAT!B200</f>
        <v>44889</v>
      </c>
      <c r="B197" s="5">
        <f>TITRES_STAT!D200</f>
        <v>20.274699999999999</v>
      </c>
      <c r="C197" s="2">
        <f t="shared" si="27"/>
        <v>-7.899999999999352E-3</v>
      </c>
      <c r="D197" s="2">
        <f t="shared" si="28"/>
        <v>0</v>
      </c>
      <c r="E197" s="2">
        <f t="shared" si="29"/>
        <v>7.899999999999352E-3</v>
      </c>
      <c r="F197" s="2">
        <f t="shared" si="26"/>
        <v>4.8016574744845164E-2</v>
      </c>
      <c r="G197" s="2">
        <f t="shared" si="26"/>
        <v>4.1750614643057869E-2</v>
      </c>
      <c r="H197" s="2">
        <f t="shared" si="22"/>
        <v>1.1500806672035229</v>
      </c>
      <c r="I197" s="2">
        <f t="shared" si="23"/>
        <v>53.490117126598868</v>
      </c>
    </row>
    <row r="198" spans="1:9" ht="13.5" x14ac:dyDescent="0.25">
      <c r="A198" s="3">
        <f>TITRES_STAT!B201</f>
        <v>44890</v>
      </c>
      <c r="B198" s="5">
        <f>TITRES_STAT!D201</f>
        <v>20.195499999999999</v>
      </c>
      <c r="C198" s="2">
        <f t="shared" si="27"/>
        <v>-7.9200000000000159E-2</v>
      </c>
      <c r="D198" s="2">
        <f t="shared" si="28"/>
        <v>0</v>
      </c>
      <c r="E198" s="2">
        <f t="shared" si="29"/>
        <v>7.9200000000000159E-2</v>
      </c>
      <c r="F198" s="2">
        <f t="shared" si="26"/>
        <v>4.4586819405927645E-2</v>
      </c>
      <c r="G198" s="2">
        <f t="shared" si="26"/>
        <v>4.4425570739982316E-2</v>
      </c>
      <c r="H198" s="2">
        <f t="shared" si="22"/>
        <v>1.0036296363391501</v>
      </c>
      <c r="I198" s="2">
        <f t="shared" si="23"/>
        <v>50.090576528549015</v>
      </c>
    </row>
    <row r="199" spans="1:9" ht="13.5" x14ac:dyDescent="0.25">
      <c r="A199" s="3">
        <f>TITRES_STAT!B202</f>
        <v>44893</v>
      </c>
      <c r="B199" s="5">
        <f>TITRES_STAT!D202</f>
        <v>20.203399999999998</v>
      </c>
      <c r="C199" s="2">
        <f t="shared" si="27"/>
        <v>7.899999999999352E-3</v>
      </c>
      <c r="D199" s="2">
        <f t="shared" si="28"/>
        <v>7.899999999999352E-3</v>
      </c>
      <c r="E199" s="2">
        <f t="shared" si="29"/>
        <v>0</v>
      </c>
      <c r="F199" s="2">
        <f t="shared" si="26"/>
        <v>4.1966332305504193E-2</v>
      </c>
      <c r="G199" s="2">
        <f t="shared" si="26"/>
        <v>4.1252315687126437E-2</v>
      </c>
      <c r="H199" s="2">
        <f t="shared" si="22"/>
        <v>1.0173085221152949</v>
      </c>
      <c r="I199" s="2">
        <f t="shared" si="23"/>
        <v>50.429000371672096</v>
      </c>
    </row>
    <row r="200" spans="1:9" ht="13.5" x14ac:dyDescent="0.25">
      <c r="A200" s="3">
        <f>TITRES_STAT!B203</f>
        <v>44894</v>
      </c>
      <c r="B200" s="5">
        <f>TITRES_STAT!D203</f>
        <v>20.044899999999998</v>
      </c>
      <c r="C200" s="2">
        <f t="shared" si="27"/>
        <v>-0.15850000000000009</v>
      </c>
      <c r="D200" s="2">
        <f t="shared" si="28"/>
        <v>0</v>
      </c>
      <c r="E200" s="2">
        <f t="shared" si="29"/>
        <v>0.15850000000000009</v>
      </c>
      <c r="F200" s="2">
        <f t="shared" si="26"/>
        <v>3.896873714082532E-2</v>
      </c>
      <c r="G200" s="2">
        <f t="shared" si="26"/>
        <v>4.9627150280903129E-2</v>
      </c>
      <c r="H200" s="2">
        <f t="shared" si="22"/>
        <v>0.78523020000648236</v>
      </c>
      <c r="I200" s="2">
        <f t="shared" si="23"/>
        <v>43.984814955720061</v>
      </c>
    </row>
    <row r="201" spans="1:9" ht="13.5" x14ac:dyDescent="0.25">
      <c r="A201" s="3">
        <f>TITRES_STAT!B204</f>
        <v>44895</v>
      </c>
      <c r="B201" s="5">
        <f>TITRES_STAT!D204</f>
        <v>20.044899999999998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3.6185255916480655E-2</v>
      </c>
      <c r="G201" s="2">
        <f t="shared" si="26"/>
        <v>4.6082353832267185E-2</v>
      </c>
      <c r="H201" s="2">
        <f t="shared" si="22"/>
        <v>0.78523020000648247</v>
      </c>
      <c r="I201" s="2">
        <f t="shared" si="23"/>
        <v>43.984814955720061</v>
      </c>
    </row>
    <row r="202" spans="1:9" ht="13.5" x14ac:dyDescent="0.25">
      <c r="A202" s="3">
        <f>TITRES_STAT!B205</f>
        <v>44896</v>
      </c>
      <c r="B202" s="5">
        <f>TITRES_STAT!D205</f>
        <v>19.807200000000002</v>
      </c>
      <c r="C202" s="2">
        <f t="shared" si="27"/>
        <v>-0.23769999999999669</v>
      </c>
      <c r="D202" s="2">
        <f t="shared" si="28"/>
        <v>0</v>
      </c>
      <c r="E202" s="2">
        <f t="shared" si="29"/>
        <v>0.23769999999999669</v>
      </c>
      <c r="F202" s="2">
        <f t="shared" si="26"/>
        <v>3.3600594779589175E-2</v>
      </c>
      <c r="G202" s="2">
        <f t="shared" si="26"/>
        <v>5.9769328558533577E-2</v>
      </c>
      <c r="H202" s="2">
        <f t="shared" si="22"/>
        <v>0.56217119365300017</v>
      </c>
      <c r="I202" s="2">
        <f t="shared" si="23"/>
        <v>35.986529257296837</v>
      </c>
    </row>
    <row r="203" spans="1:9" ht="13.5" x14ac:dyDescent="0.25">
      <c r="A203" s="3">
        <f>TITRES_STAT!B206</f>
        <v>44897</v>
      </c>
      <c r="B203" s="5">
        <f>TITRES_STAT!D206</f>
        <v>20.036999999999999</v>
      </c>
      <c r="C203" s="2">
        <f t="shared" si="27"/>
        <v>0.22979999999999734</v>
      </c>
      <c r="D203" s="2">
        <f t="shared" si="28"/>
        <v>0.22979999999999734</v>
      </c>
      <c r="E203" s="2">
        <f t="shared" si="29"/>
        <v>0</v>
      </c>
      <c r="F203" s="2">
        <f t="shared" si="26"/>
        <v>4.7614838009618334E-2</v>
      </c>
      <c r="G203" s="2">
        <f t="shared" si="26"/>
        <v>5.5500090804352607E-2</v>
      </c>
      <c r="H203" s="2">
        <f t="shared" si="22"/>
        <v>0.85792360552109459</v>
      </c>
      <c r="I203" s="2">
        <f t="shared" si="23"/>
        <v>46.176473724304259</v>
      </c>
    </row>
    <row r="204" spans="1:9" ht="13.5" x14ac:dyDescent="0.25">
      <c r="A204" s="3">
        <f>TITRES_STAT!B207</f>
        <v>44900</v>
      </c>
      <c r="B204" s="5">
        <f>TITRES_STAT!D207</f>
        <v>19.173400000000001</v>
      </c>
      <c r="C204" s="2">
        <f t="shared" si="27"/>
        <v>-0.86359999999999815</v>
      </c>
      <c r="D204" s="2">
        <f t="shared" si="28"/>
        <v>0</v>
      </c>
      <c r="E204" s="2">
        <f t="shared" si="29"/>
        <v>0.86359999999999815</v>
      </c>
      <c r="F204" s="2">
        <f t="shared" si="26"/>
        <v>4.4213778151788452E-2</v>
      </c>
      <c r="G204" s="2">
        <f t="shared" si="26"/>
        <v>0.11322151288975586</v>
      </c>
      <c r="H204" s="2">
        <f t="shared" si="22"/>
        <v>0.39050686590665457</v>
      </c>
      <c r="I204" s="2">
        <f t="shared" si="23"/>
        <v>28.08377833158211</v>
      </c>
    </row>
    <row r="205" spans="1:9" ht="13.5" x14ac:dyDescent="0.25">
      <c r="A205" s="3">
        <f>TITRES_STAT!B208</f>
        <v>44901</v>
      </c>
      <c r="B205" s="5">
        <f>TITRES_STAT!D208</f>
        <v>20.044899999999998</v>
      </c>
      <c r="C205" s="2">
        <f t="shared" si="27"/>
        <v>0.8714999999999975</v>
      </c>
      <c r="D205" s="2">
        <f t="shared" si="28"/>
        <v>0.8714999999999975</v>
      </c>
      <c r="E205" s="2">
        <f t="shared" si="29"/>
        <v>0</v>
      </c>
      <c r="F205" s="2">
        <f t="shared" ref="F205:G220" si="30">((F204*13)+D205)/14</f>
        <v>0.10330565114094624</v>
      </c>
      <c r="G205" s="2">
        <f t="shared" si="30"/>
        <v>0.10513426196905902</v>
      </c>
      <c r="H205" s="2">
        <f t="shared" si="22"/>
        <v>0.98260689908442078</v>
      </c>
      <c r="I205" s="2">
        <f t="shared" si="23"/>
        <v>49.561357803112372</v>
      </c>
    </row>
    <row r="206" spans="1:9" ht="13.5" x14ac:dyDescent="0.25">
      <c r="A206" s="3">
        <f>TITRES_STAT!B209</f>
        <v>44902</v>
      </c>
      <c r="B206" s="5">
        <f>TITRES_STAT!D209</f>
        <v>19.807200000000002</v>
      </c>
      <c r="C206" s="2">
        <f t="shared" si="27"/>
        <v>-0.23769999999999669</v>
      </c>
      <c r="D206" s="2">
        <f t="shared" si="28"/>
        <v>0</v>
      </c>
      <c r="E206" s="2">
        <f t="shared" si="29"/>
        <v>0.23769999999999669</v>
      </c>
      <c r="F206" s="2">
        <f t="shared" si="30"/>
        <v>9.5926676059450072E-2</v>
      </c>
      <c r="G206" s="2">
        <f t="shared" si="30"/>
        <v>0.11460324325698314</v>
      </c>
      <c r="H206" s="2">
        <f t="shared" si="22"/>
        <v>0.83703282152623515</v>
      </c>
      <c r="I206" s="2">
        <f t="shared" si="23"/>
        <v>45.564391213806154</v>
      </c>
    </row>
    <row r="207" spans="1:9" ht="13.5" x14ac:dyDescent="0.25">
      <c r="A207" s="3">
        <f>TITRES_STAT!B210</f>
        <v>44903</v>
      </c>
      <c r="B207" s="5">
        <f>TITRES_STAT!D210</f>
        <v>19.807200000000002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8.9074770626632202E-2</v>
      </c>
      <c r="G207" s="2">
        <f t="shared" si="30"/>
        <v>0.10641729731005577</v>
      </c>
      <c r="H207" s="2">
        <f t="shared" si="22"/>
        <v>0.83703282152623504</v>
      </c>
      <c r="I207" s="2">
        <f t="shared" si="23"/>
        <v>45.564391213806147</v>
      </c>
    </row>
    <row r="208" spans="1:9" ht="13.5" x14ac:dyDescent="0.25">
      <c r="A208" s="3">
        <f>TITRES_STAT!B211</f>
        <v>44904</v>
      </c>
      <c r="B208" s="5">
        <f>TITRES_STAT!D211</f>
        <v>19.807200000000002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8.2712287010444183E-2</v>
      </c>
      <c r="G208" s="2">
        <f t="shared" si="30"/>
        <v>9.8816061787908929E-2</v>
      </c>
      <c r="H208" s="2">
        <f t="shared" si="22"/>
        <v>0.83703282152623493</v>
      </c>
      <c r="I208" s="2">
        <f t="shared" si="23"/>
        <v>45.56439121380614</v>
      </c>
    </row>
    <row r="209" spans="1:9" ht="13.5" x14ac:dyDescent="0.25">
      <c r="A209" s="3">
        <f>TITRES_STAT!B212</f>
        <v>44907</v>
      </c>
      <c r="B209" s="5">
        <f>TITRES_STAT!D212</f>
        <v>19.807200000000002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7.6804266509698169E-2</v>
      </c>
      <c r="G209" s="2">
        <f t="shared" si="30"/>
        <v>9.1757771660201146E-2</v>
      </c>
      <c r="H209" s="2">
        <f t="shared" ref="H209:H272" si="31">F209/G209</f>
        <v>0.83703282152623504</v>
      </c>
      <c r="I209" s="2">
        <f t="shared" ref="I209:I272" si="32">IF(G209=0,100,100-(100/(1+H209)))</f>
        <v>45.564391213806147</v>
      </c>
    </row>
    <row r="210" spans="1:9" ht="13.5" x14ac:dyDescent="0.25">
      <c r="A210" s="3">
        <f>TITRES_STAT!B213</f>
        <v>44908</v>
      </c>
      <c r="B210" s="5">
        <f>TITRES_STAT!D213</f>
        <v>19.767600000000002</v>
      </c>
      <c r="C210" s="2">
        <f t="shared" si="27"/>
        <v>-3.960000000000008E-2</v>
      </c>
      <c r="D210" s="2">
        <f t="shared" si="28"/>
        <v>0</v>
      </c>
      <c r="E210" s="2">
        <f t="shared" si="29"/>
        <v>3.960000000000008E-2</v>
      </c>
      <c r="F210" s="2">
        <f t="shared" si="30"/>
        <v>7.1318247473291158E-2</v>
      </c>
      <c r="G210" s="2">
        <f t="shared" si="30"/>
        <v>8.8032216541615346E-2</v>
      </c>
      <c r="H210" s="2">
        <f t="shared" si="31"/>
        <v>0.81013804122013655</v>
      </c>
      <c r="I210" s="2">
        <f t="shared" si="32"/>
        <v>44.755594477980097</v>
      </c>
    </row>
    <row r="211" spans="1:9" ht="13.5" x14ac:dyDescent="0.25">
      <c r="A211" s="3">
        <f>TITRES_STAT!B214</f>
        <v>44909</v>
      </c>
      <c r="B211" s="5">
        <f>TITRES_STAT!D214</f>
        <v>19.720099999999999</v>
      </c>
      <c r="C211" s="2">
        <f t="shared" si="27"/>
        <v>-4.7500000000002984E-2</v>
      </c>
      <c r="D211" s="2">
        <f t="shared" si="28"/>
        <v>0</v>
      </c>
      <c r="E211" s="2">
        <f t="shared" si="29"/>
        <v>4.7500000000002984E-2</v>
      </c>
      <c r="F211" s="2">
        <f t="shared" si="30"/>
        <v>6.6224086939484644E-2</v>
      </c>
      <c r="G211" s="2">
        <f t="shared" si="30"/>
        <v>8.513705821721447E-2</v>
      </c>
      <c r="H211" s="2">
        <f t="shared" si="31"/>
        <v>0.77785265695372974</v>
      </c>
      <c r="I211" s="2">
        <f t="shared" si="32"/>
        <v>43.752369124140195</v>
      </c>
    </row>
    <row r="212" spans="1:9" ht="13.5" x14ac:dyDescent="0.25">
      <c r="A212" s="3">
        <f>TITRES_STAT!B215</f>
        <v>44910</v>
      </c>
      <c r="B212" s="5">
        <f>TITRES_STAT!D215</f>
        <v>19.720099999999999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6.149379501523574E-2</v>
      </c>
      <c r="G212" s="2">
        <f t="shared" si="30"/>
        <v>7.9055839773127717E-2</v>
      </c>
      <c r="H212" s="2">
        <f t="shared" si="31"/>
        <v>0.77785265695372974</v>
      </c>
      <c r="I212" s="2">
        <f t="shared" si="32"/>
        <v>43.752369124140195</v>
      </c>
    </row>
    <row r="213" spans="1:9" ht="13.5" x14ac:dyDescent="0.25">
      <c r="A213" s="3">
        <f>TITRES_STAT!B216</f>
        <v>44911</v>
      </c>
      <c r="B213" s="5">
        <f>TITRES_STAT!D216</f>
        <v>19.720099999999999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5.7101381085576046E-2</v>
      </c>
      <c r="G213" s="2">
        <f t="shared" si="30"/>
        <v>7.3408994075047168E-2</v>
      </c>
      <c r="H213" s="2">
        <f t="shared" si="31"/>
        <v>0.77785265695372974</v>
      </c>
      <c r="I213" s="2">
        <f t="shared" si="32"/>
        <v>43.752369124140195</v>
      </c>
    </row>
    <row r="214" spans="1:9" ht="13.5" x14ac:dyDescent="0.25">
      <c r="A214" s="3">
        <f>TITRES_STAT!B217</f>
        <v>44914</v>
      </c>
      <c r="B214" s="5">
        <f>TITRES_STAT!D217</f>
        <v>19.720099999999999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5.3022711008034899E-2</v>
      </c>
      <c r="G214" s="2">
        <f t="shared" si="30"/>
        <v>6.8165494498258081E-2</v>
      </c>
      <c r="H214" s="2">
        <f t="shared" si="31"/>
        <v>0.77785265695372985</v>
      </c>
      <c r="I214" s="2">
        <f t="shared" si="32"/>
        <v>43.752369124140195</v>
      </c>
    </row>
    <row r="215" spans="1:9" ht="13.5" x14ac:dyDescent="0.25">
      <c r="A215" s="3">
        <f>TITRES_STAT!B218</f>
        <v>44915</v>
      </c>
      <c r="B215" s="5">
        <f>TITRES_STAT!D218</f>
        <v>19.720099999999999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4.9235374507460974E-2</v>
      </c>
      <c r="G215" s="2">
        <f t="shared" si="30"/>
        <v>6.3296530605525356E-2</v>
      </c>
      <c r="H215" s="2">
        <f t="shared" si="31"/>
        <v>0.77785265695372985</v>
      </c>
      <c r="I215" s="2">
        <f t="shared" si="32"/>
        <v>43.752369124140195</v>
      </c>
    </row>
    <row r="216" spans="1:9" ht="13.5" x14ac:dyDescent="0.25">
      <c r="A216" s="3">
        <f>TITRES_STAT!B219</f>
        <v>44916</v>
      </c>
      <c r="B216" s="5">
        <f>TITRES_STAT!D219</f>
        <v>19.688400000000001</v>
      </c>
      <c r="C216" s="2">
        <f t="shared" si="27"/>
        <v>-3.1699999999997175E-2</v>
      </c>
      <c r="D216" s="2">
        <f t="shared" si="28"/>
        <v>0</v>
      </c>
      <c r="E216" s="2">
        <f t="shared" si="29"/>
        <v>3.1699999999997175E-2</v>
      </c>
      <c r="F216" s="2">
        <f t="shared" si="30"/>
        <v>4.5718562042642338E-2</v>
      </c>
      <c r="G216" s="2">
        <f t="shared" si="30"/>
        <v>6.1039635562273341E-2</v>
      </c>
      <c r="H216" s="2">
        <f t="shared" si="31"/>
        <v>0.74899795225677146</v>
      </c>
      <c r="I216" s="2">
        <f t="shared" si="32"/>
        <v>42.824404184711739</v>
      </c>
    </row>
    <row r="217" spans="1:9" ht="13.5" x14ac:dyDescent="0.25">
      <c r="A217" s="3">
        <f>TITRES_STAT!B220</f>
        <v>44917</v>
      </c>
      <c r="B217" s="5">
        <f>TITRES_STAT!D220</f>
        <v>19.553699999999999</v>
      </c>
      <c r="C217" s="2">
        <f t="shared" si="27"/>
        <v>-0.13470000000000226</v>
      </c>
      <c r="D217" s="2">
        <f t="shared" si="28"/>
        <v>0</v>
      </c>
      <c r="E217" s="2">
        <f t="shared" si="29"/>
        <v>0.13470000000000226</v>
      </c>
      <c r="F217" s="2">
        <f t="shared" si="30"/>
        <v>4.2452950468167883E-2</v>
      </c>
      <c r="G217" s="2">
        <f t="shared" si="30"/>
        <v>6.6301090164968254E-2</v>
      </c>
      <c r="H217" s="2">
        <f t="shared" si="31"/>
        <v>0.64030546650949194</v>
      </c>
      <c r="I217" s="2">
        <f t="shared" si="32"/>
        <v>39.035745450025104</v>
      </c>
    </row>
    <row r="218" spans="1:9" ht="13.5" x14ac:dyDescent="0.25">
      <c r="A218" s="3">
        <f>TITRES_STAT!B221</f>
        <v>44918</v>
      </c>
      <c r="B218" s="5">
        <f>TITRES_STAT!D221</f>
        <v>19.553699999999999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3.9420596863298747E-2</v>
      </c>
      <c r="G218" s="2">
        <f t="shared" si="30"/>
        <v>6.1565298010327667E-2</v>
      </c>
      <c r="H218" s="2">
        <f t="shared" si="31"/>
        <v>0.64030546650949183</v>
      </c>
      <c r="I218" s="2">
        <f t="shared" si="32"/>
        <v>39.03574545002509</v>
      </c>
    </row>
    <row r="219" spans="1:9" ht="13.5" x14ac:dyDescent="0.25">
      <c r="A219" s="3">
        <f>TITRES_STAT!B222</f>
        <v>44921</v>
      </c>
      <c r="B219" s="5">
        <f>TITRES_STAT!D222</f>
        <v>19.411100000000001</v>
      </c>
      <c r="C219" s="2">
        <f t="shared" si="27"/>
        <v>-0.14259999999999806</v>
      </c>
      <c r="D219" s="2">
        <f t="shared" si="28"/>
        <v>0</v>
      </c>
      <c r="E219" s="2">
        <f t="shared" si="29"/>
        <v>0.14259999999999806</v>
      </c>
      <c r="F219" s="2">
        <f t="shared" si="30"/>
        <v>3.6604839944491693E-2</v>
      </c>
      <c r="G219" s="2">
        <f t="shared" si="30"/>
        <v>6.7353491009589844E-2</v>
      </c>
      <c r="H219" s="2">
        <f t="shared" si="31"/>
        <v>0.54347353634988071</v>
      </c>
      <c r="I219" s="2">
        <f t="shared" si="32"/>
        <v>35.211069289540703</v>
      </c>
    </row>
    <row r="220" spans="1:9" ht="13.5" x14ac:dyDescent="0.25">
      <c r="A220" s="3">
        <f>TITRES_STAT!B223</f>
        <v>44922</v>
      </c>
      <c r="B220" s="5">
        <f>TITRES_STAT!D223</f>
        <v>19.617100000000001</v>
      </c>
      <c r="C220" s="2">
        <f t="shared" si="27"/>
        <v>0.20599999999999952</v>
      </c>
      <c r="D220" s="2">
        <f t="shared" si="28"/>
        <v>0.20599999999999952</v>
      </c>
      <c r="E220" s="2">
        <f t="shared" si="29"/>
        <v>0</v>
      </c>
      <c r="F220" s="2">
        <f t="shared" si="30"/>
        <v>4.870449423417083E-2</v>
      </c>
      <c r="G220" s="2">
        <f t="shared" si="30"/>
        <v>6.254252736604772E-2</v>
      </c>
      <c r="H220" s="2">
        <f t="shared" si="31"/>
        <v>0.77874202219417976</v>
      </c>
      <c r="I220" s="2">
        <f t="shared" si="32"/>
        <v>43.780492757097903</v>
      </c>
    </row>
    <row r="221" spans="1:9" ht="13.5" x14ac:dyDescent="0.25">
      <c r="A221" s="3">
        <f>TITRES_STAT!B224</f>
        <v>44923</v>
      </c>
      <c r="B221" s="5">
        <f>TITRES_STAT!D224</f>
        <v>19.617100000000001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4.5225601788872916E-2</v>
      </c>
      <c r="G221" s="2">
        <f t="shared" si="33"/>
        <v>5.8075203982758603E-2</v>
      </c>
      <c r="H221" s="2">
        <f t="shared" si="31"/>
        <v>0.77874202219417976</v>
      </c>
      <c r="I221" s="2">
        <f t="shared" si="32"/>
        <v>43.780492757097903</v>
      </c>
    </row>
    <row r="222" spans="1:9" ht="13.5" x14ac:dyDescent="0.25">
      <c r="A222" s="3">
        <f>TITRES_STAT!B225</f>
        <v>44924</v>
      </c>
      <c r="B222" s="5">
        <f>TITRES_STAT!D225</f>
        <v>19.5458</v>
      </c>
      <c r="C222" s="2">
        <f t="shared" si="27"/>
        <v>-7.1300000000000807E-2</v>
      </c>
      <c r="D222" s="2">
        <f t="shared" si="28"/>
        <v>0</v>
      </c>
      <c r="E222" s="2">
        <f t="shared" si="29"/>
        <v>7.1300000000000807E-2</v>
      </c>
      <c r="F222" s="2">
        <f t="shared" si="33"/>
        <v>4.1995201661096278E-2</v>
      </c>
      <c r="G222" s="2">
        <f t="shared" si="33"/>
        <v>5.9019832269704475E-2</v>
      </c>
      <c r="H222" s="2">
        <f t="shared" si="31"/>
        <v>0.71154390051787508</v>
      </c>
      <c r="I222" s="2">
        <f t="shared" si="32"/>
        <v>41.573219378280498</v>
      </c>
    </row>
    <row r="223" spans="1:9" ht="13.5" x14ac:dyDescent="0.25">
      <c r="A223" s="3">
        <f>TITRES_STAT!B226</f>
        <v>44925</v>
      </c>
      <c r="B223" s="5">
        <f>TITRES_STAT!D226</f>
        <v>19.5458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3.8995544399589403E-2</v>
      </c>
      <c r="G223" s="2">
        <f t="shared" si="33"/>
        <v>5.4804129964725577E-2</v>
      </c>
      <c r="H223" s="2">
        <f t="shared" si="31"/>
        <v>0.71154390051787531</v>
      </c>
      <c r="I223" s="2">
        <f t="shared" si="32"/>
        <v>41.573219378280498</v>
      </c>
    </row>
    <row r="224" spans="1:9" ht="13.5" x14ac:dyDescent="0.25">
      <c r="A224" s="3">
        <f>TITRES_STAT!B227</f>
        <v>44928</v>
      </c>
      <c r="B224" s="5">
        <f>TITRES_STAT!D227</f>
        <v>19.807200000000002</v>
      </c>
      <c r="C224" s="2">
        <f t="shared" si="27"/>
        <v>0.26140000000000185</v>
      </c>
      <c r="D224" s="2">
        <f t="shared" si="28"/>
        <v>0.26140000000000185</v>
      </c>
      <c r="E224" s="2">
        <f t="shared" si="29"/>
        <v>0</v>
      </c>
      <c r="F224" s="2">
        <f t="shared" si="33"/>
        <v>5.4881576942476008E-2</v>
      </c>
      <c r="G224" s="2">
        <f t="shared" si="33"/>
        <v>5.0889549252959465E-2</v>
      </c>
      <c r="H224" s="2">
        <f t="shared" si="31"/>
        <v>1.0784449410167332</v>
      </c>
      <c r="I224" s="2">
        <f t="shared" si="32"/>
        <v>51.887106544625603</v>
      </c>
    </row>
    <row r="225" spans="1:9" ht="13.5" x14ac:dyDescent="0.25">
      <c r="A225" s="3">
        <f>TITRES_STAT!B228</f>
        <v>44929</v>
      </c>
      <c r="B225" s="5">
        <f>TITRES_STAT!D228</f>
        <v>20.203399999999998</v>
      </c>
      <c r="C225" s="2">
        <f t="shared" si="27"/>
        <v>0.39619999999999678</v>
      </c>
      <c r="D225" s="2">
        <f t="shared" si="28"/>
        <v>0.39619999999999678</v>
      </c>
      <c r="E225" s="2">
        <f t="shared" si="29"/>
        <v>0</v>
      </c>
      <c r="F225" s="2">
        <f t="shared" si="33"/>
        <v>7.9261464303727491E-2</v>
      </c>
      <c r="G225" s="2">
        <f t="shared" si="33"/>
        <v>4.7254581449176651E-2</v>
      </c>
      <c r="H225" s="2">
        <f t="shared" si="31"/>
        <v>1.6773286710617668</v>
      </c>
      <c r="I225" s="2">
        <f t="shared" si="32"/>
        <v>62.6493373485063</v>
      </c>
    </row>
    <row r="226" spans="1:9" ht="13.5" x14ac:dyDescent="0.25">
      <c r="A226" s="3">
        <f>TITRES_STAT!B229</f>
        <v>44930</v>
      </c>
      <c r="B226" s="5">
        <f>TITRES_STAT!D229</f>
        <v>20.203399999999998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7.3599931139175526E-2</v>
      </c>
      <c r="G226" s="2">
        <f t="shared" si="33"/>
        <v>4.3879254202806896E-2</v>
      </c>
      <c r="H226" s="2">
        <f t="shared" si="31"/>
        <v>1.6773286710617665</v>
      </c>
      <c r="I226" s="2">
        <f t="shared" si="32"/>
        <v>62.649337348506293</v>
      </c>
    </row>
    <row r="227" spans="1:9" ht="13.5" x14ac:dyDescent="0.25">
      <c r="A227" s="3">
        <f>TITRES_STAT!B230</f>
        <v>44931</v>
      </c>
      <c r="B227" s="5">
        <f>TITRES_STAT!D230</f>
        <v>20.401499999999999</v>
      </c>
      <c r="C227" s="2">
        <f t="shared" si="27"/>
        <v>0.19810000000000016</v>
      </c>
      <c r="D227" s="2">
        <f t="shared" si="28"/>
        <v>0.19810000000000016</v>
      </c>
      <c r="E227" s="2">
        <f t="shared" si="29"/>
        <v>0</v>
      </c>
      <c r="F227" s="2">
        <f t="shared" si="33"/>
        <v>8.2492793200663009E-2</v>
      </c>
      <c r="G227" s="2">
        <f t="shared" si="33"/>
        <v>4.0745021759749263E-2</v>
      </c>
      <c r="H227" s="2">
        <f t="shared" si="31"/>
        <v>2.0246103606736829</v>
      </c>
      <c r="I227" s="2">
        <f t="shared" si="32"/>
        <v>66.937890149352455</v>
      </c>
    </row>
    <row r="228" spans="1:9" ht="13.5" x14ac:dyDescent="0.25">
      <c r="A228" s="3">
        <f>TITRES_STAT!B231</f>
        <v>44932</v>
      </c>
      <c r="B228" s="5">
        <f>TITRES_STAT!D231</f>
        <v>20.3935</v>
      </c>
      <c r="C228" s="2">
        <f t="shared" si="27"/>
        <v>-7.9999999999991189E-3</v>
      </c>
      <c r="D228" s="2">
        <f t="shared" si="28"/>
        <v>0</v>
      </c>
      <c r="E228" s="2">
        <f t="shared" si="29"/>
        <v>7.9999999999991189E-3</v>
      </c>
      <c r="F228" s="2">
        <f t="shared" si="33"/>
        <v>7.6600450829187081E-2</v>
      </c>
      <c r="G228" s="2">
        <f t="shared" si="33"/>
        <v>3.8406091634052827E-2</v>
      </c>
      <c r="H228" s="2">
        <f t="shared" si="31"/>
        <v>1.994487008963681</v>
      </c>
      <c r="I228" s="2">
        <f t="shared" si="32"/>
        <v>66.605298436540039</v>
      </c>
    </row>
    <row r="229" spans="1:9" ht="13.5" x14ac:dyDescent="0.25">
      <c r="A229" s="3">
        <f>TITRES_STAT!B232</f>
        <v>44935</v>
      </c>
      <c r="B229" s="5">
        <f>TITRES_STAT!D232</f>
        <v>20.401499999999999</v>
      </c>
      <c r="C229" s="2">
        <f t="shared" si="27"/>
        <v>7.9999999999991189E-3</v>
      </c>
      <c r="D229" s="2">
        <f t="shared" si="28"/>
        <v>7.9999999999991189E-3</v>
      </c>
      <c r="E229" s="2">
        <f t="shared" si="29"/>
        <v>0</v>
      </c>
      <c r="F229" s="2">
        <f t="shared" si="33"/>
        <v>7.1700418627102219E-2</v>
      </c>
      <c r="G229" s="2">
        <f t="shared" si="33"/>
        <v>3.5662799374477624E-2</v>
      </c>
      <c r="H229" s="2">
        <f t="shared" si="31"/>
        <v>2.0105101081440964</v>
      </c>
      <c r="I229" s="2">
        <f t="shared" si="32"/>
        <v>66.783037954439067</v>
      </c>
    </row>
    <row r="230" spans="1:9" ht="13.5" x14ac:dyDescent="0.25">
      <c r="A230" s="3">
        <f>TITRES_STAT!B233</f>
        <v>44936</v>
      </c>
      <c r="B230" s="5">
        <f>TITRES_STAT!D233</f>
        <v>20.361799999999999</v>
      </c>
      <c r="C230" s="2">
        <f t="shared" si="27"/>
        <v>-3.9699999999999847E-2</v>
      </c>
      <c r="D230" s="2">
        <f t="shared" si="28"/>
        <v>0</v>
      </c>
      <c r="E230" s="2">
        <f t="shared" si="29"/>
        <v>3.9699999999999847E-2</v>
      </c>
      <c r="F230" s="2">
        <f t="shared" si="33"/>
        <v>6.6578960153737779E-2</v>
      </c>
      <c r="G230" s="2">
        <f t="shared" si="33"/>
        <v>3.5951170847729211E-2</v>
      </c>
      <c r="H230" s="2">
        <f t="shared" si="31"/>
        <v>1.8519274500330527</v>
      </c>
      <c r="I230" s="2">
        <f t="shared" si="32"/>
        <v>64.935994427613849</v>
      </c>
    </row>
    <row r="231" spans="1:9" ht="13.5" x14ac:dyDescent="0.25">
      <c r="A231" s="3">
        <f>TITRES_STAT!B234</f>
        <v>44937</v>
      </c>
      <c r="B231" s="5">
        <f>TITRES_STAT!D234</f>
        <v>20.361799999999999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6.1823320142756509E-2</v>
      </c>
      <c r="G231" s="2">
        <f t="shared" si="33"/>
        <v>3.3383230072891408E-2</v>
      </c>
      <c r="H231" s="2">
        <f t="shared" si="31"/>
        <v>1.8519274500330527</v>
      </c>
      <c r="I231" s="2">
        <f t="shared" si="32"/>
        <v>64.935994427613849</v>
      </c>
    </row>
    <row r="232" spans="1:9" ht="13.5" x14ac:dyDescent="0.25">
      <c r="A232" s="3">
        <f>TITRES_STAT!B235</f>
        <v>44938</v>
      </c>
      <c r="B232" s="5">
        <f>TITRES_STAT!D235</f>
        <v>19.807200000000002</v>
      </c>
      <c r="C232" s="2">
        <f t="shared" si="27"/>
        <v>-0.5545999999999971</v>
      </c>
      <c r="D232" s="2">
        <f t="shared" si="28"/>
        <v>0</v>
      </c>
      <c r="E232" s="2">
        <f t="shared" si="29"/>
        <v>0.5545999999999971</v>
      </c>
      <c r="F232" s="2">
        <f t="shared" si="33"/>
        <v>5.7407368703988181E-2</v>
      </c>
      <c r="G232" s="2">
        <f t="shared" si="33"/>
        <v>7.0612999353398959E-2</v>
      </c>
      <c r="H232" s="2">
        <f t="shared" si="31"/>
        <v>0.81298584155418507</v>
      </c>
      <c r="I232" s="2">
        <f t="shared" si="32"/>
        <v>44.842371237563093</v>
      </c>
    </row>
    <row r="233" spans="1:9" ht="13.5" x14ac:dyDescent="0.25">
      <c r="A233" s="3">
        <f>TITRES_STAT!B236</f>
        <v>44939</v>
      </c>
      <c r="B233" s="5">
        <f>TITRES_STAT!D236</f>
        <v>19.886500000000002</v>
      </c>
      <c r="C233" s="2">
        <f t="shared" si="27"/>
        <v>7.9299999999999926E-2</v>
      </c>
      <c r="D233" s="2">
        <f t="shared" si="28"/>
        <v>7.9299999999999926E-2</v>
      </c>
      <c r="E233" s="2">
        <f t="shared" si="29"/>
        <v>0</v>
      </c>
      <c r="F233" s="2">
        <f t="shared" si="33"/>
        <v>5.8971128082274733E-2</v>
      </c>
      <c r="G233" s="2">
        <f t="shared" si="33"/>
        <v>6.5569213685299027E-2</v>
      </c>
      <c r="H233" s="2">
        <f t="shared" si="31"/>
        <v>0.89937220179744781</v>
      </c>
      <c r="I233" s="2">
        <f t="shared" si="32"/>
        <v>47.351024772624228</v>
      </c>
    </row>
    <row r="234" spans="1:9" ht="13.5" x14ac:dyDescent="0.25">
      <c r="A234" s="3">
        <f>TITRES_STAT!B237</f>
        <v>44942</v>
      </c>
      <c r="B234" s="5">
        <f>TITRES_STAT!D237</f>
        <v>20.195499999999999</v>
      </c>
      <c r="C234" s="2">
        <f t="shared" si="27"/>
        <v>0.3089999999999975</v>
      </c>
      <c r="D234" s="2">
        <f t="shared" si="28"/>
        <v>0.3089999999999975</v>
      </c>
      <c r="E234" s="2">
        <f t="shared" si="29"/>
        <v>0</v>
      </c>
      <c r="F234" s="2">
        <f t="shared" si="33"/>
        <v>7.6830333219254934E-2</v>
      </c>
      <c r="G234" s="2">
        <f t="shared" si="33"/>
        <v>6.0885698422063379E-2</v>
      </c>
      <c r="H234" s="2">
        <f t="shared" si="31"/>
        <v>1.2618781620383555</v>
      </c>
      <c r="I234" s="2">
        <f t="shared" si="32"/>
        <v>55.788953764918013</v>
      </c>
    </row>
    <row r="235" spans="1:9" ht="13.5" x14ac:dyDescent="0.25">
      <c r="A235" s="3">
        <f>TITRES_STAT!B238</f>
        <v>44943</v>
      </c>
      <c r="B235" s="5">
        <f>TITRES_STAT!D238</f>
        <v>19.799299999999999</v>
      </c>
      <c r="C235" s="2">
        <f t="shared" si="27"/>
        <v>-0.39620000000000033</v>
      </c>
      <c r="D235" s="2">
        <f t="shared" si="28"/>
        <v>0</v>
      </c>
      <c r="E235" s="2">
        <f t="shared" si="29"/>
        <v>0.39620000000000033</v>
      </c>
      <c r="F235" s="2">
        <f t="shared" si="33"/>
        <v>7.1342452275022436E-2</v>
      </c>
      <c r="G235" s="2">
        <f t="shared" si="33"/>
        <v>8.4836719963344603E-2</v>
      </c>
      <c r="H235" s="2">
        <f t="shared" si="31"/>
        <v>0.84093836142943013</v>
      </c>
      <c r="I235" s="2">
        <f t="shared" si="32"/>
        <v>45.679876037591406</v>
      </c>
    </row>
    <row r="236" spans="1:9" ht="13.5" x14ac:dyDescent="0.25">
      <c r="A236" s="3">
        <f>TITRES_STAT!B239</f>
        <v>44944</v>
      </c>
      <c r="B236" s="5">
        <f>TITRES_STAT!D239</f>
        <v>20.084499999999998</v>
      </c>
      <c r="C236" s="2">
        <f t="shared" si="27"/>
        <v>0.28519999999999968</v>
      </c>
      <c r="D236" s="2">
        <f t="shared" si="28"/>
        <v>0.28519999999999968</v>
      </c>
      <c r="E236" s="2">
        <f t="shared" si="29"/>
        <v>0</v>
      </c>
      <c r="F236" s="2">
        <f t="shared" si="33"/>
        <v>8.6617991398235103E-2</v>
      </c>
      <c r="G236" s="2">
        <f t="shared" si="33"/>
        <v>7.877695425167712E-2</v>
      </c>
      <c r="H236" s="2">
        <f t="shared" si="31"/>
        <v>1.0995346573251281</v>
      </c>
      <c r="I236" s="2">
        <f t="shared" si="32"/>
        <v>52.370398054108286</v>
      </c>
    </row>
    <row r="237" spans="1:9" ht="13.5" x14ac:dyDescent="0.25">
      <c r="A237" s="3">
        <f>TITRES_STAT!B240</f>
        <v>44945</v>
      </c>
      <c r="B237" s="5">
        <f>TITRES_STAT!D240</f>
        <v>19.807200000000002</v>
      </c>
      <c r="C237" s="2">
        <f t="shared" si="27"/>
        <v>-0.27729999999999677</v>
      </c>
      <c r="D237" s="2">
        <f t="shared" si="28"/>
        <v>0</v>
      </c>
      <c r="E237" s="2">
        <f t="shared" si="29"/>
        <v>0.27729999999999677</v>
      </c>
      <c r="F237" s="2">
        <f t="shared" ref="F237:G252" si="34">((F236*13)+D237)/14</f>
        <v>8.043099201264689E-2</v>
      </c>
      <c r="G237" s="2">
        <f t="shared" si="34"/>
        <v>9.2957171805128525E-2</v>
      </c>
      <c r="H237" s="2">
        <f t="shared" si="31"/>
        <v>0.86524783887852152</v>
      </c>
      <c r="I237" s="2">
        <f t="shared" si="32"/>
        <v>46.387821545406581</v>
      </c>
    </row>
    <row r="238" spans="1:9" ht="13.5" x14ac:dyDescent="0.25">
      <c r="A238" s="3">
        <f>TITRES_STAT!B241</f>
        <v>44946</v>
      </c>
      <c r="B238" s="5">
        <f>TITRES_STAT!D241</f>
        <v>19.799299999999999</v>
      </c>
      <c r="C238" s="2">
        <f t="shared" si="27"/>
        <v>-7.9000000000029047E-3</v>
      </c>
      <c r="D238" s="2">
        <f t="shared" si="28"/>
        <v>0</v>
      </c>
      <c r="E238" s="2">
        <f t="shared" si="29"/>
        <v>7.9000000000029047E-3</v>
      </c>
      <c r="F238" s="2">
        <f t="shared" si="34"/>
        <v>7.4685921154600682E-2</v>
      </c>
      <c r="G238" s="2">
        <f t="shared" si="34"/>
        <v>8.6881659533333835E-2</v>
      </c>
      <c r="H238" s="2">
        <f t="shared" si="31"/>
        <v>0.85962816037078549</v>
      </c>
      <c r="I238" s="2">
        <f t="shared" si="32"/>
        <v>46.225808938029139</v>
      </c>
    </row>
    <row r="239" spans="1:9" ht="13.5" x14ac:dyDescent="0.25">
      <c r="A239" s="3">
        <f>TITRES_STAT!B242</f>
        <v>44949</v>
      </c>
      <c r="B239" s="5">
        <f>TITRES_STAT!D242</f>
        <v>19.014900000000001</v>
      </c>
      <c r="C239" s="2">
        <f t="shared" si="27"/>
        <v>-0.78439999999999799</v>
      </c>
      <c r="D239" s="2">
        <f t="shared" si="28"/>
        <v>0</v>
      </c>
      <c r="E239" s="2">
        <f t="shared" si="29"/>
        <v>0.78439999999999799</v>
      </c>
      <c r="F239" s="2">
        <f t="shared" si="34"/>
        <v>6.9351212500700629E-2</v>
      </c>
      <c r="G239" s="2">
        <f t="shared" si="34"/>
        <v>0.13670439813809557</v>
      </c>
      <c r="H239" s="2">
        <f t="shared" si="31"/>
        <v>0.50730783680159042</v>
      </c>
      <c r="I239" s="2">
        <f t="shared" si="32"/>
        <v>33.656551396831105</v>
      </c>
    </row>
    <row r="240" spans="1:9" ht="13.5" x14ac:dyDescent="0.25">
      <c r="A240" s="3">
        <f>TITRES_STAT!B243</f>
        <v>44950</v>
      </c>
      <c r="B240" s="5">
        <f>TITRES_STAT!D243</f>
        <v>19.807200000000002</v>
      </c>
      <c r="C240" s="2">
        <f t="shared" si="27"/>
        <v>0.79230000000000089</v>
      </c>
      <c r="D240" s="2">
        <f t="shared" si="28"/>
        <v>0.79230000000000089</v>
      </c>
      <c r="E240" s="2">
        <f t="shared" si="29"/>
        <v>0</v>
      </c>
      <c r="F240" s="2">
        <f t="shared" si="34"/>
        <v>0.12099041160779349</v>
      </c>
      <c r="G240" s="2">
        <f t="shared" si="34"/>
        <v>0.12693979827108876</v>
      </c>
      <c r="H240" s="2">
        <f t="shared" si="31"/>
        <v>0.95313221901779033</v>
      </c>
      <c r="I240" s="2">
        <f t="shared" si="32"/>
        <v>48.800189241520499</v>
      </c>
    </row>
    <row r="241" spans="1:9" ht="13.5" x14ac:dyDescent="0.25">
      <c r="A241" s="3">
        <f>TITRES_STAT!B244</f>
        <v>44951</v>
      </c>
      <c r="B241" s="5">
        <f>TITRES_STAT!D244</f>
        <v>19.807200000000002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0.11234823935009396</v>
      </c>
      <c r="G241" s="2">
        <f t="shared" si="34"/>
        <v>0.11787266982315384</v>
      </c>
      <c r="H241" s="2">
        <f t="shared" si="31"/>
        <v>0.95313221901779044</v>
      </c>
      <c r="I241" s="2">
        <f t="shared" si="32"/>
        <v>48.800189241520506</v>
      </c>
    </row>
    <row r="242" spans="1:9" ht="13.5" x14ac:dyDescent="0.25">
      <c r="A242" s="3">
        <f>TITRES_STAT!B245</f>
        <v>44952</v>
      </c>
      <c r="B242" s="5">
        <f>TITRES_STAT!D245</f>
        <v>19.648800000000001</v>
      </c>
      <c r="C242" s="2">
        <f t="shared" si="27"/>
        <v>-0.15840000000000032</v>
      </c>
      <c r="D242" s="2">
        <f t="shared" si="28"/>
        <v>0</v>
      </c>
      <c r="E242" s="2">
        <f t="shared" si="29"/>
        <v>0.15840000000000032</v>
      </c>
      <c r="F242" s="2">
        <f t="shared" si="34"/>
        <v>0.10432336511080154</v>
      </c>
      <c r="G242" s="2">
        <f t="shared" si="34"/>
        <v>0.12076747912150002</v>
      </c>
      <c r="H242" s="2">
        <f t="shared" si="31"/>
        <v>0.86383657148167659</v>
      </c>
      <c r="I242" s="2">
        <f t="shared" si="32"/>
        <v>46.347227256891983</v>
      </c>
    </row>
    <row r="243" spans="1:9" ht="13.5" x14ac:dyDescent="0.25">
      <c r="A243" s="3">
        <f>TITRES_STAT!B246</f>
        <v>44953</v>
      </c>
      <c r="B243" s="5">
        <f>TITRES_STAT!D246</f>
        <v>19.807200000000002</v>
      </c>
      <c r="C243" s="2">
        <f t="shared" si="27"/>
        <v>0.15840000000000032</v>
      </c>
      <c r="D243" s="2">
        <f t="shared" si="28"/>
        <v>0.15840000000000032</v>
      </c>
      <c r="E243" s="2">
        <f t="shared" si="29"/>
        <v>0</v>
      </c>
      <c r="F243" s="2">
        <f t="shared" si="34"/>
        <v>0.10818598188860144</v>
      </c>
      <c r="G243" s="2">
        <f t="shared" si="34"/>
        <v>0.11214123061282144</v>
      </c>
      <c r="H243" s="2">
        <f t="shared" si="31"/>
        <v>0.96472975459065646</v>
      </c>
      <c r="I243" s="2">
        <f t="shared" si="32"/>
        <v>49.102414840337872</v>
      </c>
    </row>
    <row r="244" spans="1:9" ht="13.5" x14ac:dyDescent="0.25">
      <c r="A244" s="3">
        <f>TITRES_STAT!B247</f>
        <v>44956</v>
      </c>
      <c r="B244" s="5">
        <f>TITRES_STAT!D247</f>
        <v>19.807200000000002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0.10045841175370133</v>
      </c>
      <c r="G244" s="2">
        <f t="shared" si="34"/>
        <v>0.10413114271190563</v>
      </c>
      <c r="H244" s="2">
        <f t="shared" si="31"/>
        <v>0.96472975459065635</v>
      </c>
      <c r="I244" s="2">
        <f t="shared" si="32"/>
        <v>49.102414840337872</v>
      </c>
    </row>
    <row r="245" spans="1:9" ht="13.5" x14ac:dyDescent="0.25">
      <c r="A245" s="3">
        <f>TITRES_STAT!B248</f>
        <v>44957</v>
      </c>
      <c r="B245" s="5">
        <f>TITRES_STAT!D248</f>
        <v>19.807200000000002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9.3282810914151235E-2</v>
      </c>
      <c r="G245" s="2">
        <f t="shared" si="34"/>
        <v>9.6693203946769515E-2</v>
      </c>
      <c r="H245" s="2">
        <f t="shared" si="31"/>
        <v>0.96472975459065635</v>
      </c>
      <c r="I245" s="2">
        <f t="shared" si="32"/>
        <v>49.102414840337872</v>
      </c>
    </row>
    <row r="246" spans="1:9" ht="13.5" x14ac:dyDescent="0.25">
      <c r="A246" s="3">
        <f>TITRES_STAT!B249</f>
        <v>44958</v>
      </c>
      <c r="B246" s="5">
        <f>TITRES_STAT!D249</f>
        <v>19.7835</v>
      </c>
      <c r="C246" s="2">
        <f t="shared" si="27"/>
        <v>-2.3700000000001609E-2</v>
      </c>
      <c r="D246" s="2">
        <f t="shared" si="28"/>
        <v>0</v>
      </c>
      <c r="E246" s="2">
        <f t="shared" si="29"/>
        <v>2.3700000000001609E-2</v>
      </c>
      <c r="F246" s="2">
        <f t="shared" si="34"/>
        <v>8.661975299171186E-2</v>
      </c>
      <c r="G246" s="2">
        <f t="shared" si="34"/>
        <v>9.1479403664857517E-2</v>
      </c>
      <c r="H246" s="2">
        <f t="shared" si="31"/>
        <v>0.94687710590080587</v>
      </c>
      <c r="I246" s="2">
        <f t="shared" si="32"/>
        <v>48.635689588773133</v>
      </c>
    </row>
    <row r="247" spans="1:9" ht="13.5" x14ac:dyDescent="0.25">
      <c r="A247" s="3">
        <f>TITRES_STAT!B250</f>
        <v>44959</v>
      </c>
      <c r="B247" s="5">
        <f>TITRES_STAT!D250</f>
        <v>19.775500000000001</v>
      </c>
      <c r="C247" s="2">
        <f t="shared" si="27"/>
        <v>-7.9999999999991189E-3</v>
      </c>
      <c r="D247" s="2">
        <f t="shared" si="28"/>
        <v>0</v>
      </c>
      <c r="E247" s="2">
        <f t="shared" si="29"/>
        <v>7.9999999999991189E-3</v>
      </c>
      <c r="F247" s="2">
        <f t="shared" si="34"/>
        <v>8.0432627778018156E-2</v>
      </c>
      <c r="G247" s="2">
        <f t="shared" si="34"/>
        <v>8.5516589117367633E-2</v>
      </c>
      <c r="H247" s="2">
        <f t="shared" si="31"/>
        <v>0.94054999863977307</v>
      </c>
      <c r="I247" s="2">
        <f t="shared" si="32"/>
        <v>48.468217737190528</v>
      </c>
    </row>
    <row r="248" spans="1:9" ht="13.5" x14ac:dyDescent="0.25">
      <c r="A248" s="3">
        <f>TITRES_STAT!B251</f>
        <v>44960</v>
      </c>
      <c r="B248" s="5">
        <f>TITRES_STAT!D251</f>
        <v>19.775500000000001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7.4687440079588288E-2</v>
      </c>
      <c r="G248" s="2">
        <f t="shared" si="34"/>
        <v>7.9408261323269946E-2</v>
      </c>
      <c r="H248" s="2">
        <f t="shared" si="31"/>
        <v>0.94054999863977307</v>
      </c>
      <c r="I248" s="2">
        <f t="shared" si="32"/>
        <v>48.468217737190528</v>
      </c>
    </row>
    <row r="249" spans="1:9" ht="13.5" x14ac:dyDescent="0.25">
      <c r="A249" s="3">
        <f>TITRES_STAT!B252</f>
        <v>44963</v>
      </c>
      <c r="B249" s="5">
        <f>TITRES_STAT!D252</f>
        <v>20.155799999999999</v>
      </c>
      <c r="C249" s="2">
        <f t="shared" si="27"/>
        <v>0.38029999999999831</v>
      </c>
      <c r="D249" s="2">
        <f t="shared" si="28"/>
        <v>0.38029999999999831</v>
      </c>
      <c r="E249" s="2">
        <f t="shared" si="29"/>
        <v>0</v>
      </c>
      <c r="F249" s="2">
        <f t="shared" si="34"/>
        <v>9.651690864533187E-2</v>
      </c>
      <c r="G249" s="2">
        <f t="shared" si="34"/>
        <v>7.3736242657322107E-2</v>
      </c>
      <c r="H249" s="2">
        <f t="shared" si="31"/>
        <v>1.3089480175153407</v>
      </c>
      <c r="I249" s="2">
        <f t="shared" si="32"/>
        <v>56.69023328311652</v>
      </c>
    </row>
    <row r="250" spans="1:9" ht="13.5" x14ac:dyDescent="0.25">
      <c r="A250" s="3">
        <f>TITRES_STAT!B253</f>
        <v>44964</v>
      </c>
      <c r="B250" s="5">
        <f>TITRES_STAT!D253</f>
        <v>19.712199999999999</v>
      </c>
      <c r="C250" s="2">
        <f t="shared" si="27"/>
        <v>-0.44359999999999999</v>
      </c>
      <c r="D250" s="2">
        <f t="shared" si="28"/>
        <v>0</v>
      </c>
      <c r="E250" s="2">
        <f t="shared" si="29"/>
        <v>0.44359999999999999</v>
      </c>
      <c r="F250" s="2">
        <f t="shared" si="34"/>
        <v>8.962284374209388E-2</v>
      </c>
      <c r="G250" s="2">
        <f t="shared" si="34"/>
        <v>0.10015508246751338</v>
      </c>
      <c r="H250" s="2">
        <f t="shared" si="31"/>
        <v>0.89484069638866537</v>
      </c>
      <c r="I250" s="2">
        <f t="shared" si="32"/>
        <v>47.225114918321218</v>
      </c>
    </row>
    <row r="251" spans="1:9" ht="13.5" x14ac:dyDescent="0.25">
      <c r="A251" s="3">
        <f>TITRES_STAT!B254</f>
        <v>44965</v>
      </c>
      <c r="B251" s="5">
        <f>TITRES_STAT!D254</f>
        <v>19.712199999999999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8.3221212046230023E-2</v>
      </c>
      <c r="G251" s="2">
        <f t="shared" si="34"/>
        <v>9.3001148005548137E-2</v>
      </c>
      <c r="H251" s="2">
        <f t="shared" si="31"/>
        <v>0.89484069638866526</v>
      </c>
      <c r="I251" s="2">
        <f t="shared" si="32"/>
        <v>47.225114918321218</v>
      </c>
    </row>
    <row r="252" spans="1:9" ht="13.5" x14ac:dyDescent="0.25">
      <c r="A252" s="3">
        <f>TITRES_STAT!B255</f>
        <v>44966</v>
      </c>
      <c r="B252" s="5">
        <f>TITRES_STAT!D255</f>
        <v>19.720099999999999</v>
      </c>
      <c r="C252" s="2">
        <f t="shared" si="27"/>
        <v>7.899999999999352E-3</v>
      </c>
      <c r="D252" s="2">
        <f t="shared" si="28"/>
        <v>7.899999999999352E-3</v>
      </c>
      <c r="E252" s="2">
        <f t="shared" si="29"/>
        <v>0</v>
      </c>
      <c r="F252" s="2">
        <f t="shared" si="34"/>
        <v>7.7841125471499253E-2</v>
      </c>
      <c r="G252" s="2">
        <f t="shared" si="34"/>
        <v>8.63582088622947E-2</v>
      </c>
      <c r="H252" s="2">
        <f t="shared" si="31"/>
        <v>0.90137494161815424</v>
      </c>
      <c r="I252" s="2">
        <f t="shared" si="32"/>
        <v>47.406480536187367</v>
      </c>
    </row>
    <row r="253" spans="1:9" ht="13.5" x14ac:dyDescent="0.25">
      <c r="A253" s="3">
        <f>TITRES_STAT!B256</f>
        <v>44967</v>
      </c>
      <c r="B253" s="5">
        <f>TITRES_STAT!D256</f>
        <v>19.640899999999998</v>
      </c>
      <c r="C253" s="2">
        <f t="shared" si="27"/>
        <v>-7.9200000000000159E-2</v>
      </c>
      <c r="D253" s="2">
        <f t="shared" si="28"/>
        <v>0</v>
      </c>
      <c r="E253" s="2">
        <f t="shared" si="29"/>
        <v>7.9200000000000159E-2</v>
      </c>
      <c r="F253" s="2">
        <f t="shared" ref="F253:G268" si="35">((F252*13)+D253)/14</f>
        <v>7.2281045080677883E-2</v>
      </c>
      <c r="G253" s="2">
        <f t="shared" si="35"/>
        <v>8.5846908229273655E-2</v>
      </c>
      <c r="H253" s="2">
        <f t="shared" si="31"/>
        <v>0.84197610108025023</v>
      </c>
      <c r="I253" s="2">
        <f t="shared" si="32"/>
        <v>45.710479120031074</v>
      </c>
    </row>
    <row r="254" spans="1:9" ht="13.5" x14ac:dyDescent="0.25">
      <c r="A254" s="3">
        <f>TITRES_STAT!B257</f>
        <v>44970</v>
      </c>
      <c r="B254" s="5">
        <f>TITRES_STAT!D257</f>
        <v>19.7042</v>
      </c>
      <c r="C254" s="2">
        <f t="shared" si="27"/>
        <v>6.3300000000001688E-2</v>
      </c>
      <c r="D254" s="2">
        <f t="shared" si="28"/>
        <v>6.3300000000001688E-2</v>
      </c>
      <c r="E254" s="2">
        <f t="shared" si="29"/>
        <v>0</v>
      </c>
      <c r="F254" s="2">
        <f t="shared" si="35"/>
        <v>7.1639541860629583E-2</v>
      </c>
      <c r="G254" s="2">
        <f t="shared" si="35"/>
        <v>7.9714986212896966E-2</v>
      </c>
      <c r="H254" s="2">
        <f t="shared" si="31"/>
        <v>0.89869603275474352</v>
      </c>
      <c r="I254" s="2">
        <f t="shared" si="32"/>
        <v>47.332275269510134</v>
      </c>
    </row>
    <row r="255" spans="1:9" ht="13.5" x14ac:dyDescent="0.25">
      <c r="A255" s="3">
        <f>TITRES_STAT!B258</f>
        <v>44971</v>
      </c>
      <c r="B255" s="5">
        <f>TITRES_STAT!D258</f>
        <v>19.632899999999999</v>
      </c>
      <c r="C255" s="2">
        <f t="shared" si="27"/>
        <v>-7.1300000000000807E-2</v>
      </c>
      <c r="D255" s="2">
        <f t="shared" si="28"/>
        <v>0</v>
      </c>
      <c r="E255" s="2">
        <f t="shared" si="29"/>
        <v>7.1300000000000807E-2</v>
      </c>
      <c r="F255" s="2">
        <f t="shared" si="35"/>
        <v>6.6522431727727468E-2</v>
      </c>
      <c r="G255" s="2">
        <f t="shared" si="35"/>
        <v>7.9113915769118665E-2</v>
      </c>
      <c r="H255" s="2">
        <f t="shared" si="31"/>
        <v>0.84084362505659016</v>
      </c>
      <c r="I255" s="2">
        <f t="shared" si="32"/>
        <v>45.67708053044111</v>
      </c>
    </row>
    <row r="256" spans="1:9" ht="13.5" x14ac:dyDescent="0.25">
      <c r="A256" s="3">
        <f>TITRES_STAT!B259</f>
        <v>44972</v>
      </c>
      <c r="B256" s="5">
        <f>TITRES_STAT!D259</f>
        <v>19.625</v>
      </c>
      <c r="C256" s="2">
        <f t="shared" si="27"/>
        <v>-7.899999999999352E-3</v>
      </c>
      <c r="D256" s="2">
        <f t="shared" si="28"/>
        <v>0</v>
      </c>
      <c r="E256" s="2">
        <f t="shared" si="29"/>
        <v>7.899999999999352E-3</v>
      </c>
      <c r="F256" s="2">
        <f t="shared" si="35"/>
        <v>6.1770829461461223E-2</v>
      </c>
      <c r="G256" s="2">
        <f t="shared" si="35"/>
        <v>7.4027207499895858E-2</v>
      </c>
      <c r="H256" s="2">
        <f t="shared" si="31"/>
        <v>0.83443414317024078</v>
      </c>
      <c r="I256" s="2">
        <f t="shared" si="32"/>
        <v>45.487277168107255</v>
      </c>
    </row>
    <row r="257" spans="1:9" ht="13.5" x14ac:dyDescent="0.25">
      <c r="A257" s="3">
        <f>TITRES_STAT!B260</f>
        <v>44973</v>
      </c>
      <c r="B257" s="5">
        <f>TITRES_STAT!D260</f>
        <v>19.632899999999999</v>
      </c>
      <c r="C257" s="2">
        <f t="shared" si="27"/>
        <v>7.899999999999352E-3</v>
      </c>
      <c r="D257" s="2">
        <f t="shared" si="28"/>
        <v>7.899999999999352E-3</v>
      </c>
      <c r="E257" s="2">
        <f t="shared" si="29"/>
        <v>0</v>
      </c>
      <c r="F257" s="2">
        <f t="shared" si="35"/>
        <v>5.7922913071356809E-2</v>
      </c>
      <c r="G257" s="2">
        <f t="shared" si="35"/>
        <v>6.8739549821331875E-2</v>
      </c>
      <c r="H257" s="2">
        <f t="shared" si="31"/>
        <v>0.84264318317344655</v>
      </c>
      <c r="I257" s="2">
        <f t="shared" si="32"/>
        <v>45.730133260104388</v>
      </c>
    </row>
    <row r="258" spans="1:9" ht="13.5" x14ac:dyDescent="0.25">
      <c r="A258" s="3">
        <f>TITRES_STAT!B261</f>
        <v>44974</v>
      </c>
      <c r="B258" s="5">
        <f>TITRES_STAT!D261</f>
        <v>19.632899999999999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5.3785562137688467E-2</v>
      </c>
      <c r="G258" s="2">
        <f t="shared" si="35"/>
        <v>6.382958197695103E-2</v>
      </c>
      <c r="H258" s="2">
        <f t="shared" si="31"/>
        <v>0.84264318317344655</v>
      </c>
      <c r="I258" s="2">
        <f t="shared" si="32"/>
        <v>45.730133260104388</v>
      </c>
    </row>
    <row r="259" spans="1:9" ht="13.5" x14ac:dyDescent="0.25">
      <c r="A259" s="3">
        <f>TITRES_STAT!B262</f>
        <v>44977</v>
      </c>
      <c r="B259" s="5">
        <f>TITRES_STAT!D262</f>
        <v>19.625</v>
      </c>
      <c r="C259" s="2">
        <f t="shared" ref="C259:C322" si="36">B259-B258</f>
        <v>-7.899999999999352E-3</v>
      </c>
      <c r="D259" s="2">
        <f t="shared" ref="D259:D322" si="37">IF(C259&gt;0,C259,0)</f>
        <v>0</v>
      </c>
      <c r="E259" s="2">
        <f t="shared" ref="E259:E322" si="38">IF(C259&lt;0,-C259,0)</f>
        <v>7.899999999999352E-3</v>
      </c>
      <c r="F259" s="2">
        <f t="shared" si="35"/>
        <v>4.9943736270710713E-2</v>
      </c>
      <c r="G259" s="2">
        <f t="shared" si="35"/>
        <v>5.9834611835740195E-2</v>
      </c>
      <c r="H259" s="2">
        <f t="shared" si="31"/>
        <v>0.83469641965452679</v>
      </c>
      <c r="I259" s="2">
        <f t="shared" si="32"/>
        <v>45.495069958860007</v>
      </c>
    </row>
    <row r="260" spans="1:9" ht="13.5" x14ac:dyDescent="0.25">
      <c r="A260" s="3">
        <f>TITRES_STAT!B263</f>
        <v>44978</v>
      </c>
      <c r="B260" s="5">
        <f>TITRES_STAT!D263</f>
        <v>19.632899999999999</v>
      </c>
      <c r="C260" s="2">
        <f t="shared" si="36"/>
        <v>7.899999999999352E-3</v>
      </c>
      <c r="D260" s="2">
        <f t="shared" si="37"/>
        <v>7.899999999999352E-3</v>
      </c>
      <c r="E260" s="2">
        <f t="shared" si="38"/>
        <v>0</v>
      </c>
      <c r="F260" s="2">
        <f t="shared" si="35"/>
        <v>4.6940612251374185E-2</v>
      </c>
      <c r="G260" s="2">
        <f t="shared" si="35"/>
        <v>5.5560710990330178E-2</v>
      </c>
      <c r="H260" s="2">
        <f t="shared" si="31"/>
        <v>0.84485262003835337</v>
      </c>
      <c r="I260" s="2">
        <f t="shared" si="32"/>
        <v>45.795128069405862</v>
      </c>
    </row>
    <row r="261" spans="1:9" ht="13.5" x14ac:dyDescent="0.25">
      <c r="A261" s="3">
        <f>TITRES_STAT!B264</f>
        <v>44979</v>
      </c>
      <c r="B261" s="5">
        <f>TITRES_STAT!D264</f>
        <v>19.5854</v>
      </c>
      <c r="C261" s="2">
        <f t="shared" si="36"/>
        <v>-4.7499999999999432E-2</v>
      </c>
      <c r="D261" s="2">
        <f t="shared" si="37"/>
        <v>0</v>
      </c>
      <c r="E261" s="2">
        <f t="shared" si="38"/>
        <v>4.7499999999999432E-2</v>
      </c>
      <c r="F261" s="2">
        <f t="shared" si="35"/>
        <v>4.3587711376276032E-2</v>
      </c>
      <c r="G261" s="2">
        <f t="shared" si="35"/>
        <v>5.4984945919592264E-2</v>
      </c>
      <c r="H261" s="2">
        <f t="shared" si="31"/>
        <v>0.79272081925872795</v>
      </c>
      <c r="I261" s="2">
        <f t="shared" si="32"/>
        <v>44.218866135916805</v>
      </c>
    </row>
    <row r="262" spans="1:9" ht="13.5" x14ac:dyDescent="0.25">
      <c r="A262" s="3">
        <f>TITRES_STAT!B265</f>
        <v>44980</v>
      </c>
      <c r="B262" s="5">
        <f>TITRES_STAT!D265</f>
        <v>19.632899999999999</v>
      </c>
      <c r="C262" s="2">
        <f t="shared" si="36"/>
        <v>4.7499999999999432E-2</v>
      </c>
      <c r="D262" s="2">
        <f t="shared" si="37"/>
        <v>4.7499999999999432E-2</v>
      </c>
      <c r="E262" s="2">
        <f t="shared" si="38"/>
        <v>0</v>
      </c>
      <c r="F262" s="2">
        <f t="shared" si="35"/>
        <v>4.3867160563684844E-2</v>
      </c>
      <c r="G262" s="2">
        <f t="shared" si="35"/>
        <v>5.1057449782478524E-2</v>
      </c>
      <c r="H262" s="2">
        <f t="shared" si="31"/>
        <v>0.85917257423888838</v>
      </c>
      <c r="I262" s="2">
        <f t="shared" si="32"/>
        <v>46.212631691311287</v>
      </c>
    </row>
    <row r="263" spans="1:9" ht="13.5" x14ac:dyDescent="0.25">
      <c r="A263" s="3">
        <f>TITRES_STAT!B266</f>
        <v>44981</v>
      </c>
      <c r="B263" s="5">
        <f>TITRES_STAT!D266</f>
        <v>19.632899999999999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4.0733791951993066E-2</v>
      </c>
      <c r="G263" s="2">
        <f t="shared" si="35"/>
        <v>4.7410489083730058E-2</v>
      </c>
      <c r="H263" s="2">
        <f t="shared" si="31"/>
        <v>0.85917257423888826</v>
      </c>
      <c r="I263" s="2">
        <f t="shared" si="32"/>
        <v>46.21263169131128</v>
      </c>
    </row>
    <row r="264" spans="1:9" ht="13.5" x14ac:dyDescent="0.25">
      <c r="A264" s="3">
        <f>TITRES_STAT!B267</f>
        <v>44984</v>
      </c>
      <c r="B264" s="5">
        <f>TITRES_STAT!D267</f>
        <v>19.609200000000001</v>
      </c>
      <c r="C264" s="2">
        <f t="shared" si="36"/>
        <v>-2.3699999999998056E-2</v>
      </c>
      <c r="D264" s="2">
        <f t="shared" si="37"/>
        <v>0</v>
      </c>
      <c r="E264" s="2">
        <f t="shared" si="38"/>
        <v>2.3699999999998056E-2</v>
      </c>
      <c r="F264" s="2">
        <f t="shared" si="35"/>
        <v>3.7824235383993557E-2</v>
      </c>
      <c r="G264" s="2">
        <f t="shared" si="35"/>
        <v>4.5716882720606346E-2</v>
      </c>
      <c r="H264" s="2">
        <f t="shared" si="31"/>
        <v>0.82735814721122114</v>
      </c>
      <c r="I264" s="2">
        <f t="shared" si="32"/>
        <v>45.276190027328468</v>
      </c>
    </row>
    <row r="265" spans="1:9" ht="13.5" x14ac:dyDescent="0.25">
      <c r="A265" s="3">
        <f>TITRES_STAT!B268</f>
        <v>44985</v>
      </c>
      <c r="B265" s="5">
        <f>TITRES_STAT!D268</f>
        <v>19.609200000000001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3.5122504285136871E-2</v>
      </c>
      <c r="G265" s="2">
        <f t="shared" si="35"/>
        <v>4.2451391097705897E-2</v>
      </c>
      <c r="H265" s="2">
        <f t="shared" si="31"/>
        <v>0.82735814721122103</v>
      </c>
      <c r="I265" s="2">
        <f t="shared" si="32"/>
        <v>45.276190027328461</v>
      </c>
    </row>
    <row r="266" spans="1:9" ht="13.5" x14ac:dyDescent="0.25">
      <c r="A266" s="3">
        <f>TITRES_STAT!B269</f>
        <v>44986</v>
      </c>
      <c r="B266" s="5">
        <f>TITRES_STAT!D269</f>
        <v>19.625</v>
      </c>
      <c r="C266" s="2">
        <f t="shared" si="36"/>
        <v>1.5799999999998704E-2</v>
      </c>
      <c r="D266" s="2">
        <f t="shared" si="37"/>
        <v>1.5799999999998704E-2</v>
      </c>
      <c r="E266" s="2">
        <f t="shared" si="38"/>
        <v>0</v>
      </c>
      <c r="F266" s="2">
        <f t="shared" si="35"/>
        <v>3.3742325407626998E-2</v>
      </c>
      <c r="G266" s="2">
        <f t="shared" si="35"/>
        <v>3.9419148876441192E-2</v>
      </c>
      <c r="H266" s="2">
        <f t="shared" si="31"/>
        <v>0.85598817755786349</v>
      </c>
      <c r="I266" s="2">
        <f t="shared" si="32"/>
        <v>46.12034644984567</v>
      </c>
    </row>
    <row r="267" spans="1:9" ht="13.5" x14ac:dyDescent="0.25">
      <c r="A267" s="3">
        <f>TITRES_STAT!B270</f>
        <v>44987</v>
      </c>
      <c r="B267" s="5">
        <f>TITRES_STAT!D270</f>
        <v>19.569500000000001</v>
      </c>
      <c r="C267" s="2">
        <f t="shared" si="36"/>
        <v>-5.549999999999855E-2</v>
      </c>
      <c r="D267" s="2">
        <f t="shared" si="37"/>
        <v>0</v>
      </c>
      <c r="E267" s="2">
        <f t="shared" si="38"/>
        <v>5.549999999999855E-2</v>
      </c>
      <c r="F267" s="2">
        <f t="shared" si="35"/>
        <v>3.1332159307082212E-2</v>
      </c>
      <c r="G267" s="2">
        <f t="shared" si="35"/>
        <v>4.0567781099552433E-2</v>
      </c>
      <c r="H267" s="2">
        <f t="shared" si="31"/>
        <v>0.77234096758197812</v>
      </c>
      <c r="I267" s="2">
        <f t="shared" si="32"/>
        <v>43.577448228581567</v>
      </c>
    </row>
    <row r="268" spans="1:9" ht="13.5" x14ac:dyDescent="0.25">
      <c r="A268" s="3">
        <f>TITRES_STAT!B271</f>
        <v>44988</v>
      </c>
      <c r="B268" s="5">
        <f>TITRES_STAT!D271</f>
        <v>19.252600000000001</v>
      </c>
      <c r="C268" s="2">
        <f t="shared" si="36"/>
        <v>-0.3169000000000004</v>
      </c>
      <c r="D268" s="2">
        <f t="shared" si="37"/>
        <v>0</v>
      </c>
      <c r="E268" s="2">
        <f t="shared" si="38"/>
        <v>0.3169000000000004</v>
      </c>
      <c r="F268" s="2">
        <f t="shared" si="35"/>
        <v>2.909414792800491E-2</v>
      </c>
      <c r="G268" s="2">
        <f t="shared" si="35"/>
        <v>6.030579673529872E-2</v>
      </c>
      <c r="H268" s="2">
        <f t="shared" si="31"/>
        <v>0.48244363731248519</v>
      </c>
      <c r="I268" s="2">
        <f t="shared" si="32"/>
        <v>32.543809772566121</v>
      </c>
    </row>
    <row r="269" spans="1:9" ht="13.5" x14ac:dyDescent="0.25">
      <c r="A269" s="3">
        <f>TITRES_STAT!B272</f>
        <v>44991</v>
      </c>
      <c r="B269" s="5">
        <f>TITRES_STAT!D272</f>
        <v>18.1038</v>
      </c>
      <c r="C269" s="2">
        <f t="shared" si="36"/>
        <v>-1.1488000000000014</v>
      </c>
      <c r="D269" s="2">
        <f t="shared" si="37"/>
        <v>0</v>
      </c>
      <c r="E269" s="2">
        <f t="shared" si="38"/>
        <v>1.1488000000000014</v>
      </c>
      <c r="F269" s="2">
        <f t="shared" ref="F269:G284" si="39">((F268*13)+D269)/14</f>
        <v>2.7015994504575987E-2</v>
      </c>
      <c r="G269" s="2">
        <f t="shared" si="39"/>
        <v>0.13805538268277748</v>
      </c>
      <c r="H269" s="2">
        <f t="shared" si="31"/>
        <v>0.19568954125210108</v>
      </c>
      <c r="I269" s="2">
        <f t="shared" si="32"/>
        <v>16.366250142756883</v>
      </c>
    </row>
    <row r="270" spans="1:9" ht="13.5" x14ac:dyDescent="0.25">
      <c r="A270" s="3">
        <f>TITRES_STAT!B273</f>
        <v>44992</v>
      </c>
      <c r="B270" s="5">
        <f>TITRES_STAT!D273</f>
        <v>19.1892</v>
      </c>
      <c r="C270" s="2">
        <f t="shared" si="36"/>
        <v>1.0853999999999999</v>
      </c>
      <c r="D270" s="2">
        <f t="shared" si="37"/>
        <v>1.0853999999999999</v>
      </c>
      <c r="E270" s="2">
        <f t="shared" si="38"/>
        <v>0</v>
      </c>
      <c r="F270" s="2">
        <f t="shared" si="39"/>
        <v>0.10261485203996341</v>
      </c>
      <c r="G270" s="2">
        <f t="shared" si="39"/>
        <v>0.12819428391972193</v>
      </c>
      <c r="H270" s="2">
        <f t="shared" si="31"/>
        <v>0.80046355346251696</v>
      </c>
      <c r="I270" s="2">
        <f t="shared" si="32"/>
        <v>44.45874796649592</v>
      </c>
    </row>
    <row r="271" spans="1:9" ht="13.5" x14ac:dyDescent="0.25">
      <c r="A271" s="3">
        <f>TITRES_STAT!B274</f>
        <v>44993</v>
      </c>
      <c r="B271" s="5">
        <f>TITRES_STAT!D274</f>
        <v>19.252600000000001</v>
      </c>
      <c r="C271" s="2">
        <f t="shared" si="36"/>
        <v>6.3400000000001455E-2</v>
      </c>
      <c r="D271" s="2">
        <f t="shared" si="37"/>
        <v>6.3400000000001455E-2</v>
      </c>
      <c r="E271" s="2">
        <f t="shared" si="38"/>
        <v>0</v>
      </c>
      <c r="F271" s="2">
        <f t="shared" si="39"/>
        <v>9.9813791179966138E-2</v>
      </c>
      <c r="G271" s="2">
        <f t="shared" si="39"/>
        <v>0.11903754935402751</v>
      </c>
      <c r="H271" s="2">
        <f t="shared" si="31"/>
        <v>0.83850677136431695</v>
      </c>
      <c r="I271" s="2">
        <f t="shared" si="32"/>
        <v>45.608032802733646</v>
      </c>
    </row>
    <row r="272" spans="1:9" ht="13.5" x14ac:dyDescent="0.25">
      <c r="A272" s="3">
        <f>TITRES_STAT!B275</f>
        <v>44994</v>
      </c>
      <c r="B272" s="5">
        <f>TITRES_STAT!D275</f>
        <v>19.252600000000001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9.2684234667111412E-2</v>
      </c>
      <c r="G272" s="2">
        <f t="shared" si="39"/>
        <v>0.11053486725731125</v>
      </c>
      <c r="H272" s="2">
        <f t="shared" si="31"/>
        <v>0.83850677136431695</v>
      </c>
      <c r="I272" s="2">
        <f t="shared" si="32"/>
        <v>45.608032802733646</v>
      </c>
    </row>
    <row r="273" spans="1:9" ht="13.5" x14ac:dyDescent="0.25">
      <c r="A273" s="3">
        <f>TITRES_STAT!B276</f>
        <v>44995</v>
      </c>
      <c r="B273" s="5">
        <f>TITRES_STAT!D276</f>
        <v>19.252600000000001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8.6063932190889161E-2</v>
      </c>
      <c r="G273" s="2">
        <f t="shared" si="39"/>
        <v>0.10263951959607473</v>
      </c>
      <c r="H273" s="2">
        <f t="shared" ref="H273:H336" si="40">F273/G273</f>
        <v>0.83850677136431695</v>
      </c>
      <c r="I273" s="2">
        <f t="shared" ref="I273:I336" si="41">IF(G273=0,100,100-(100/(1+H273)))</f>
        <v>45.608032802733646</v>
      </c>
    </row>
    <row r="274" spans="1:9" ht="13.5" x14ac:dyDescent="0.25">
      <c r="A274" s="3">
        <f>TITRES_STAT!B277</f>
        <v>44998</v>
      </c>
      <c r="B274" s="5">
        <f>TITRES_STAT!D277</f>
        <v>19.252600000000001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7.9916508462968508E-2</v>
      </c>
      <c r="G274" s="2">
        <f t="shared" si="39"/>
        <v>9.5308125339212249E-2</v>
      </c>
      <c r="H274" s="2">
        <f t="shared" si="40"/>
        <v>0.83850677136431695</v>
      </c>
      <c r="I274" s="2">
        <f t="shared" si="41"/>
        <v>45.608032802733646</v>
      </c>
    </row>
    <row r="275" spans="1:9" ht="13.5" x14ac:dyDescent="0.25">
      <c r="A275" s="3">
        <f>TITRES_STAT!B278</f>
        <v>44999</v>
      </c>
      <c r="B275" s="5">
        <f>TITRES_STAT!D278</f>
        <v>19.252600000000001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7.4208186429899334E-2</v>
      </c>
      <c r="G275" s="2">
        <f t="shared" si="39"/>
        <v>8.8500402100697095E-2</v>
      </c>
      <c r="H275" s="2">
        <f t="shared" si="40"/>
        <v>0.83850677136431695</v>
      </c>
      <c r="I275" s="2">
        <f t="shared" si="41"/>
        <v>45.608032802733646</v>
      </c>
    </row>
    <row r="276" spans="1:9" ht="13.5" x14ac:dyDescent="0.25">
      <c r="A276" s="3">
        <f>TITRES_STAT!B279</f>
        <v>45000</v>
      </c>
      <c r="B276" s="5">
        <f>TITRES_STAT!D279</f>
        <v>19.014900000000001</v>
      </c>
      <c r="C276" s="2">
        <f t="shared" si="36"/>
        <v>-0.23770000000000024</v>
      </c>
      <c r="D276" s="2">
        <f t="shared" si="37"/>
        <v>0</v>
      </c>
      <c r="E276" s="2">
        <f t="shared" si="38"/>
        <v>0.23770000000000024</v>
      </c>
      <c r="F276" s="2">
        <f t="shared" si="39"/>
        <v>6.8907601684906519E-2</v>
      </c>
      <c r="G276" s="2">
        <f t="shared" si="39"/>
        <v>9.9157516236361598E-2</v>
      </c>
      <c r="H276" s="2">
        <f t="shared" si="40"/>
        <v>0.69493069512402461</v>
      </c>
      <c r="I276" s="2">
        <f t="shared" si="41"/>
        <v>41.000537492370675</v>
      </c>
    </row>
    <row r="277" spans="1:9" ht="13.5" x14ac:dyDescent="0.25">
      <c r="A277" s="3">
        <f>TITRES_STAT!B280</f>
        <v>45001</v>
      </c>
      <c r="B277" s="5">
        <f>TITRES_STAT!D280</f>
        <v>19.173400000000001</v>
      </c>
      <c r="C277" s="2">
        <f t="shared" si="36"/>
        <v>0.15850000000000009</v>
      </c>
      <c r="D277" s="2">
        <f t="shared" si="37"/>
        <v>0.15850000000000009</v>
      </c>
      <c r="E277" s="2">
        <f t="shared" si="38"/>
        <v>0</v>
      </c>
      <c r="F277" s="2">
        <f t="shared" si="39"/>
        <v>7.5307058707413194E-2</v>
      </c>
      <c r="G277" s="2">
        <f t="shared" si="39"/>
        <v>9.2074836505192909E-2</v>
      </c>
      <c r="H277" s="2">
        <f t="shared" si="40"/>
        <v>0.81788968154362096</v>
      </c>
      <c r="I277" s="2">
        <f t="shared" si="41"/>
        <v>44.991161446558628</v>
      </c>
    </row>
    <row r="278" spans="1:9" ht="13.5" x14ac:dyDescent="0.25">
      <c r="A278" s="3">
        <f>TITRES_STAT!B281</f>
        <v>45002</v>
      </c>
      <c r="B278" s="5">
        <f>TITRES_STAT!D281</f>
        <v>19.252600000000001</v>
      </c>
      <c r="C278" s="2">
        <f t="shared" si="36"/>
        <v>7.9200000000000159E-2</v>
      </c>
      <c r="D278" s="2">
        <f t="shared" si="37"/>
        <v>7.9200000000000159E-2</v>
      </c>
      <c r="E278" s="2">
        <f t="shared" si="38"/>
        <v>0</v>
      </c>
      <c r="F278" s="2">
        <f t="shared" si="39"/>
        <v>7.5585125942597989E-2</v>
      </c>
      <c r="G278" s="2">
        <f t="shared" si="39"/>
        <v>8.5498062469107711E-2</v>
      </c>
      <c r="H278" s="2">
        <f t="shared" si="40"/>
        <v>0.88405659449778196</v>
      </c>
      <c r="I278" s="2">
        <f t="shared" si="41"/>
        <v>46.923038144373677</v>
      </c>
    </row>
    <row r="279" spans="1:9" ht="13.5" x14ac:dyDescent="0.25">
      <c r="A279" s="3">
        <f>TITRES_STAT!B282</f>
        <v>45006</v>
      </c>
      <c r="B279" s="5">
        <f>TITRES_STAT!D282</f>
        <v>19.252600000000001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7.0186188375269562E-2</v>
      </c>
      <c r="G279" s="2">
        <f t="shared" si="39"/>
        <v>7.9391058007028587E-2</v>
      </c>
      <c r="H279" s="2">
        <f t="shared" si="40"/>
        <v>0.88405659449778207</v>
      </c>
      <c r="I279" s="2">
        <f t="shared" si="41"/>
        <v>46.923038144373685</v>
      </c>
    </row>
    <row r="280" spans="1:9" ht="13.5" x14ac:dyDescent="0.25">
      <c r="A280" s="3">
        <f>TITRES_STAT!B283</f>
        <v>45007</v>
      </c>
      <c r="B280" s="5">
        <f>TITRES_STAT!D283</f>
        <v>19.252600000000001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6.5172889205607445E-2</v>
      </c>
      <c r="G280" s="2">
        <f t="shared" si="39"/>
        <v>7.3720268149383691E-2</v>
      </c>
      <c r="H280" s="2">
        <f t="shared" si="40"/>
        <v>0.88405659449778196</v>
      </c>
      <c r="I280" s="2">
        <f t="shared" si="41"/>
        <v>46.923038144373677</v>
      </c>
    </row>
    <row r="281" spans="1:9" ht="13.5" x14ac:dyDescent="0.25">
      <c r="A281" s="3">
        <f>TITRES_STAT!B284</f>
        <v>45008</v>
      </c>
      <c r="B281" s="5">
        <f>TITRES_STAT!D284</f>
        <v>19.252600000000001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6.0517682833778341E-2</v>
      </c>
      <c r="G281" s="2">
        <f t="shared" si="39"/>
        <v>6.8454534710141998E-2</v>
      </c>
      <c r="H281" s="2">
        <f t="shared" si="40"/>
        <v>0.88405659449778196</v>
      </c>
      <c r="I281" s="2">
        <f t="shared" si="41"/>
        <v>46.923038144373677</v>
      </c>
    </row>
    <row r="282" spans="1:9" ht="13.5" x14ac:dyDescent="0.25">
      <c r="A282" s="3">
        <f>TITRES_STAT!B285</f>
        <v>45009</v>
      </c>
      <c r="B282" s="5">
        <f>TITRES_STAT!D285</f>
        <v>19.213000000000001</v>
      </c>
      <c r="C282" s="2">
        <f t="shared" si="36"/>
        <v>-3.960000000000008E-2</v>
      </c>
      <c r="D282" s="2">
        <f t="shared" si="37"/>
        <v>0</v>
      </c>
      <c r="E282" s="2">
        <f t="shared" si="38"/>
        <v>3.960000000000008E-2</v>
      </c>
      <c r="F282" s="2">
        <f t="shared" si="39"/>
        <v>5.6194991202794177E-2</v>
      </c>
      <c r="G282" s="2">
        <f t="shared" si="39"/>
        <v>6.639349651656043E-2</v>
      </c>
      <c r="H282" s="2">
        <f t="shared" si="40"/>
        <v>0.84639300761600267</v>
      </c>
      <c r="I282" s="2">
        <f t="shared" si="41"/>
        <v>45.840349488153414</v>
      </c>
    </row>
    <row r="283" spans="1:9" ht="13.5" x14ac:dyDescent="0.25">
      <c r="A283" s="3">
        <f>TITRES_STAT!B286</f>
        <v>45012</v>
      </c>
      <c r="B283" s="5">
        <f>TITRES_STAT!D286</f>
        <v>19.173400000000001</v>
      </c>
      <c r="C283" s="2">
        <f t="shared" si="36"/>
        <v>-3.960000000000008E-2</v>
      </c>
      <c r="D283" s="2">
        <f t="shared" si="37"/>
        <v>0</v>
      </c>
      <c r="E283" s="2">
        <f t="shared" si="38"/>
        <v>3.960000000000008E-2</v>
      </c>
      <c r="F283" s="2">
        <f t="shared" si="39"/>
        <v>5.2181063259737447E-2</v>
      </c>
      <c r="G283" s="2">
        <f t="shared" si="39"/>
        <v>6.4479675336806125E-2</v>
      </c>
      <c r="H283" s="2">
        <f t="shared" si="40"/>
        <v>0.80926374066203743</v>
      </c>
      <c r="I283" s="2">
        <f t="shared" si="41"/>
        <v>44.728898417315072</v>
      </c>
    </row>
    <row r="284" spans="1:9" ht="13.5" x14ac:dyDescent="0.25">
      <c r="A284" s="3">
        <f>TITRES_STAT!B287</f>
        <v>45013</v>
      </c>
      <c r="B284" s="5">
        <f>TITRES_STAT!D287</f>
        <v>19.173400000000001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4.8453844455470484E-2</v>
      </c>
      <c r="G284" s="2">
        <f t="shared" si="39"/>
        <v>5.9873984241319969E-2</v>
      </c>
      <c r="H284" s="2">
        <f t="shared" si="40"/>
        <v>0.80926374066203755</v>
      </c>
      <c r="I284" s="2">
        <f t="shared" si="41"/>
        <v>44.728898417315072</v>
      </c>
    </row>
    <row r="285" spans="1:9" ht="13.5" x14ac:dyDescent="0.25">
      <c r="A285" s="3">
        <f>TITRES_STAT!B288</f>
        <v>45014</v>
      </c>
      <c r="B285" s="5">
        <f>TITRES_STAT!D288</f>
        <v>19.014900000000001</v>
      </c>
      <c r="C285" s="2">
        <f t="shared" si="36"/>
        <v>-0.15850000000000009</v>
      </c>
      <c r="D285" s="2">
        <f t="shared" si="37"/>
        <v>0</v>
      </c>
      <c r="E285" s="2">
        <f t="shared" si="38"/>
        <v>0.15850000000000009</v>
      </c>
      <c r="F285" s="2">
        <f t="shared" ref="F285:G300" si="42">((F284*13)+D285)/14</f>
        <v>4.4992855565794021E-2</v>
      </c>
      <c r="G285" s="2">
        <f t="shared" si="42"/>
        <v>6.6918699652654262E-2</v>
      </c>
      <c r="H285" s="2">
        <f t="shared" si="40"/>
        <v>0.67235101398162667</v>
      </c>
      <c r="I285" s="2">
        <f t="shared" si="41"/>
        <v>40.203940940655507</v>
      </c>
    </row>
    <row r="286" spans="1:9" ht="13.5" x14ac:dyDescent="0.25">
      <c r="A286" s="3">
        <f>TITRES_STAT!B289</f>
        <v>45015</v>
      </c>
      <c r="B286" s="5">
        <f>TITRES_STAT!D289</f>
        <v>19.014900000000001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4.1779080168237302E-2</v>
      </c>
      <c r="G286" s="2">
        <f t="shared" si="42"/>
        <v>6.213879253460753E-2</v>
      </c>
      <c r="H286" s="2">
        <f t="shared" si="40"/>
        <v>0.67235101398162656</v>
      </c>
      <c r="I286" s="2">
        <f t="shared" si="41"/>
        <v>40.2039409406555</v>
      </c>
    </row>
    <row r="287" spans="1:9" ht="13.5" x14ac:dyDescent="0.25">
      <c r="A287" s="3">
        <f>TITRES_STAT!B290</f>
        <v>45016</v>
      </c>
      <c r="B287" s="5">
        <f>TITRES_STAT!D290</f>
        <v>19.411100000000001</v>
      </c>
      <c r="C287" s="2">
        <f t="shared" si="36"/>
        <v>0.39620000000000033</v>
      </c>
      <c r="D287" s="2">
        <f t="shared" si="37"/>
        <v>0.39620000000000033</v>
      </c>
      <c r="E287" s="2">
        <f t="shared" si="38"/>
        <v>0</v>
      </c>
      <c r="F287" s="2">
        <f t="shared" si="42"/>
        <v>6.7094860156220376E-2</v>
      </c>
      <c r="G287" s="2">
        <f t="shared" si="42"/>
        <v>5.7700307353564136E-2</v>
      </c>
      <c r="H287" s="2">
        <f t="shared" si="40"/>
        <v>1.1628163390030182</v>
      </c>
      <c r="I287" s="2">
        <f t="shared" si="41"/>
        <v>53.763989019013756</v>
      </c>
    </row>
    <row r="288" spans="1:9" ht="13.5" x14ac:dyDescent="0.25">
      <c r="A288" s="3">
        <f>TITRES_STAT!B291</f>
        <v>45019</v>
      </c>
      <c r="B288" s="5">
        <f>TITRES_STAT!D291</f>
        <v>19.720099999999999</v>
      </c>
      <c r="C288" s="2">
        <f t="shared" si="36"/>
        <v>0.3089999999999975</v>
      </c>
      <c r="D288" s="2">
        <f t="shared" si="37"/>
        <v>0.3089999999999975</v>
      </c>
      <c r="E288" s="2">
        <f t="shared" si="38"/>
        <v>0</v>
      </c>
      <c r="F288" s="2">
        <f t="shared" si="42"/>
        <v>8.4373798716490173E-2</v>
      </c>
      <c r="G288" s="2">
        <f t="shared" si="42"/>
        <v>5.3578856828309554E-2</v>
      </c>
      <c r="H288" s="2">
        <f t="shared" si="40"/>
        <v>1.5747592186757788</v>
      </c>
      <c r="I288" s="2">
        <f t="shared" si="41"/>
        <v>61.161416852240315</v>
      </c>
    </row>
    <row r="289" spans="1:9" ht="13.5" x14ac:dyDescent="0.25">
      <c r="A289" s="3">
        <f>TITRES_STAT!B292</f>
        <v>45020</v>
      </c>
      <c r="B289" s="5">
        <f>TITRES_STAT!D292</f>
        <v>19.648800000000001</v>
      </c>
      <c r="C289" s="2">
        <f t="shared" si="36"/>
        <v>-7.1299999999997254E-2</v>
      </c>
      <c r="D289" s="2">
        <f t="shared" si="37"/>
        <v>0</v>
      </c>
      <c r="E289" s="2">
        <f t="shared" si="38"/>
        <v>7.1299999999997254E-2</v>
      </c>
      <c r="F289" s="2">
        <f t="shared" si="42"/>
        <v>7.8347098808169452E-2</v>
      </c>
      <c r="G289" s="2">
        <f t="shared" si="42"/>
        <v>5.4844652769144395E-2</v>
      </c>
      <c r="H289" s="2">
        <f t="shared" si="40"/>
        <v>1.428527574747406</v>
      </c>
      <c r="I289" s="2">
        <f t="shared" si="41"/>
        <v>58.822785855992962</v>
      </c>
    </row>
    <row r="290" spans="1:9" ht="13.5" x14ac:dyDescent="0.25">
      <c r="A290" s="3">
        <f>TITRES_STAT!B293</f>
        <v>45021</v>
      </c>
      <c r="B290" s="5">
        <f>TITRES_STAT!D293</f>
        <v>19.648800000000001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7.2750877464728775E-2</v>
      </c>
      <c r="G290" s="2">
        <f t="shared" si="42"/>
        <v>5.0927177571348362E-2</v>
      </c>
      <c r="H290" s="2">
        <f t="shared" si="40"/>
        <v>1.4285275747474062</v>
      </c>
      <c r="I290" s="2">
        <f t="shared" si="41"/>
        <v>58.822785855992962</v>
      </c>
    </row>
    <row r="291" spans="1:9" ht="13.5" x14ac:dyDescent="0.25">
      <c r="A291" s="3">
        <f>TITRES_STAT!B294</f>
        <v>45022</v>
      </c>
      <c r="B291" s="5">
        <f>TITRES_STAT!D294</f>
        <v>19.632899999999999</v>
      </c>
      <c r="C291" s="2">
        <f t="shared" si="36"/>
        <v>-1.5900000000002024E-2</v>
      </c>
      <c r="D291" s="2">
        <f t="shared" si="37"/>
        <v>0</v>
      </c>
      <c r="E291" s="2">
        <f t="shared" si="38"/>
        <v>1.5900000000002024E-2</v>
      </c>
      <c r="F291" s="2">
        <f t="shared" si="42"/>
        <v>6.7554386217248144E-2</v>
      </c>
      <c r="G291" s="2">
        <f t="shared" si="42"/>
        <v>4.8425236316252195E-2</v>
      </c>
      <c r="H291" s="2">
        <f t="shared" si="40"/>
        <v>1.3950243995933982</v>
      </c>
      <c r="I291" s="2">
        <f t="shared" si="41"/>
        <v>58.246771925590011</v>
      </c>
    </row>
    <row r="292" spans="1:9" ht="13.5" x14ac:dyDescent="0.25">
      <c r="A292" s="3">
        <f>TITRES_STAT!B295</f>
        <v>45023</v>
      </c>
      <c r="B292" s="5">
        <f>TITRES_STAT!D295</f>
        <v>19.648800000000001</v>
      </c>
      <c r="C292" s="2">
        <f t="shared" si="36"/>
        <v>1.5900000000002024E-2</v>
      </c>
      <c r="D292" s="2">
        <f t="shared" si="37"/>
        <v>1.5900000000002024E-2</v>
      </c>
      <c r="E292" s="2">
        <f t="shared" si="38"/>
        <v>0</v>
      </c>
      <c r="F292" s="2">
        <f t="shared" si="42"/>
        <v>6.3864787201730569E-2</v>
      </c>
      <c r="G292" s="2">
        <f t="shared" si="42"/>
        <v>4.4966290865091317E-2</v>
      </c>
      <c r="H292" s="2">
        <f t="shared" si="40"/>
        <v>1.4202814146565672</v>
      </c>
      <c r="I292" s="2">
        <f t="shared" si="41"/>
        <v>58.682490641614173</v>
      </c>
    </row>
    <row r="293" spans="1:9" ht="13.5" x14ac:dyDescent="0.25">
      <c r="A293" s="3">
        <f>TITRES_STAT!B296</f>
        <v>45026</v>
      </c>
      <c r="B293" s="5">
        <f>TITRES_STAT!D296</f>
        <v>19.728000000000002</v>
      </c>
      <c r="C293" s="2">
        <f t="shared" si="36"/>
        <v>7.9200000000000159E-2</v>
      </c>
      <c r="D293" s="2">
        <f t="shared" si="37"/>
        <v>7.9200000000000159E-2</v>
      </c>
      <c r="E293" s="2">
        <f t="shared" si="38"/>
        <v>0</v>
      </c>
      <c r="F293" s="2">
        <f t="shared" si="42"/>
        <v>6.4960159544464116E-2</v>
      </c>
      <c r="G293" s="2">
        <f t="shared" si="42"/>
        <v>4.1754412946156221E-2</v>
      </c>
      <c r="H293" s="2">
        <f t="shared" si="40"/>
        <v>1.5557675215846651</v>
      </c>
      <c r="I293" s="2">
        <f t="shared" si="41"/>
        <v>60.872810552817221</v>
      </c>
    </row>
    <row r="294" spans="1:9" ht="13.5" x14ac:dyDescent="0.25">
      <c r="A294" s="3">
        <f>TITRES_STAT!B297</f>
        <v>45027</v>
      </c>
      <c r="B294" s="5">
        <f>TITRES_STAT!D297</f>
        <v>19.728000000000002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6.0320148148430966E-2</v>
      </c>
      <c r="G294" s="2">
        <f t="shared" si="42"/>
        <v>3.8771954878573635E-2</v>
      </c>
      <c r="H294" s="2">
        <f t="shared" si="40"/>
        <v>1.5557675215846651</v>
      </c>
      <c r="I294" s="2">
        <f t="shared" si="41"/>
        <v>60.872810552817221</v>
      </c>
    </row>
    <row r="295" spans="1:9" ht="13.5" x14ac:dyDescent="0.25">
      <c r="A295" s="3">
        <f>TITRES_STAT!B298</f>
        <v>45028</v>
      </c>
      <c r="B295" s="5">
        <f>TITRES_STAT!D298</f>
        <v>19.728000000000002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5.6011566137828754E-2</v>
      </c>
      <c r="G295" s="2">
        <f t="shared" si="42"/>
        <v>3.6002529530104091E-2</v>
      </c>
      <c r="H295" s="2">
        <f t="shared" si="40"/>
        <v>1.5557675215846649</v>
      </c>
      <c r="I295" s="2">
        <f t="shared" si="41"/>
        <v>60.872810552817214</v>
      </c>
    </row>
    <row r="296" spans="1:9" ht="13.5" x14ac:dyDescent="0.25">
      <c r="A296" s="3">
        <f>TITRES_STAT!B299</f>
        <v>45029</v>
      </c>
      <c r="B296" s="5">
        <f>TITRES_STAT!D299</f>
        <v>19.411100000000001</v>
      </c>
      <c r="C296" s="2">
        <f t="shared" si="36"/>
        <v>-0.3169000000000004</v>
      </c>
      <c r="D296" s="2">
        <f t="shared" si="37"/>
        <v>0</v>
      </c>
      <c r="E296" s="2">
        <f t="shared" si="38"/>
        <v>0.3169000000000004</v>
      </c>
      <c r="F296" s="2">
        <f t="shared" si="42"/>
        <v>5.2010739985126696E-2</v>
      </c>
      <c r="G296" s="2">
        <f t="shared" si="42"/>
        <v>5.6066634563668116E-2</v>
      </c>
      <c r="H296" s="2">
        <f t="shared" si="40"/>
        <v>0.92765938940145176</v>
      </c>
      <c r="I296" s="2">
        <f t="shared" si="41"/>
        <v>48.123615328613361</v>
      </c>
    </row>
    <row r="297" spans="1:9" ht="13.5" x14ac:dyDescent="0.25">
      <c r="A297" s="3">
        <f>TITRES_STAT!B300</f>
        <v>45030</v>
      </c>
      <c r="B297" s="5">
        <f>TITRES_STAT!D300</f>
        <v>19.411100000000001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4.8295687129046215E-2</v>
      </c>
      <c r="G297" s="2">
        <f t="shared" si="42"/>
        <v>5.206187495197754E-2</v>
      </c>
      <c r="H297" s="2">
        <f t="shared" si="40"/>
        <v>0.92765938940145165</v>
      </c>
      <c r="I297" s="2">
        <f t="shared" si="41"/>
        <v>48.123615328613361</v>
      </c>
    </row>
    <row r="298" spans="1:9" ht="13.5" x14ac:dyDescent="0.25">
      <c r="A298" s="3">
        <f>TITRES_STAT!B301</f>
        <v>45033</v>
      </c>
      <c r="B298" s="5">
        <f>TITRES_STAT!D301</f>
        <v>19.331900000000001</v>
      </c>
      <c r="C298" s="2">
        <f t="shared" si="36"/>
        <v>-7.9200000000000159E-2</v>
      </c>
      <c r="D298" s="2">
        <f t="shared" si="37"/>
        <v>0</v>
      </c>
      <c r="E298" s="2">
        <f t="shared" si="38"/>
        <v>7.9200000000000159E-2</v>
      </c>
      <c r="F298" s="2">
        <f t="shared" si="42"/>
        <v>4.4845995191257197E-2</v>
      </c>
      <c r="G298" s="2">
        <f t="shared" si="42"/>
        <v>5.4000312455407727E-2</v>
      </c>
      <c r="H298" s="2">
        <f t="shared" si="40"/>
        <v>0.8304765871177141</v>
      </c>
      <c r="I298" s="2">
        <f t="shared" si="41"/>
        <v>45.369418705616468</v>
      </c>
    </row>
    <row r="299" spans="1:9" ht="13.5" x14ac:dyDescent="0.25">
      <c r="A299" s="3">
        <f>TITRES_STAT!B302</f>
        <v>45034</v>
      </c>
      <c r="B299" s="5">
        <f>TITRES_STAT!D302</f>
        <v>19.331900000000001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4.1642709820453108E-2</v>
      </c>
      <c r="G299" s="2">
        <f t="shared" si="42"/>
        <v>5.0143147280021456E-2</v>
      </c>
      <c r="H299" s="2">
        <f t="shared" si="40"/>
        <v>0.8304765871177141</v>
      </c>
      <c r="I299" s="2">
        <f t="shared" si="41"/>
        <v>45.369418705616468</v>
      </c>
    </row>
    <row r="300" spans="1:9" ht="13.5" x14ac:dyDescent="0.25">
      <c r="A300" s="3">
        <f>TITRES_STAT!B303</f>
        <v>45035</v>
      </c>
      <c r="B300" s="5">
        <f>TITRES_STAT!D303</f>
        <v>19.331900000000001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3.8668230547563597E-2</v>
      </c>
      <c r="G300" s="2">
        <f t="shared" si="42"/>
        <v>4.6561493902877067E-2</v>
      </c>
      <c r="H300" s="2">
        <f t="shared" si="40"/>
        <v>0.83047658711771399</v>
      </c>
      <c r="I300" s="2">
        <f t="shared" si="41"/>
        <v>45.369418705616468</v>
      </c>
    </row>
    <row r="301" spans="1:9" ht="13.5" x14ac:dyDescent="0.25">
      <c r="A301" s="3">
        <f>TITRES_STAT!B304</f>
        <v>45036</v>
      </c>
      <c r="B301" s="5">
        <f>TITRES_STAT!D304</f>
        <v>18.1751</v>
      </c>
      <c r="C301" s="2">
        <f t="shared" si="36"/>
        <v>-1.1568000000000005</v>
      </c>
      <c r="D301" s="2">
        <f t="shared" si="37"/>
        <v>0</v>
      </c>
      <c r="E301" s="2">
        <f t="shared" si="38"/>
        <v>1.1568000000000005</v>
      </c>
      <c r="F301" s="2">
        <f t="shared" ref="F301:G316" si="43">((F300*13)+D301)/14</f>
        <v>3.5906214079880483E-2</v>
      </c>
      <c r="G301" s="2">
        <f t="shared" si="43"/>
        <v>0.12586424433838589</v>
      </c>
      <c r="H301" s="2">
        <f t="shared" si="40"/>
        <v>0.28527731818217306</v>
      </c>
      <c r="I301" s="2">
        <f t="shared" si="41"/>
        <v>22.195779396905095</v>
      </c>
    </row>
    <row r="302" spans="1:9" ht="13.5" x14ac:dyDescent="0.25">
      <c r="A302" s="3">
        <f>TITRES_STAT!B305</f>
        <v>45040</v>
      </c>
      <c r="B302" s="5">
        <f>TITRES_STAT!D305</f>
        <v>19.014900000000001</v>
      </c>
      <c r="C302" s="2">
        <f t="shared" si="36"/>
        <v>0.83980000000000032</v>
      </c>
      <c r="D302" s="2">
        <f t="shared" si="37"/>
        <v>0.83980000000000032</v>
      </c>
      <c r="E302" s="2">
        <f t="shared" si="38"/>
        <v>0</v>
      </c>
      <c r="F302" s="2">
        <f t="shared" si="43"/>
        <v>9.3327198788460478E-2</v>
      </c>
      <c r="G302" s="2">
        <f t="shared" si="43"/>
        <v>0.11687394117135833</v>
      </c>
      <c r="H302" s="2">
        <f t="shared" si="40"/>
        <v>0.79852872122816443</v>
      </c>
      <c r="I302" s="2">
        <f t="shared" si="41"/>
        <v>44.398997458482164</v>
      </c>
    </row>
    <row r="303" spans="1:9" ht="13.5" x14ac:dyDescent="0.25">
      <c r="A303" s="3">
        <f>TITRES_STAT!B306</f>
        <v>45041</v>
      </c>
      <c r="B303" s="5">
        <f>TITRES_STAT!D306</f>
        <v>19.007000000000001</v>
      </c>
      <c r="C303" s="2">
        <f t="shared" si="36"/>
        <v>-7.899999999999352E-3</v>
      </c>
      <c r="D303" s="2">
        <f t="shared" si="37"/>
        <v>0</v>
      </c>
      <c r="E303" s="2">
        <f t="shared" si="38"/>
        <v>7.899999999999352E-3</v>
      </c>
      <c r="F303" s="2">
        <f t="shared" si="43"/>
        <v>8.666097030357045E-2</v>
      </c>
      <c r="G303" s="2">
        <f t="shared" si="43"/>
        <v>0.10909008823054697</v>
      </c>
      <c r="H303" s="2">
        <f t="shared" si="40"/>
        <v>0.79439820527438154</v>
      </c>
      <c r="I303" s="2">
        <f t="shared" si="41"/>
        <v>44.271009798123941</v>
      </c>
    </row>
    <row r="304" spans="1:9" ht="13.5" x14ac:dyDescent="0.25">
      <c r="A304" s="3">
        <f>TITRES_STAT!B307</f>
        <v>45042</v>
      </c>
      <c r="B304" s="5">
        <f>TITRES_STAT!D307</f>
        <v>17.873999999999999</v>
      </c>
      <c r="C304" s="2">
        <f t="shared" si="36"/>
        <v>-1.1330000000000027</v>
      </c>
      <c r="D304" s="2">
        <f t="shared" si="37"/>
        <v>0</v>
      </c>
      <c r="E304" s="2">
        <f t="shared" si="38"/>
        <v>1.1330000000000027</v>
      </c>
      <c r="F304" s="2">
        <f t="shared" si="43"/>
        <v>8.0470900996172573E-2</v>
      </c>
      <c r="G304" s="2">
        <f t="shared" si="43"/>
        <v>0.1822265104997938</v>
      </c>
      <c r="H304" s="2">
        <f t="shared" si="40"/>
        <v>0.44159821079525985</v>
      </c>
      <c r="I304" s="2">
        <f t="shared" si="41"/>
        <v>30.632544317022393</v>
      </c>
    </row>
    <row r="305" spans="1:9" ht="13.5" x14ac:dyDescent="0.25">
      <c r="A305" s="3">
        <f>TITRES_STAT!B308</f>
        <v>45043</v>
      </c>
      <c r="B305" s="5">
        <f>TITRES_STAT!D308</f>
        <v>18.8565</v>
      </c>
      <c r="C305" s="2">
        <f t="shared" si="36"/>
        <v>0.98250000000000171</v>
      </c>
      <c r="D305" s="2">
        <f t="shared" si="37"/>
        <v>0.98250000000000171</v>
      </c>
      <c r="E305" s="2">
        <f t="shared" si="38"/>
        <v>0</v>
      </c>
      <c r="F305" s="2">
        <f t="shared" si="43"/>
        <v>0.1449015509250175</v>
      </c>
      <c r="G305" s="2">
        <f t="shared" si="43"/>
        <v>0.16921033117837994</v>
      </c>
      <c r="H305" s="2">
        <f t="shared" si="40"/>
        <v>0.85633985771391019</v>
      </c>
      <c r="I305" s="2">
        <f t="shared" si="41"/>
        <v>46.130553850656213</v>
      </c>
    </row>
    <row r="306" spans="1:9" ht="13.5" x14ac:dyDescent="0.25">
      <c r="A306" s="3">
        <f>TITRES_STAT!B309</f>
        <v>45044</v>
      </c>
      <c r="B306" s="5">
        <f>TITRES_STAT!D309</f>
        <v>19.292200000000001</v>
      </c>
      <c r="C306" s="2">
        <f t="shared" si="36"/>
        <v>0.43570000000000064</v>
      </c>
      <c r="D306" s="2">
        <f t="shared" si="37"/>
        <v>0.43570000000000064</v>
      </c>
      <c r="E306" s="2">
        <f t="shared" si="38"/>
        <v>0</v>
      </c>
      <c r="F306" s="2">
        <f t="shared" si="43"/>
        <v>0.16567286871608772</v>
      </c>
      <c r="G306" s="2">
        <f t="shared" si="43"/>
        <v>0.1571238789513528</v>
      </c>
      <c r="H306" s="2">
        <f t="shared" si="40"/>
        <v>1.0544092331591546</v>
      </c>
      <c r="I306" s="2">
        <f t="shared" si="41"/>
        <v>51.324206304200828</v>
      </c>
    </row>
    <row r="307" spans="1:9" ht="13.5" x14ac:dyDescent="0.25">
      <c r="A307" s="3">
        <f>TITRES_STAT!B310</f>
        <v>45048</v>
      </c>
      <c r="B307" s="5">
        <f>TITRES_STAT!D310</f>
        <v>19.395199999999999</v>
      </c>
      <c r="C307" s="2">
        <f t="shared" si="36"/>
        <v>0.10299999999999798</v>
      </c>
      <c r="D307" s="2">
        <f t="shared" si="37"/>
        <v>0.10299999999999798</v>
      </c>
      <c r="E307" s="2">
        <f t="shared" si="38"/>
        <v>0</v>
      </c>
      <c r="F307" s="2">
        <f t="shared" si="43"/>
        <v>0.161196235236367</v>
      </c>
      <c r="G307" s="2">
        <f t="shared" si="43"/>
        <v>0.14590074474054188</v>
      </c>
      <c r="H307" s="2">
        <f t="shared" si="40"/>
        <v>1.1048349035025515</v>
      </c>
      <c r="I307" s="2">
        <f t="shared" si="41"/>
        <v>52.490335544324658</v>
      </c>
    </row>
    <row r="308" spans="1:9" ht="13.5" x14ac:dyDescent="0.25">
      <c r="A308" s="3">
        <f>TITRES_STAT!B311</f>
        <v>45049</v>
      </c>
      <c r="B308" s="5">
        <f>TITRES_STAT!D311</f>
        <v>19.371500000000001</v>
      </c>
      <c r="C308" s="2">
        <f t="shared" si="36"/>
        <v>-2.3699999999998056E-2</v>
      </c>
      <c r="D308" s="2">
        <f t="shared" si="37"/>
        <v>0</v>
      </c>
      <c r="E308" s="2">
        <f t="shared" si="38"/>
        <v>2.3699999999998056E-2</v>
      </c>
      <c r="F308" s="2">
        <f t="shared" si="43"/>
        <v>0.14968221843376936</v>
      </c>
      <c r="G308" s="2">
        <f t="shared" si="43"/>
        <v>0.13717212011621732</v>
      </c>
      <c r="H308" s="2">
        <f t="shared" si="40"/>
        <v>1.0912000070200345</v>
      </c>
      <c r="I308" s="2">
        <f t="shared" si="41"/>
        <v>52.180566342623408</v>
      </c>
    </row>
    <row r="309" spans="1:9" ht="13.5" x14ac:dyDescent="0.25">
      <c r="A309" s="3">
        <f>TITRES_STAT!B312</f>
        <v>45050</v>
      </c>
      <c r="B309" s="5">
        <f>TITRES_STAT!D312</f>
        <v>19.331900000000001</v>
      </c>
      <c r="C309" s="2">
        <f t="shared" si="36"/>
        <v>-3.960000000000008E-2</v>
      </c>
      <c r="D309" s="2">
        <f t="shared" si="37"/>
        <v>0</v>
      </c>
      <c r="E309" s="2">
        <f t="shared" si="38"/>
        <v>3.960000000000008E-2</v>
      </c>
      <c r="F309" s="2">
        <f t="shared" si="43"/>
        <v>0.13899063140278584</v>
      </c>
      <c r="G309" s="2">
        <f t="shared" si="43"/>
        <v>0.13020268296505894</v>
      </c>
      <c r="H309" s="2">
        <f t="shared" si="40"/>
        <v>1.0674943729084694</v>
      </c>
      <c r="I309" s="2">
        <f t="shared" si="41"/>
        <v>51.632274645892288</v>
      </c>
    </row>
    <row r="310" spans="1:9" ht="13.5" x14ac:dyDescent="0.25">
      <c r="A310" s="3">
        <f>TITRES_STAT!B313</f>
        <v>45051</v>
      </c>
      <c r="B310" s="5">
        <f>TITRES_STAT!D313</f>
        <v>18.230599999999999</v>
      </c>
      <c r="C310" s="2">
        <f t="shared" si="36"/>
        <v>-1.1013000000000019</v>
      </c>
      <c r="D310" s="2">
        <f t="shared" si="37"/>
        <v>0</v>
      </c>
      <c r="E310" s="2">
        <f t="shared" si="38"/>
        <v>1.1013000000000019</v>
      </c>
      <c r="F310" s="2">
        <f t="shared" si="43"/>
        <v>0.12906272915972969</v>
      </c>
      <c r="G310" s="2">
        <f t="shared" si="43"/>
        <v>0.19956677703898343</v>
      </c>
      <c r="H310" s="2">
        <f t="shared" si="40"/>
        <v>0.64671450365968752</v>
      </c>
      <c r="I310" s="2">
        <f t="shared" si="41"/>
        <v>39.273019228434421</v>
      </c>
    </row>
    <row r="311" spans="1:9" ht="13.5" x14ac:dyDescent="0.25">
      <c r="A311" s="3">
        <f>TITRES_STAT!B314</f>
        <v>45054</v>
      </c>
      <c r="B311" s="5">
        <f>TITRES_STAT!D314</f>
        <v>19.292200000000001</v>
      </c>
      <c r="C311" s="2">
        <f t="shared" si="36"/>
        <v>1.0616000000000021</v>
      </c>
      <c r="D311" s="2">
        <f t="shared" si="37"/>
        <v>1.0616000000000021</v>
      </c>
      <c r="E311" s="2">
        <f t="shared" si="38"/>
        <v>0</v>
      </c>
      <c r="F311" s="2">
        <f t="shared" si="43"/>
        <v>0.19567253421974914</v>
      </c>
      <c r="G311" s="2">
        <f t="shared" si="43"/>
        <v>0.18531200725048461</v>
      </c>
      <c r="H311" s="2">
        <f t="shared" si="40"/>
        <v>1.0559085572650471</v>
      </c>
      <c r="I311" s="2">
        <f t="shared" si="41"/>
        <v>51.359704376624165</v>
      </c>
    </row>
    <row r="312" spans="1:9" ht="13.5" x14ac:dyDescent="0.25">
      <c r="A312" s="3">
        <f>TITRES_STAT!B315</f>
        <v>45055</v>
      </c>
      <c r="B312" s="5">
        <f>TITRES_STAT!D315</f>
        <v>19.3477</v>
      </c>
      <c r="C312" s="2">
        <f t="shared" si="36"/>
        <v>5.549999999999855E-2</v>
      </c>
      <c r="D312" s="2">
        <f t="shared" si="37"/>
        <v>5.549999999999855E-2</v>
      </c>
      <c r="E312" s="2">
        <f t="shared" si="38"/>
        <v>0</v>
      </c>
      <c r="F312" s="2">
        <f t="shared" si="43"/>
        <v>0.18566021034690983</v>
      </c>
      <c r="G312" s="2">
        <f t="shared" si="43"/>
        <v>0.17207543530402142</v>
      </c>
      <c r="H312" s="2">
        <f t="shared" si="40"/>
        <v>1.0789466260473899</v>
      </c>
      <c r="I312" s="2">
        <f t="shared" si="41"/>
        <v>51.898717000673749</v>
      </c>
    </row>
    <row r="313" spans="1:9" ht="13.5" x14ac:dyDescent="0.25">
      <c r="A313" s="3">
        <f>TITRES_STAT!B316</f>
        <v>45056</v>
      </c>
      <c r="B313" s="5">
        <f>TITRES_STAT!D316</f>
        <v>19.331900000000001</v>
      </c>
      <c r="C313" s="2">
        <f t="shared" si="36"/>
        <v>-1.5799999999998704E-2</v>
      </c>
      <c r="D313" s="2">
        <f t="shared" si="37"/>
        <v>0</v>
      </c>
      <c r="E313" s="2">
        <f t="shared" si="38"/>
        <v>1.5799999999998704E-2</v>
      </c>
      <c r="F313" s="2">
        <f t="shared" si="43"/>
        <v>0.17239876675070201</v>
      </c>
      <c r="G313" s="2">
        <f t="shared" si="43"/>
        <v>0.16091290421087695</v>
      </c>
      <c r="H313" s="2">
        <f t="shared" si="40"/>
        <v>1.071379375048584</v>
      </c>
      <c r="I313" s="2">
        <f t="shared" si="41"/>
        <v>51.722991353211427</v>
      </c>
    </row>
    <row r="314" spans="1:9" ht="13.5" x14ac:dyDescent="0.25">
      <c r="A314" s="3">
        <f>TITRES_STAT!B317</f>
        <v>45057</v>
      </c>
      <c r="B314" s="5">
        <f>TITRES_STAT!D317</f>
        <v>19.173400000000001</v>
      </c>
      <c r="C314" s="2">
        <f t="shared" si="36"/>
        <v>-0.15850000000000009</v>
      </c>
      <c r="D314" s="2">
        <f t="shared" si="37"/>
        <v>0</v>
      </c>
      <c r="E314" s="2">
        <f t="shared" si="38"/>
        <v>0.15850000000000009</v>
      </c>
      <c r="F314" s="2">
        <f t="shared" si="43"/>
        <v>0.16008456912565186</v>
      </c>
      <c r="G314" s="2">
        <f t="shared" si="43"/>
        <v>0.16074055391010003</v>
      </c>
      <c r="H314" s="2">
        <f t="shared" si="40"/>
        <v>0.99591898392477196</v>
      </c>
      <c r="I314" s="2">
        <f t="shared" si="41"/>
        <v>49.897765988797723</v>
      </c>
    </row>
    <row r="315" spans="1:9" ht="13.5" x14ac:dyDescent="0.25">
      <c r="A315" s="3">
        <f>TITRES_STAT!B318</f>
        <v>45058</v>
      </c>
      <c r="B315" s="5">
        <f>TITRES_STAT!D318</f>
        <v>19.331900000000001</v>
      </c>
      <c r="C315" s="2">
        <f t="shared" si="36"/>
        <v>0.15850000000000009</v>
      </c>
      <c r="D315" s="2">
        <f t="shared" si="37"/>
        <v>0.15850000000000009</v>
      </c>
      <c r="E315" s="2">
        <f t="shared" si="38"/>
        <v>0</v>
      </c>
      <c r="F315" s="2">
        <f t="shared" si="43"/>
        <v>0.15997138561667673</v>
      </c>
      <c r="G315" s="2">
        <f t="shared" si="43"/>
        <v>0.14925908577366434</v>
      </c>
      <c r="H315" s="2">
        <f t="shared" si="40"/>
        <v>1.0717698342280915</v>
      </c>
      <c r="I315" s="2">
        <f t="shared" si="41"/>
        <v>51.732089951363541</v>
      </c>
    </row>
    <row r="316" spans="1:9" ht="13.5" x14ac:dyDescent="0.25">
      <c r="A316" s="3">
        <f>TITRES_STAT!B319</f>
        <v>45061</v>
      </c>
      <c r="B316" s="5">
        <f>TITRES_STAT!D319</f>
        <v>19.331900000000001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0.14854485807262838</v>
      </c>
      <c r="G316" s="2">
        <f t="shared" si="43"/>
        <v>0.13859772250411689</v>
      </c>
      <c r="H316" s="2">
        <f t="shared" si="40"/>
        <v>1.0717698342280915</v>
      </c>
      <c r="I316" s="2">
        <f t="shared" si="41"/>
        <v>51.732089951363541</v>
      </c>
    </row>
    <row r="317" spans="1:9" ht="13.5" x14ac:dyDescent="0.25">
      <c r="A317" s="3">
        <f>TITRES_STAT!B320</f>
        <v>45062</v>
      </c>
      <c r="B317" s="5">
        <f>TITRES_STAT!D320</f>
        <v>19.411100000000001</v>
      </c>
      <c r="C317" s="2">
        <f t="shared" si="36"/>
        <v>7.9200000000000159E-2</v>
      </c>
      <c r="D317" s="2">
        <f t="shared" si="37"/>
        <v>7.9200000000000159E-2</v>
      </c>
      <c r="E317" s="2">
        <f t="shared" si="38"/>
        <v>0</v>
      </c>
      <c r="F317" s="2">
        <f t="shared" ref="F317:G332" si="44">((F316*13)+D317)/14</f>
        <v>0.14359165392458348</v>
      </c>
      <c r="G317" s="2">
        <f t="shared" si="44"/>
        <v>0.12869788518239425</v>
      </c>
      <c r="H317" s="2">
        <f t="shared" si="40"/>
        <v>1.1157266004882782</v>
      </c>
      <c r="I317" s="2">
        <f t="shared" si="41"/>
        <v>52.734913869815934</v>
      </c>
    </row>
    <row r="318" spans="1:9" ht="13.5" x14ac:dyDescent="0.25">
      <c r="A318" s="3">
        <f>TITRES_STAT!B321</f>
        <v>45063</v>
      </c>
      <c r="B318" s="5">
        <f>TITRES_STAT!D321</f>
        <v>19.411100000000001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0.13333510721568467</v>
      </c>
      <c r="G318" s="2">
        <f t="shared" si="44"/>
        <v>0.11950517909793752</v>
      </c>
      <c r="H318" s="2">
        <f t="shared" si="40"/>
        <v>1.1157266004882782</v>
      </c>
      <c r="I318" s="2">
        <f t="shared" si="41"/>
        <v>52.734913869815934</v>
      </c>
    </row>
    <row r="319" spans="1:9" ht="13.5" x14ac:dyDescent="0.25">
      <c r="A319" s="3">
        <f>TITRES_STAT!B322</f>
        <v>45064</v>
      </c>
      <c r="B319" s="5">
        <f>TITRES_STAT!D322</f>
        <v>19.728000000000002</v>
      </c>
      <c r="C319" s="2">
        <f t="shared" si="36"/>
        <v>0.3169000000000004</v>
      </c>
      <c r="D319" s="2">
        <f t="shared" si="37"/>
        <v>0.3169000000000004</v>
      </c>
      <c r="E319" s="2">
        <f t="shared" si="38"/>
        <v>0</v>
      </c>
      <c r="F319" s="2">
        <f t="shared" si="44"/>
        <v>0.14644688527170721</v>
      </c>
      <c r="G319" s="2">
        <f t="shared" si="44"/>
        <v>0.11096909487665628</v>
      </c>
      <c r="H319" s="2">
        <f t="shared" si="40"/>
        <v>1.3197087480481389</v>
      </c>
      <c r="I319" s="2">
        <f t="shared" si="41"/>
        <v>56.891139853594765</v>
      </c>
    </row>
    <row r="320" spans="1:9" ht="13.5" x14ac:dyDescent="0.25">
      <c r="A320" s="3">
        <f>TITRES_STAT!B323</f>
        <v>45065</v>
      </c>
      <c r="B320" s="5">
        <f>TITRES_STAT!D323</f>
        <v>19.688400000000001</v>
      </c>
      <c r="C320" s="2">
        <f t="shared" si="36"/>
        <v>-3.960000000000008E-2</v>
      </c>
      <c r="D320" s="2">
        <f t="shared" si="37"/>
        <v>0</v>
      </c>
      <c r="E320" s="2">
        <f t="shared" si="38"/>
        <v>3.960000000000008E-2</v>
      </c>
      <c r="F320" s="2">
        <f t="shared" si="44"/>
        <v>0.13598639346658528</v>
      </c>
      <c r="G320" s="2">
        <f t="shared" si="44"/>
        <v>0.10587130238546656</v>
      </c>
      <c r="H320" s="2">
        <f t="shared" si="40"/>
        <v>1.2844499916650951</v>
      </c>
      <c r="I320" s="2">
        <f t="shared" si="41"/>
        <v>56.225787228937428</v>
      </c>
    </row>
    <row r="321" spans="1:9" ht="13.5" x14ac:dyDescent="0.25">
      <c r="A321" s="3">
        <f>TITRES_STAT!B324</f>
        <v>45068</v>
      </c>
      <c r="B321" s="5">
        <f>TITRES_STAT!D324</f>
        <v>18.507899999999999</v>
      </c>
      <c r="C321" s="2">
        <f t="shared" si="36"/>
        <v>-1.1805000000000021</v>
      </c>
      <c r="D321" s="2">
        <f t="shared" si="37"/>
        <v>0</v>
      </c>
      <c r="E321" s="2">
        <f t="shared" si="38"/>
        <v>1.1805000000000021</v>
      </c>
      <c r="F321" s="2">
        <f t="shared" si="44"/>
        <v>0.12627307964754347</v>
      </c>
      <c r="G321" s="2">
        <f t="shared" si="44"/>
        <v>0.1826304950722191</v>
      </c>
      <c r="H321" s="2">
        <f t="shared" si="40"/>
        <v>0.69141289683089491</v>
      </c>
      <c r="I321" s="2">
        <f t="shared" si="41"/>
        <v>40.877830488720782</v>
      </c>
    </row>
    <row r="322" spans="1:9" ht="13.5" x14ac:dyDescent="0.25">
      <c r="A322" s="3">
        <f>TITRES_STAT!B325</f>
        <v>45069</v>
      </c>
      <c r="B322" s="5">
        <f>TITRES_STAT!D325</f>
        <v>19.2685</v>
      </c>
      <c r="C322" s="2">
        <f t="shared" si="36"/>
        <v>0.76060000000000016</v>
      </c>
      <c r="D322" s="2">
        <f t="shared" si="37"/>
        <v>0.76060000000000016</v>
      </c>
      <c r="E322" s="2">
        <f t="shared" si="38"/>
        <v>0</v>
      </c>
      <c r="F322" s="2">
        <f t="shared" si="44"/>
        <v>0.1715821453870047</v>
      </c>
      <c r="G322" s="2">
        <f t="shared" si="44"/>
        <v>0.16958545970991773</v>
      </c>
      <c r="H322" s="2">
        <f t="shared" si="40"/>
        <v>1.0117739202435301</v>
      </c>
      <c r="I322" s="2">
        <f t="shared" si="41"/>
        <v>50.292625332425644</v>
      </c>
    </row>
    <row r="323" spans="1:9" ht="13.5" x14ac:dyDescent="0.25">
      <c r="A323" s="3">
        <f>TITRES_STAT!B326</f>
        <v>45070</v>
      </c>
      <c r="B323" s="5">
        <f>TITRES_STAT!D326</f>
        <v>19.640899999999998</v>
      </c>
      <c r="C323" s="2">
        <f t="shared" ref="C323:C386" si="45">B323-B322</f>
        <v>0.37239999999999895</v>
      </c>
      <c r="D323" s="2">
        <f t="shared" ref="D323:D386" si="46">IF(C323&gt;0,C323,0)</f>
        <v>0.37239999999999895</v>
      </c>
      <c r="E323" s="2">
        <f t="shared" ref="E323:E386" si="47">IF(C323&lt;0,-C323,0)</f>
        <v>0</v>
      </c>
      <c r="F323" s="2">
        <f t="shared" si="44"/>
        <v>0.18592627785936142</v>
      </c>
      <c r="G323" s="2">
        <f t="shared" si="44"/>
        <v>0.15747221258778074</v>
      </c>
      <c r="H323" s="2">
        <f t="shared" si="40"/>
        <v>1.180692611121593</v>
      </c>
      <c r="I323" s="2">
        <f t="shared" si="41"/>
        <v>54.143009661243767</v>
      </c>
    </row>
    <row r="324" spans="1:9" ht="13.5" x14ac:dyDescent="0.25">
      <c r="A324" s="3">
        <f>TITRES_STAT!B327</f>
        <v>45071</v>
      </c>
      <c r="B324" s="5">
        <f>TITRES_STAT!D327</f>
        <v>20.282599999999999</v>
      </c>
      <c r="C324" s="2">
        <f t="shared" si="45"/>
        <v>0.64170000000000016</v>
      </c>
      <c r="D324" s="2">
        <f t="shared" si="46"/>
        <v>0.64170000000000016</v>
      </c>
      <c r="E324" s="2">
        <f t="shared" si="47"/>
        <v>0</v>
      </c>
      <c r="F324" s="2">
        <f t="shared" si="44"/>
        <v>0.2184815437265499</v>
      </c>
      <c r="G324" s="2">
        <f t="shared" si="44"/>
        <v>0.14622419740293927</v>
      </c>
      <c r="H324" s="2">
        <f t="shared" si="40"/>
        <v>1.4941545079881435</v>
      </c>
      <c r="I324" s="2">
        <f t="shared" si="41"/>
        <v>59.906252928707744</v>
      </c>
    </row>
    <row r="325" spans="1:9" ht="13.5" x14ac:dyDescent="0.25">
      <c r="A325" s="3">
        <f>TITRES_STAT!B328</f>
        <v>45072</v>
      </c>
      <c r="B325" s="5">
        <f>TITRES_STAT!D328</f>
        <v>20.5916</v>
      </c>
      <c r="C325" s="2">
        <f t="shared" si="45"/>
        <v>0.30900000000000105</v>
      </c>
      <c r="D325" s="2">
        <f t="shared" si="46"/>
        <v>0.30900000000000105</v>
      </c>
      <c r="E325" s="2">
        <f t="shared" si="47"/>
        <v>0</v>
      </c>
      <c r="F325" s="2">
        <f t="shared" si="44"/>
        <v>0.22494714774608213</v>
      </c>
      <c r="G325" s="2">
        <f t="shared" si="44"/>
        <v>0.13577961187415791</v>
      </c>
      <c r="H325" s="2">
        <f t="shared" si="40"/>
        <v>1.6567078417823562</v>
      </c>
      <c r="I325" s="2">
        <f t="shared" si="41"/>
        <v>62.359429054528221</v>
      </c>
    </row>
    <row r="326" spans="1:9" ht="13.5" x14ac:dyDescent="0.25">
      <c r="A326" s="3">
        <f>TITRES_STAT!B329</f>
        <v>45075</v>
      </c>
      <c r="B326" s="5">
        <f>TITRES_STAT!D329</f>
        <v>20.274699999999999</v>
      </c>
      <c r="C326" s="2">
        <f t="shared" si="45"/>
        <v>-0.3169000000000004</v>
      </c>
      <c r="D326" s="2">
        <f t="shared" si="46"/>
        <v>0</v>
      </c>
      <c r="E326" s="2">
        <f t="shared" si="47"/>
        <v>0.3169000000000004</v>
      </c>
      <c r="F326" s="2">
        <f t="shared" si="44"/>
        <v>0.2088794943356477</v>
      </c>
      <c r="G326" s="2">
        <f t="shared" si="44"/>
        <v>0.14871678245457523</v>
      </c>
      <c r="H326" s="2">
        <f t="shared" si="40"/>
        <v>1.4045455454864273</v>
      </c>
      <c r="I326" s="2">
        <f t="shared" si="41"/>
        <v>58.412099871549529</v>
      </c>
    </row>
    <row r="327" spans="1:9" ht="13.5" x14ac:dyDescent="0.25">
      <c r="A327" s="3">
        <f>TITRES_STAT!B330</f>
        <v>45076</v>
      </c>
      <c r="B327" s="5">
        <f>TITRES_STAT!D330</f>
        <v>20.195499999999999</v>
      </c>
      <c r="C327" s="2">
        <f t="shared" si="45"/>
        <v>-7.9200000000000159E-2</v>
      </c>
      <c r="D327" s="2">
        <f t="shared" si="46"/>
        <v>0</v>
      </c>
      <c r="E327" s="2">
        <f t="shared" si="47"/>
        <v>7.9200000000000159E-2</v>
      </c>
      <c r="F327" s="2">
        <f t="shared" si="44"/>
        <v>0.19395953045453002</v>
      </c>
      <c r="G327" s="2">
        <f t="shared" si="44"/>
        <v>0.14375129799353417</v>
      </c>
      <c r="H327" s="2">
        <f t="shared" si="40"/>
        <v>1.3492715068440924</v>
      </c>
      <c r="I327" s="2">
        <f t="shared" si="41"/>
        <v>57.433613054654721</v>
      </c>
    </row>
    <row r="328" spans="1:9" ht="13.5" x14ac:dyDescent="0.25">
      <c r="A328" s="3">
        <f>TITRES_STAT!B331</f>
        <v>45077</v>
      </c>
      <c r="B328" s="5">
        <f>TITRES_STAT!D331</f>
        <v>20.258800000000001</v>
      </c>
      <c r="C328" s="2">
        <f t="shared" si="45"/>
        <v>6.3300000000001688E-2</v>
      </c>
      <c r="D328" s="2">
        <f t="shared" si="46"/>
        <v>6.3300000000001688E-2</v>
      </c>
      <c r="E328" s="2">
        <f t="shared" si="47"/>
        <v>0</v>
      </c>
      <c r="F328" s="2">
        <f t="shared" si="44"/>
        <v>0.18462670685063512</v>
      </c>
      <c r="G328" s="2">
        <f t="shared" si="44"/>
        <v>0.13348334813685317</v>
      </c>
      <c r="H328" s="2">
        <f t="shared" si="40"/>
        <v>1.3831441106897278</v>
      </c>
      <c r="I328" s="2">
        <f t="shared" si="41"/>
        <v>58.038626555798977</v>
      </c>
    </row>
    <row r="329" spans="1:9" ht="13.5" x14ac:dyDescent="0.25">
      <c r="A329" s="3">
        <f>TITRES_STAT!B332</f>
        <v>45078</v>
      </c>
      <c r="B329" s="5">
        <f>TITRES_STAT!D332</f>
        <v>20.599499999999999</v>
      </c>
      <c r="C329" s="2">
        <f t="shared" si="45"/>
        <v>0.34069999999999823</v>
      </c>
      <c r="D329" s="2">
        <f t="shared" si="46"/>
        <v>0.34069999999999823</v>
      </c>
      <c r="E329" s="2">
        <f t="shared" si="47"/>
        <v>0</v>
      </c>
      <c r="F329" s="2">
        <f t="shared" si="44"/>
        <v>0.19577479921844679</v>
      </c>
      <c r="G329" s="2">
        <f t="shared" si="44"/>
        <v>0.12394882326993509</v>
      </c>
      <c r="H329" s="2">
        <f t="shared" si="40"/>
        <v>1.5794809023082814</v>
      </c>
      <c r="I329" s="2">
        <f t="shared" si="41"/>
        <v>61.232510033118011</v>
      </c>
    </row>
    <row r="330" spans="1:9" ht="13.5" x14ac:dyDescent="0.25">
      <c r="A330" s="3">
        <f>TITRES_STAT!B333</f>
        <v>45079</v>
      </c>
      <c r="B330" s="5">
        <f>TITRES_STAT!D333</f>
        <v>20.559899999999999</v>
      </c>
      <c r="C330" s="2">
        <f t="shared" si="45"/>
        <v>-3.960000000000008E-2</v>
      </c>
      <c r="D330" s="2">
        <f t="shared" si="46"/>
        <v>0</v>
      </c>
      <c r="E330" s="2">
        <f t="shared" si="47"/>
        <v>3.960000000000008E-2</v>
      </c>
      <c r="F330" s="2">
        <f t="shared" si="44"/>
        <v>0.18179088498855772</v>
      </c>
      <c r="G330" s="2">
        <f t="shared" si="44"/>
        <v>0.11792390732208259</v>
      </c>
      <c r="H330" s="2">
        <f t="shared" si="40"/>
        <v>1.5415948226006189</v>
      </c>
      <c r="I330" s="2">
        <f t="shared" si="41"/>
        <v>60.654625548191163</v>
      </c>
    </row>
    <row r="331" spans="1:9" ht="13.5" x14ac:dyDescent="0.25">
      <c r="A331" s="3">
        <f>TITRES_STAT!B334</f>
        <v>45082</v>
      </c>
      <c r="B331" s="5">
        <f>TITRES_STAT!D334</f>
        <v>21.026299999999999</v>
      </c>
      <c r="C331" s="2">
        <f t="shared" si="45"/>
        <v>0.46640000000000015</v>
      </c>
      <c r="D331" s="2">
        <f t="shared" si="46"/>
        <v>0.46640000000000015</v>
      </c>
      <c r="E331" s="2">
        <f t="shared" si="47"/>
        <v>0</v>
      </c>
      <c r="F331" s="2">
        <f t="shared" si="44"/>
        <v>0.20212010748937503</v>
      </c>
      <c r="G331" s="2">
        <f t="shared" si="44"/>
        <v>0.10950077108479098</v>
      </c>
      <c r="H331" s="2">
        <f t="shared" si="40"/>
        <v>1.8458327323819945</v>
      </c>
      <c r="I331" s="2">
        <f t="shared" si="41"/>
        <v>64.860900339599766</v>
      </c>
    </row>
    <row r="332" spans="1:9" ht="13.5" x14ac:dyDescent="0.25">
      <c r="A332" s="3">
        <f>TITRES_STAT!B335</f>
        <v>45083</v>
      </c>
      <c r="B332" s="5">
        <f>TITRES_STAT!D335</f>
        <v>20.209199999999999</v>
      </c>
      <c r="C332" s="2">
        <f t="shared" si="45"/>
        <v>-0.81709999999999994</v>
      </c>
      <c r="D332" s="2">
        <f t="shared" si="46"/>
        <v>0</v>
      </c>
      <c r="E332" s="2">
        <f t="shared" si="47"/>
        <v>0.81709999999999994</v>
      </c>
      <c r="F332" s="2">
        <f t="shared" si="44"/>
        <v>0.18768295695441967</v>
      </c>
      <c r="G332" s="2">
        <f t="shared" si="44"/>
        <v>0.16004357315016304</v>
      </c>
      <c r="H332" s="2">
        <f t="shared" si="40"/>
        <v>1.1726991172480485</v>
      </c>
      <c r="I332" s="2">
        <f t="shared" si="41"/>
        <v>53.974298969357292</v>
      </c>
    </row>
    <row r="333" spans="1:9" ht="13.5" x14ac:dyDescent="0.25">
      <c r="A333" s="3">
        <f>TITRES_STAT!B336</f>
        <v>45084</v>
      </c>
      <c r="B333" s="5">
        <f>TITRES_STAT!D336</f>
        <v>20.643899999999999</v>
      </c>
      <c r="C333" s="2">
        <f t="shared" si="45"/>
        <v>0.43469999999999942</v>
      </c>
      <c r="D333" s="2">
        <f t="shared" si="46"/>
        <v>0.43469999999999942</v>
      </c>
      <c r="E333" s="2">
        <f t="shared" si="47"/>
        <v>0</v>
      </c>
      <c r="F333" s="2">
        <f t="shared" ref="F333:G348" si="48">((F332*13)+D333)/14</f>
        <v>0.20532703145767536</v>
      </c>
      <c r="G333" s="2">
        <f t="shared" si="48"/>
        <v>0.1486118893537228</v>
      </c>
      <c r="H333" s="2">
        <f t="shared" si="40"/>
        <v>1.3816326025501258</v>
      </c>
      <c r="I333" s="2">
        <f t="shared" si="41"/>
        <v>58.01199568190102</v>
      </c>
    </row>
    <row r="334" spans="1:9" ht="13.5" x14ac:dyDescent="0.25">
      <c r="A334" s="3">
        <f>TITRES_STAT!B337</f>
        <v>45085</v>
      </c>
      <c r="B334" s="5">
        <f>TITRES_STAT!D337</f>
        <v>20.643899999999999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0.19066081492498427</v>
      </c>
      <c r="G334" s="2">
        <f t="shared" si="48"/>
        <v>0.13799675439988546</v>
      </c>
      <c r="H334" s="2">
        <f t="shared" si="40"/>
        <v>1.3816326025501258</v>
      </c>
      <c r="I334" s="2">
        <f t="shared" si="41"/>
        <v>58.01199568190102</v>
      </c>
    </row>
    <row r="335" spans="1:9" ht="13.5" x14ac:dyDescent="0.25">
      <c r="A335" s="3">
        <f>TITRES_STAT!B338</f>
        <v>45086</v>
      </c>
      <c r="B335" s="5">
        <f>TITRES_STAT!D338</f>
        <v>20.374400000000001</v>
      </c>
      <c r="C335" s="2">
        <f t="shared" si="45"/>
        <v>-0.26949999999999719</v>
      </c>
      <c r="D335" s="2">
        <f t="shared" si="46"/>
        <v>0</v>
      </c>
      <c r="E335" s="2">
        <f t="shared" si="47"/>
        <v>0.26949999999999719</v>
      </c>
      <c r="F335" s="2">
        <f t="shared" si="48"/>
        <v>0.17704218528748542</v>
      </c>
      <c r="G335" s="2">
        <f t="shared" si="48"/>
        <v>0.14738984337132202</v>
      </c>
      <c r="H335" s="2">
        <f t="shared" si="40"/>
        <v>1.2011830750200316</v>
      </c>
      <c r="I335" s="2">
        <f t="shared" si="41"/>
        <v>54.569885106403532</v>
      </c>
    </row>
    <row r="336" spans="1:9" ht="13.5" x14ac:dyDescent="0.25">
      <c r="A336" s="3">
        <f>TITRES_STAT!B339</f>
        <v>45089</v>
      </c>
      <c r="B336" s="5">
        <f>TITRES_STAT!D339</f>
        <v>20.374400000000001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0.16439631490980791</v>
      </c>
      <c r="G336" s="2">
        <f t="shared" si="48"/>
        <v>0.13686199741622759</v>
      </c>
      <c r="H336" s="2">
        <f t="shared" si="40"/>
        <v>1.2011830750200319</v>
      </c>
      <c r="I336" s="2">
        <f t="shared" si="41"/>
        <v>54.56988510640354</v>
      </c>
    </row>
    <row r="337" spans="1:9" ht="13.5" x14ac:dyDescent="0.25">
      <c r="A337" s="3">
        <f>TITRES_STAT!B340</f>
        <v>45090</v>
      </c>
      <c r="B337" s="5">
        <f>TITRES_STAT!D340</f>
        <v>19.991900000000001</v>
      </c>
      <c r="C337" s="2">
        <f t="shared" si="45"/>
        <v>-0.38250000000000028</v>
      </c>
      <c r="D337" s="2">
        <f t="shared" si="46"/>
        <v>0</v>
      </c>
      <c r="E337" s="2">
        <f t="shared" si="47"/>
        <v>0.38250000000000028</v>
      </c>
      <c r="F337" s="2">
        <f t="shared" si="48"/>
        <v>0.15265372098767879</v>
      </c>
      <c r="G337" s="2">
        <f t="shared" si="48"/>
        <v>0.15440756902935421</v>
      </c>
      <c r="H337" s="2">
        <f t="shared" ref="H337:H400" si="49">F337/G337</f>
        <v>0.98864143738094867</v>
      </c>
      <c r="I337" s="2">
        <f t="shared" ref="I337:I400" si="50">IF(G337=0,100,100-(100/(1+H337)))</f>
        <v>49.714414011356148</v>
      </c>
    </row>
    <row r="338" spans="1:9" ht="13.5" x14ac:dyDescent="0.25">
      <c r="A338" s="3">
        <f>TITRES_STAT!B341</f>
        <v>45091</v>
      </c>
      <c r="B338" s="5">
        <f>TITRES_STAT!D341</f>
        <v>20.1571</v>
      </c>
      <c r="C338" s="2">
        <f t="shared" si="45"/>
        <v>0.16519999999999868</v>
      </c>
      <c r="D338" s="2">
        <f t="shared" si="46"/>
        <v>0.16519999999999868</v>
      </c>
      <c r="E338" s="2">
        <f t="shared" si="47"/>
        <v>0</v>
      </c>
      <c r="F338" s="2">
        <f t="shared" si="48"/>
        <v>0.15354988377427306</v>
      </c>
      <c r="G338" s="2">
        <f t="shared" si="48"/>
        <v>0.1433784569558289</v>
      </c>
      <c r="H338" s="2">
        <f t="shared" si="49"/>
        <v>1.070941109525106</v>
      </c>
      <c r="I338" s="2">
        <f t="shared" si="50"/>
        <v>51.712774670385812</v>
      </c>
    </row>
    <row r="339" spans="1:9" ht="13.5" x14ac:dyDescent="0.25">
      <c r="A339" s="3">
        <f>TITRES_STAT!B342</f>
        <v>45092</v>
      </c>
      <c r="B339" s="5">
        <f>TITRES_STAT!D342</f>
        <v>20.209199999999999</v>
      </c>
      <c r="C339" s="2">
        <f t="shared" si="45"/>
        <v>5.2099999999999369E-2</v>
      </c>
      <c r="D339" s="2">
        <f t="shared" si="46"/>
        <v>5.2099999999999369E-2</v>
      </c>
      <c r="E339" s="2">
        <f t="shared" si="47"/>
        <v>0</v>
      </c>
      <c r="F339" s="2">
        <f t="shared" si="48"/>
        <v>0.14630346350468207</v>
      </c>
      <c r="G339" s="2">
        <f t="shared" si="48"/>
        <v>0.13313713860184112</v>
      </c>
      <c r="H339" s="2">
        <f t="shared" si="49"/>
        <v>1.0988929538452532</v>
      </c>
      <c r="I339" s="2">
        <f t="shared" si="50"/>
        <v>52.355836053098315</v>
      </c>
    </row>
    <row r="340" spans="1:9" ht="13.5" x14ac:dyDescent="0.25">
      <c r="A340" s="3">
        <f>TITRES_STAT!B343</f>
        <v>45093</v>
      </c>
      <c r="B340" s="5">
        <f>TITRES_STAT!D343</f>
        <v>20.339600000000001</v>
      </c>
      <c r="C340" s="2">
        <f t="shared" si="45"/>
        <v>0.13040000000000163</v>
      </c>
      <c r="D340" s="2">
        <f t="shared" si="46"/>
        <v>0.13040000000000163</v>
      </c>
      <c r="E340" s="2">
        <f t="shared" si="47"/>
        <v>0</v>
      </c>
      <c r="F340" s="2">
        <f t="shared" si="48"/>
        <v>0.14516750182577631</v>
      </c>
      <c r="G340" s="2">
        <f t="shared" si="48"/>
        <v>0.12362734298742391</v>
      </c>
      <c r="H340" s="2">
        <f t="shared" si="49"/>
        <v>1.1742345853096883</v>
      </c>
      <c r="I340" s="2">
        <f t="shared" si="50"/>
        <v>54.006802818953204</v>
      </c>
    </row>
    <row r="341" spans="1:9" ht="13.5" x14ac:dyDescent="0.25">
      <c r="A341" s="3">
        <f>TITRES_STAT!B344</f>
        <v>45096</v>
      </c>
      <c r="B341" s="5">
        <f>TITRES_STAT!D344</f>
        <v>20.374400000000001</v>
      </c>
      <c r="C341" s="2">
        <f t="shared" si="45"/>
        <v>3.4800000000000608E-2</v>
      </c>
      <c r="D341" s="2">
        <f t="shared" si="46"/>
        <v>3.4800000000000608E-2</v>
      </c>
      <c r="E341" s="2">
        <f t="shared" si="47"/>
        <v>0</v>
      </c>
      <c r="F341" s="2">
        <f t="shared" si="48"/>
        <v>0.1372841088382209</v>
      </c>
      <c r="G341" s="2">
        <f t="shared" si="48"/>
        <v>0.11479681848832221</v>
      </c>
      <c r="H341" s="2">
        <f t="shared" si="49"/>
        <v>1.1958877488594009</v>
      </c>
      <c r="I341" s="2">
        <f t="shared" si="50"/>
        <v>54.460331566610137</v>
      </c>
    </row>
    <row r="342" spans="1:9" ht="13.5" x14ac:dyDescent="0.25">
      <c r="A342" s="3">
        <f>TITRES_STAT!B345</f>
        <v>45097</v>
      </c>
      <c r="B342" s="5">
        <f>TITRES_STAT!D345</f>
        <v>20.374400000000001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0.12747810106406227</v>
      </c>
      <c r="G342" s="2">
        <f t="shared" si="48"/>
        <v>0.10659704573915633</v>
      </c>
      <c r="H342" s="2">
        <f t="shared" si="49"/>
        <v>1.1958877488594009</v>
      </c>
      <c r="I342" s="2">
        <f t="shared" si="50"/>
        <v>54.460331566610137</v>
      </c>
    </row>
    <row r="343" spans="1:9" ht="13.5" x14ac:dyDescent="0.25">
      <c r="A343" s="3">
        <f>TITRES_STAT!B346</f>
        <v>45098</v>
      </c>
      <c r="B343" s="5">
        <f>TITRES_STAT!D346</f>
        <v>20.374400000000001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0.11837252241662924</v>
      </c>
      <c r="G343" s="2">
        <f t="shared" si="48"/>
        <v>9.8982971043502302E-2</v>
      </c>
      <c r="H343" s="2">
        <f t="shared" si="49"/>
        <v>1.1958877488594009</v>
      </c>
      <c r="I343" s="2">
        <f t="shared" si="50"/>
        <v>54.460331566610137</v>
      </c>
    </row>
    <row r="344" spans="1:9" ht="13.5" x14ac:dyDescent="0.25">
      <c r="A344" s="3">
        <f>TITRES_STAT!B347</f>
        <v>45099</v>
      </c>
      <c r="B344" s="5">
        <f>TITRES_STAT!D347</f>
        <v>20.374400000000001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0.10991734224401287</v>
      </c>
      <c r="G344" s="2">
        <f t="shared" si="48"/>
        <v>9.1912758826109275E-2</v>
      </c>
      <c r="H344" s="2">
        <f t="shared" si="49"/>
        <v>1.1958877488594011</v>
      </c>
      <c r="I344" s="2">
        <f t="shared" si="50"/>
        <v>54.460331566610137</v>
      </c>
    </row>
    <row r="345" spans="1:9" ht="13.5" x14ac:dyDescent="0.25">
      <c r="A345" s="3">
        <f>TITRES_STAT!B348</f>
        <v>45100</v>
      </c>
      <c r="B345" s="5">
        <f>TITRES_STAT!D348</f>
        <v>20.374400000000001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0.10206610351229765</v>
      </c>
      <c r="G345" s="2">
        <f t="shared" si="48"/>
        <v>8.5347561767101468E-2</v>
      </c>
      <c r="H345" s="2">
        <f t="shared" si="49"/>
        <v>1.1958877488594011</v>
      </c>
      <c r="I345" s="2">
        <f t="shared" si="50"/>
        <v>54.460331566610137</v>
      </c>
    </row>
    <row r="346" spans="1:9" ht="13.5" x14ac:dyDescent="0.25">
      <c r="A346" s="3">
        <f>TITRES_STAT!B349</f>
        <v>45103</v>
      </c>
      <c r="B346" s="5">
        <f>TITRES_STAT!D349</f>
        <v>20.356999999999999</v>
      </c>
      <c r="C346" s="2">
        <f t="shared" si="45"/>
        <v>-1.740000000000208E-2</v>
      </c>
      <c r="D346" s="2">
        <f t="shared" si="46"/>
        <v>0</v>
      </c>
      <c r="E346" s="2">
        <f t="shared" si="47"/>
        <v>1.740000000000208E-2</v>
      </c>
      <c r="F346" s="2">
        <f t="shared" si="48"/>
        <v>9.4775667547133527E-2</v>
      </c>
      <c r="G346" s="2">
        <f t="shared" si="48"/>
        <v>8.0494164498022935E-2</v>
      </c>
      <c r="H346" s="2">
        <f t="shared" si="49"/>
        <v>1.1774228372724009</v>
      </c>
      <c r="I346" s="2">
        <f t="shared" si="50"/>
        <v>54.074147525123173</v>
      </c>
    </row>
    <row r="347" spans="1:9" ht="13.5" x14ac:dyDescent="0.25">
      <c r="A347" s="3">
        <f>TITRES_STAT!B350</f>
        <v>45104</v>
      </c>
      <c r="B347" s="5">
        <f>TITRES_STAT!D350</f>
        <v>20.3309</v>
      </c>
      <c r="C347" s="2">
        <f t="shared" si="45"/>
        <v>-2.6099999999999568E-2</v>
      </c>
      <c r="D347" s="2">
        <f t="shared" si="46"/>
        <v>0</v>
      </c>
      <c r="E347" s="2">
        <f t="shared" si="47"/>
        <v>2.6099999999999568E-2</v>
      </c>
      <c r="F347" s="2">
        <f t="shared" si="48"/>
        <v>8.8005977008052558E-2</v>
      </c>
      <c r="G347" s="2">
        <f t="shared" si="48"/>
        <v>7.6608867033878411E-2</v>
      </c>
      <c r="H347" s="2">
        <f t="shared" si="49"/>
        <v>1.1487701152026442</v>
      </c>
      <c r="I347" s="2">
        <f t="shared" si="50"/>
        <v>53.461750378741982</v>
      </c>
    </row>
    <row r="348" spans="1:9" ht="13.5" x14ac:dyDescent="0.25">
      <c r="A348" s="3">
        <f>TITRES_STAT!B351</f>
        <v>45107</v>
      </c>
      <c r="B348" s="5">
        <f>TITRES_STAT!D351</f>
        <v>20.3309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8.1719835793191656E-2</v>
      </c>
      <c r="G348" s="2">
        <f t="shared" si="48"/>
        <v>7.1136805102887099E-2</v>
      </c>
      <c r="H348" s="2">
        <f t="shared" si="49"/>
        <v>1.1487701152026442</v>
      </c>
      <c r="I348" s="2">
        <f t="shared" si="50"/>
        <v>53.461750378741982</v>
      </c>
    </row>
    <row r="349" spans="1:9" ht="13.5" x14ac:dyDescent="0.25">
      <c r="A349" s="3">
        <f>TITRES_STAT!B352</f>
        <v>45110</v>
      </c>
      <c r="B349" s="5">
        <f>TITRES_STAT!D352</f>
        <v>20.3309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7.5882704665106535E-2</v>
      </c>
      <c r="G349" s="2">
        <f t="shared" si="51"/>
        <v>6.6055604738395154E-2</v>
      </c>
      <c r="H349" s="2">
        <f t="shared" si="49"/>
        <v>1.1487701152026442</v>
      </c>
      <c r="I349" s="2">
        <f t="shared" si="50"/>
        <v>53.461750378741982</v>
      </c>
    </row>
    <row r="350" spans="1:9" ht="13.5" x14ac:dyDescent="0.25">
      <c r="A350" s="3">
        <f>TITRES_STAT!B353</f>
        <v>45111</v>
      </c>
      <c r="B350" s="5">
        <f>TITRES_STAT!D353</f>
        <v>20.3309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7.0462511474741779E-2</v>
      </c>
      <c r="G350" s="2">
        <f t="shared" si="51"/>
        <v>6.1337347257081218E-2</v>
      </c>
      <c r="H350" s="2">
        <f t="shared" si="49"/>
        <v>1.1487701152026442</v>
      </c>
      <c r="I350" s="2">
        <f t="shared" si="50"/>
        <v>53.461750378741982</v>
      </c>
    </row>
    <row r="351" spans="1:9" ht="13.5" x14ac:dyDescent="0.25">
      <c r="A351" s="3">
        <f>TITRES_STAT!B354</f>
        <v>45112</v>
      </c>
      <c r="B351" s="5">
        <f>TITRES_STAT!D354</f>
        <v>20.3309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6.542947494083165E-2</v>
      </c>
      <c r="G351" s="2">
        <f t="shared" si="51"/>
        <v>5.6956108167289701E-2</v>
      </c>
      <c r="H351" s="2">
        <f t="shared" si="49"/>
        <v>1.1487701152026442</v>
      </c>
      <c r="I351" s="2">
        <f t="shared" si="50"/>
        <v>53.461750378741982</v>
      </c>
    </row>
    <row r="352" spans="1:9" ht="13.5" x14ac:dyDescent="0.25">
      <c r="A352" s="3">
        <f>TITRES_STAT!B355</f>
        <v>45113</v>
      </c>
      <c r="B352" s="5">
        <f>TITRES_STAT!D355</f>
        <v>20.3309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6.0755941016486528E-2</v>
      </c>
      <c r="G352" s="2">
        <f t="shared" si="51"/>
        <v>5.2887814726769011E-2</v>
      </c>
      <c r="H352" s="2">
        <f t="shared" si="49"/>
        <v>1.1487701152026439</v>
      </c>
      <c r="I352" s="2">
        <f t="shared" si="50"/>
        <v>53.461750378741975</v>
      </c>
    </row>
    <row r="353" spans="1:9" ht="13.5" x14ac:dyDescent="0.25">
      <c r="A353" s="3">
        <f>TITRES_STAT!B356</f>
        <v>45114</v>
      </c>
      <c r="B353" s="5">
        <f>TITRES_STAT!D356</f>
        <v>20.3309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5.6416230943880354E-2</v>
      </c>
      <c r="G353" s="2">
        <f t="shared" si="51"/>
        <v>4.9110113674856945E-2</v>
      </c>
      <c r="H353" s="2">
        <f t="shared" si="49"/>
        <v>1.1487701152026439</v>
      </c>
      <c r="I353" s="2">
        <f t="shared" si="50"/>
        <v>53.461750378741975</v>
      </c>
    </row>
    <row r="354" spans="1:9" ht="13.5" x14ac:dyDescent="0.25">
      <c r="A354" s="3">
        <f>TITRES_STAT!B357</f>
        <v>45117</v>
      </c>
      <c r="B354" s="5">
        <f>TITRES_STAT!D357</f>
        <v>20.244</v>
      </c>
      <c r="C354" s="2">
        <f t="shared" si="45"/>
        <v>-8.6899999999999977E-2</v>
      </c>
      <c r="D354" s="2">
        <f t="shared" si="46"/>
        <v>0</v>
      </c>
      <c r="E354" s="2">
        <f t="shared" si="47"/>
        <v>8.6899999999999977E-2</v>
      </c>
      <c r="F354" s="2">
        <f t="shared" si="51"/>
        <v>5.2386500162174617E-2</v>
      </c>
      <c r="G354" s="2">
        <f t="shared" si="51"/>
        <v>5.1809391269510015E-2</v>
      </c>
      <c r="H354" s="2">
        <f t="shared" si="49"/>
        <v>1.0111390788141577</v>
      </c>
      <c r="I354" s="2">
        <f t="shared" si="50"/>
        <v>50.276934572340117</v>
      </c>
    </row>
    <row r="355" spans="1:9" ht="13.5" x14ac:dyDescent="0.25">
      <c r="A355" s="3">
        <f>TITRES_STAT!B358</f>
        <v>45118</v>
      </c>
      <c r="B355" s="5">
        <f>TITRES_STAT!D358</f>
        <v>20.244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4.8644607293447863E-2</v>
      </c>
      <c r="G355" s="2">
        <f t="shared" si="51"/>
        <v>4.8108720464545014E-2</v>
      </c>
      <c r="H355" s="2">
        <f t="shared" si="49"/>
        <v>1.0111390788141577</v>
      </c>
      <c r="I355" s="2">
        <f t="shared" si="50"/>
        <v>50.276934572340117</v>
      </c>
    </row>
    <row r="356" spans="1:9" ht="13.5" x14ac:dyDescent="0.25">
      <c r="A356" s="3">
        <f>TITRES_STAT!B359</f>
        <v>45119</v>
      </c>
      <c r="B356" s="5">
        <f>TITRES_STAT!D359</f>
        <v>20.244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4.5169992486773017E-2</v>
      </c>
      <c r="G356" s="2">
        <f t="shared" si="51"/>
        <v>4.4672383288506083E-2</v>
      </c>
      <c r="H356" s="2">
        <f t="shared" si="49"/>
        <v>1.0111390788141579</v>
      </c>
      <c r="I356" s="2">
        <f t="shared" si="50"/>
        <v>50.276934572340117</v>
      </c>
    </row>
    <row r="357" spans="1:9" ht="13.5" x14ac:dyDescent="0.25">
      <c r="A357" s="3">
        <f>TITRES_STAT!B360</f>
        <v>45120</v>
      </c>
      <c r="B357" s="5">
        <f>TITRES_STAT!D360</f>
        <v>20.244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4.1943564452003521E-2</v>
      </c>
      <c r="G357" s="2">
        <f t="shared" si="51"/>
        <v>4.1481498767898507E-2</v>
      </c>
      <c r="H357" s="2">
        <f t="shared" si="49"/>
        <v>1.0111390788141579</v>
      </c>
      <c r="I357" s="2">
        <f t="shared" si="50"/>
        <v>50.276934572340117</v>
      </c>
    </row>
    <row r="358" spans="1:9" ht="13.5" x14ac:dyDescent="0.25">
      <c r="A358" s="3">
        <f>TITRES_STAT!B361</f>
        <v>45121</v>
      </c>
      <c r="B358" s="5">
        <f>TITRES_STAT!D361</f>
        <v>20.244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3.8947595562574697E-2</v>
      </c>
      <c r="G358" s="2">
        <f t="shared" si="51"/>
        <v>3.8518534570191477E-2</v>
      </c>
      <c r="H358" s="2">
        <f t="shared" si="49"/>
        <v>1.0111390788141577</v>
      </c>
      <c r="I358" s="2">
        <f t="shared" si="50"/>
        <v>50.276934572340117</v>
      </c>
    </row>
    <row r="359" spans="1:9" ht="13.5" x14ac:dyDescent="0.25">
      <c r="A359" s="3">
        <f>TITRES_STAT!B362</f>
        <v>45124</v>
      </c>
      <c r="B359" s="5">
        <f>TITRES_STAT!D362</f>
        <v>20.244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3.6165624450962219E-2</v>
      </c>
      <c r="G359" s="2">
        <f t="shared" si="51"/>
        <v>3.5767210672320658E-2</v>
      </c>
      <c r="H359" s="2">
        <f t="shared" si="49"/>
        <v>1.0111390788141577</v>
      </c>
      <c r="I359" s="2">
        <f t="shared" si="50"/>
        <v>50.276934572340117</v>
      </c>
    </row>
    <row r="360" spans="1:9" ht="13.5" x14ac:dyDescent="0.25">
      <c r="A360" s="3">
        <f>TITRES_STAT!B363</f>
        <v>45125</v>
      </c>
      <c r="B360" s="5">
        <f>TITRES_STAT!D363</f>
        <v>20.148399999999999</v>
      </c>
      <c r="C360" s="2">
        <f t="shared" si="45"/>
        <v>-9.5600000000001017E-2</v>
      </c>
      <c r="D360" s="2">
        <f t="shared" si="46"/>
        <v>0</v>
      </c>
      <c r="E360" s="2">
        <f t="shared" si="47"/>
        <v>9.5600000000001017E-2</v>
      </c>
      <c r="F360" s="2">
        <f t="shared" si="51"/>
        <v>3.3582365561607777E-2</v>
      </c>
      <c r="G360" s="2">
        <f t="shared" si="51"/>
        <v>4.0040981338583539E-2</v>
      </c>
      <c r="H360" s="2">
        <f t="shared" si="49"/>
        <v>0.83869986296384225</v>
      </c>
      <c r="I360" s="2">
        <f t="shared" si="50"/>
        <v>45.613744790948253</v>
      </c>
    </row>
    <row r="361" spans="1:9" ht="13.5" x14ac:dyDescent="0.25">
      <c r="A361" s="3">
        <f>TITRES_STAT!B364</f>
        <v>45127</v>
      </c>
      <c r="B361" s="5">
        <f>TITRES_STAT!D364</f>
        <v>20.139700000000001</v>
      </c>
      <c r="C361" s="2">
        <f t="shared" si="45"/>
        <v>-8.6999999999974875E-3</v>
      </c>
      <c r="D361" s="2">
        <f t="shared" si="46"/>
        <v>0</v>
      </c>
      <c r="E361" s="2">
        <f t="shared" si="47"/>
        <v>8.6999999999974875E-3</v>
      </c>
      <c r="F361" s="2">
        <f t="shared" si="51"/>
        <v>3.1183625164350078E-2</v>
      </c>
      <c r="G361" s="2">
        <f t="shared" si="51"/>
        <v>3.7802339814398823E-2</v>
      </c>
      <c r="H361" s="2">
        <f t="shared" si="49"/>
        <v>0.82491256672086488</v>
      </c>
      <c r="I361" s="2">
        <f t="shared" si="50"/>
        <v>45.202854194989051</v>
      </c>
    </row>
    <row r="362" spans="1:9" ht="13.5" x14ac:dyDescent="0.25">
      <c r="A362" s="3">
        <f>TITRES_STAT!B365</f>
        <v>45128</v>
      </c>
      <c r="B362" s="5">
        <f>TITRES_STAT!D365</f>
        <v>19.991900000000001</v>
      </c>
      <c r="C362" s="2">
        <f t="shared" si="45"/>
        <v>-0.14780000000000015</v>
      </c>
      <c r="D362" s="2">
        <f t="shared" si="46"/>
        <v>0</v>
      </c>
      <c r="E362" s="2">
        <f t="shared" si="47"/>
        <v>0.14780000000000015</v>
      </c>
      <c r="F362" s="2">
        <f t="shared" si="51"/>
        <v>2.8956223366896499E-2</v>
      </c>
      <c r="G362" s="2">
        <f t="shared" si="51"/>
        <v>4.5659315541941768E-2</v>
      </c>
      <c r="H362" s="2">
        <f t="shared" si="49"/>
        <v>0.634179970137701</v>
      </c>
      <c r="I362" s="2">
        <f t="shared" si="50"/>
        <v>38.807229419429426</v>
      </c>
    </row>
    <row r="363" spans="1:9" ht="13.5" x14ac:dyDescent="0.25">
      <c r="A363" s="3">
        <f>TITRES_STAT!B366</f>
        <v>45131</v>
      </c>
      <c r="B363" s="5">
        <f>TITRES_STAT!D366</f>
        <v>19.991900000000001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2.6887921697832464E-2</v>
      </c>
      <c r="G363" s="2">
        <f t="shared" si="51"/>
        <v>4.2397935860374499E-2</v>
      </c>
      <c r="H363" s="2">
        <f t="shared" si="49"/>
        <v>0.634179970137701</v>
      </c>
      <c r="I363" s="2">
        <f t="shared" si="50"/>
        <v>38.807229419429426</v>
      </c>
    </row>
    <row r="364" spans="1:9" ht="13.5" x14ac:dyDescent="0.25">
      <c r="A364" s="3">
        <f>TITRES_STAT!B367</f>
        <v>45133</v>
      </c>
      <c r="B364" s="5">
        <f>TITRES_STAT!D367</f>
        <v>20.235299999999999</v>
      </c>
      <c r="C364" s="2">
        <f t="shared" si="45"/>
        <v>0.24339999999999762</v>
      </c>
      <c r="D364" s="2">
        <f t="shared" si="46"/>
        <v>0.24339999999999762</v>
      </c>
      <c r="E364" s="2">
        <f t="shared" si="47"/>
        <v>0</v>
      </c>
      <c r="F364" s="2">
        <f t="shared" si="51"/>
        <v>4.2353070147987122E-2</v>
      </c>
      <c r="G364" s="2">
        <f t="shared" si="51"/>
        <v>3.9369511870347748E-2</v>
      </c>
      <c r="H364" s="2">
        <f t="shared" si="49"/>
        <v>1.0757834714198355</v>
      </c>
      <c r="I364" s="2">
        <f t="shared" si="50"/>
        <v>51.825418509763921</v>
      </c>
    </row>
    <row r="365" spans="1:9" ht="13.5" x14ac:dyDescent="0.25">
      <c r="A365" s="3">
        <f>TITRES_STAT!B368</f>
        <v>45134</v>
      </c>
      <c r="B365" s="5">
        <f>TITRES_STAT!D368</f>
        <v>20.165800000000001</v>
      </c>
      <c r="C365" s="2">
        <f t="shared" si="45"/>
        <v>-6.9499999999997897E-2</v>
      </c>
      <c r="D365" s="2">
        <f t="shared" si="46"/>
        <v>0</v>
      </c>
      <c r="E365" s="2">
        <f t="shared" si="47"/>
        <v>6.9499999999997897E-2</v>
      </c>
      <c r="F365" s="2">
        <f t="shared" ref="F365:G380" si="52">((F364*13)+D365)/14</f>
        <v>3.9327850851702324E-2</v>
      </c>
      <c r="G365" s="2">
        <f t="shared" si="52"/>
        <v>4.1521689593894184E-2</v>
      </c>
      <c r="H365" s="2">
        <f t="shared" si="49"/>
        <v>0.94716403008526739</v>
      </c>
      <c r="I365" s="2">
        <f t="shared" si="50"/>
        <v>48.643258372217907</v>
      </c>
    </row>
    <row r="366" spans="1:9" ht="13.5" x14ac:dyDescent="0.25">
      <c r="A366" s="3">
        <f>TITRES_STAT!B369</f>
        <v>45135</v>
      </c>
      <c r="B366" s="5">
        <f>TITRES_STAT!D369</f>
        <v>20.165800000000001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3.6518718648009305E-2</v>
      </c>
      <c r="G366" s="2">
        <f t="shared" si="52"/>
        <v>3.8555854622901738E-2</v>
      </c>
      <c r="H366" s="2">
        <f t="shared" si="49"/>
        <v>0.94716403008526762</v>
      </c>
      <c r="I366" s="2">
        <f t="shared" si="50"/>
        <v>48.643258372217907</v>
      </c>
    </row>
    <row r="367" spans="1:9" ht="13.5" x14ac:dyDescent="0.25">
      <c r="A367" s="3">
        <f>TITRES_STAT!B370</f>
        <v>45138</v>
      </c>
      <c r="B367" s="5">
        <f>TITRES_STAT!D370</f>
        <v>20.165800000000001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3.3910238744580067E-2</v>
      </c>
      <c r="G367" s="2">
        <f t="shared" si="52"/>
        <v>3.5801865006980182E-2</v>
      </c>
      <c r="H367" s="2">
        <f t="shared" si="49"/>
        <v>0.94716403008526762</v>
      </c>
      <c r="I367" s="2">
        <f t="shared" si="50"/>
        <v>48.643258372217907</v>
      </c>
    </row>
    <row r="368" spans="1:9" ht="13.5" x14ac:dyDescent="0.25">
      <c r="A368" s="3">
        <f>TITRES_STAT!B371</f>
        <v>45139</v>
      </c>
      <c r="B368" s="5">
        <f>TITRES_STAT!D371</f>
        <v>20.165800000000001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3.1488078834252919E-2</v>
      </c>
      <c r="G368" s="2">
        <f t="shared" si="52"/>
        <v>3.3244588935053027E-2</v>
      </c>
      <c r="H368" s="2">
        <f t="shared" si="49"/>
        <v>0.94716403008526762</v>
      </c>
      <c r="I368" s="2">
        <f t="shared" si="50"/>
        <v>48.643258372217907</v>
      </c>
    </row>
    <row r="369" spans="1:9" ht="13.5" x14ac:dyDescent="0.25">
      <c r="A369" s="3">
        <f>TITRES_STAT!B372</f>
        <v>45140</v>
      </c>
      <c r="B369" s="5">
        <f>TITRES_STAT!D372</f>
        <v>20.1571</v>
      </c>
      <c r="C369" s="2">
        <f t="shared" si="45"/>
        <v>-8.7000000000010402E-3</v>
      </c>
      <c r="D369" s="2">
        <f t="shared" si="46"/>
        <v>0</v>
      </c>
      <c r="E369" s="2">
        <f t="shared" si="47"/>
        <v>8.7000000000010402E-3</v>
      </c>
      <c r="F369" s="2">
        <f t="shared" si="52"/>
        <v>2.9238930346091995E-2</v>
      </c>
      <c r="G369" s="2">
        <f t="shared" si="52"/>
        <v>3.1491404011120737E-2</v>
      </c>
      <c r="H369" s="2">
        <f t="shared" si="49"/>
        <v>0.92847338072848984</v>
      </c>
      <c r="I369" s="2">
        <f t="shared" si="50"/>
        <v>48.145511885559692</v>
      </c>
    </row>
    <row r="370" spans="1:9" ht="13.5" x14ac:dyDescent="0.25">
      <c r="A370" s="3">
        <f>TITRES_STAT!B373</f>
        <v>45141</v>
      </c>
      <c r="B370" s="5">
        <f>TITRES_STAT!D373</f>
        <v>20.1571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2.7150435321371135E-2</v>
      </c>
      <c r="G370" s="2">
        <f t="shared" si="52"/>
        <v>2.9242018010326398E-2</v>
      </c>
      <c r="H370" s="2">
        <f t="shared" si="49"/>
        <v>0.92847338072848973</v>
      </c>
      <c r="I370" s="2">
        <f t="shared" si="50"/>
        <v>48.145511885559685</v>
      </c>
    </row>
    <row r="371" spans="1:9" ht="13.5" x14ac:dyDescent="0.25">
      <c r="A371" s="3">
        <f>TITRES_STAT!B374</f>
        <v>45142</v>
      </c>
      <c r="B371" s="5">
        <f>TITRES_STAT!D374</f>
        <v>20.1571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2.5211118512701768E-2</v>
      </c>
      <c r="G371" s="2">
        <f t="shared" si="52"/>
        <v>2.7153302438160224E-2</v>
      </c>
      <c r="H371" s="2">
        <f t="shared" si="49"/>
        <v>0.92847338072848973</v>
      </c>
      <c r="I371" s="2">
        <f t="shared" si="50"/>
        <v>48.145511885559685</v>
      </c>
    </row>
    <row r="372" spans="1:9" ht="13.5" x14ac:dyDescent="0.25">
      <c r="A372" s="3">
        <f>TITRES_STAT!B375</f>
        <v>45145</v>
      </c>
      <c r="B372" s="5">
        <f>TITRES_STAT!D375</f>
        <v>20.1571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2.341032433322307E-2</v>
      </c>
      <c r="G372" s="2">
        <f t="shared" si="52"/>
        <v>2.5213780835434494E-2</v>
      </c>
      <c r="H372" s="2">
        <f t="shared" si="49"/>
        <v>0.92847338072848984</v>
      </c>
      <c r="I372" s="2">
        <f t="shared" si="50"/>
        <v>48.145511885559692</v>
      </c>
    </row>
    <row r="373" spans="1:9" ht="13.5" x14ac:dyDescent="0.25">
      <c r="A373" s="3">
        <f>TITRES_STAT!B376</f>
        <v>45146</v>
      </c>
      <c r="B373" s="5">
        <f>TITRES_STAT!D376</f>
        <v>20.1571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2.1738158309421423E-2</v>
      </c>
      <c r="G373" s="2">
        <f t="shared" si="52"/>
        <v>2.3412796490046316E-2</v>
      </c>
      <c r="H373" s="2">
        <f t="shared" si="49"/>
        <v>0.92847338072848984</v>
      </c>
      <c r="I373" s="2">
        <f t="shared" si="50"/>
        <v>48.145511885559692</v>
      </c>
    </row>
    <row r="374" spans="1:9" ht="13.5" x14ac:dyDescent="0.25">
      <c r="A374" s="3">
        <f>TITRES_STAT!B377</f>
        <v>45147</v>
      </c>
      <c r="B374" s="5">
        <f>TITRES_STAT!D377</f>
        <v>20.148399999999999</v>
      </c>
      <c r="C374" s="2">
        <f t="shared" si="45"/>
        <v>-8.7000000000010402E-3</v>
      </c>
      <c r="D374" s="2">
        <f t="shared" si="46"/>
        <v>0</v>
      </c>
      <c r="E374" s="2">
        <f t="shared" si="47"/>
        <v>8.7000000000010402E-3</v>
      </c>
      <c r="F374" s="2">
        <f t="shared" si="52"/>
        <v>2.0185432715891322E-2</v>
      </c>
      <c r="G374" s="2">
        <f t="shared" si="52"/>
        <v>2.2361882455043083E-2</v>
      </c>
      <c r="H374" s="2">
        <f t="shared" si="49"/>
        <v>0.90267144353668105</v>
      </c>
      <c r="I374" s="2">
        <f t="shared" si="50"/>
        <v>47.44231835733013</v>
      </c>
    </row>
    <row r="375" spans="1:9" ht="13.5" x14ac:dyDescent="0.25">
      <c r="A375" s="3">
        <f>TITRES_STAT!B378</f>
        <v>45148</v>
      </c>
      <c r="B375" s="5">
        <f>TITRES_STAT!D378</f>
        <v>20.148399999999999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1.8743616093327659E-2</v>
      </c>
      <c r="G375" s="2">
        <f t="shared" si="52"/>
        <v>2.0764605136825719E-2</v>
      </c>
      <c r="H375" s="2">
        <f t="shared" si="49"/>
        <v>0.90267144353668127</v>
      </c>
      <c r="I375" s="2">
        <f t="shared" si="50"/>
        <v>47.442318357330144</v>
      </c>
    </row>
    <row r="376" spans="1:9" ht="13.5" x14ac:dyDescent="0.25">
      <c r="A376" s="3">
        <f>TITRES_STAT!B379</f>
        <v>45149</v>
      </c>
      <c r="B376" s="5">
        <f>TITRES_STAT!D379</f>
        <v>19.991900000000001</v>
      </c>
      <c r="C376" s="2">
        <f t="shared" si="45"/>
        <v>-0.15649999999999764</v>
      </c>
      <c r="D376" s="2">
        <f t="shared" si="46"/>
        <v>0</v>
      </c>
      <c r="E376" s="2">
        <f t="shared" si="47"/>
        <v>0.15649999999999764</v>
      </c>
      <c r="F376" s="2">
        <f t="shared" si="52"/>
        <v>1.7404786372375684E-2</v>
      </c>
      <c r="G376" s="2">
        <f t="shared" si="52"/>
        <v>3.0459990484195142E-2</v>
      </c>
      <c r="H376" s="2">
        <f t="shared" si="49"/>
        <v>0.57139828659521585</v>
      </c>
      <c r="I376" s="2">
        <f t="shared" si="50"/>
        <v>36.362409929393358</v>
      </c>
    </row>
    <row r="377" spans="1:9" ht="13.5" x14ac:dyDescent="0.25">
      <c r="A377" s="3">
        <f>TITRES_STAT!B380</f>
        <v>45152</v>
      </c>
      <c r="B377" s="5">
        <f>TITRES_STAT!D380</f>
        <v>20.122299999999999</v>
      </c>
      <c r="C377" s="2">
        <f t="shared" si="45"/>
        <v>0.13039999999999807</v>
      </c>
      <c r="D377" s="2">
        <f t="shared" si="46"/>
        <v>0.13039999999999807</v>
      </c>
      <c r="E377" s="2">
        <f t="shared" si="47"/>
        <v>0</v>
      </c>
      <c r="F377" s="2">
        <f t="shared" si="52"/>
        <v>2.5475873060062999E-2</v>
      </c>
      <c r="G377" s="2">
        <f t="shared" si="52"/>
        <v>2.8284276878181202E-2</v>
      </c>
      <c r="H377" s="2">
        <f t="shared" si="49"/>
        <v>0.90070795056158437</v>
      </c>
      <c r="I377" s="2">
        <f t="shared" si="50"/>
        <v>47.388024567133556</v>
      </c>
    </row>
    <row r="378" spans="1:9" ht="13.5" x14ac:dyDescent="0.25">
      <c r="A378" s="3">
        <f>TITRES_STAT!B381</f>
        <v>45153</v>
      </c>
      <c r="B378" s="5">
        <f>TITRES_STAT!D381</f>
        <v>19.965900000000001</v>
      </c>
      <c r="C378" s="2">
        <f t="shared" si="45"/>
        <v>-0.15639999999999787</v>
      </c>
      <c r="D378" s="2">
        <f t="shared" si="46"/>
        <v>0</v>
      </c>
      <c r="E378" s="2">
        <f t="shared" si="47"/>
        <v>0.15639999999999787</v>
      </c>
      <c r="F378" s="2">
        <f t="shared" si="52"/>
        <v>2.3656167841487073E-2</v>
      </c>
      <c r="G378" s="2">
        <f t="shared" si="52"/>
        <v>3.743539995831096E-2</v>
      </c>
      <c r="H378" s="2">
        <f t="shared" si="49"/>
        <v>0.63191973019738534</v>
      </c>
      <c r="I378" s="2">
        <f t="shared" si="50"/>
        <v>38.722476265481077</v>
      </c>
    </row>
    <row r="379" spans="1:9" ht="13.5" x14ac:dyDescent="0.25">
      <c r="A379" s="3">
        <f>TITRES_STAT!B382</f>
        <v>45154</v>
      </c>
      <c r="B379" s="5">
        <f>TITRES_STAT!D382</f>
        <v>19.470400000000001</v>
      </c>
      <c r="C379" s="2">
        <f t="shared" si="45"/>
        <v>-0.49549999999999983</v>
      </c>
      <c r="D379" s="2">
        <f t="shared" si="46"/>
        <v>0</v>
      </c>
      <c r="E379" s="2">
        <f t="shared" si="47"/>
        <v>0.49549999999999983</v>
      </c>
      <c r="F379" s="2">
        <f t="shared" si="52"/>
        <v>2.1966441567095141E-2</v>
      </c>
      <c r="G379" s="2">
        <f t="shared" si="52"/>
        <v>7.0154299961288732E-2</v>
      </c>
      <c r="H379" s="2">
        <f t="shared" si="49"/>
        <v>0.31311611090433888</v>
      </c>
      <c r="I379" s="2">
        <f t="shared" si="50"/>
        <v>23.845272196736431</v>
      </c>
    </row>
    <row r="380" spans="1:9" ht="13.5" x14ac:dyDescent="0.25">
      <c r="A380" s="3">
        <f>TITRES_STAT!B383</f>
        <v>45155</v>
      </c>
      <c r="B380" s="5">
        <f>TITRES_STAT!D383</f>
        <v>19.557300000000001</v>
      </c>
      <c r="C380" s="2">
        <f t="shared" si="45"/>
        <v>8.6899999999999977E-2</v>
      </c>
      <c r="D380" s="2">
        <f t="shared" si="46"/>
        <v>8.6899999999999977E-2</v>
      </c>
      <c r="E380" s="2">
        <f t="shared" si="47"/>
        <v>0</v>
      </c>
      <c r="F380" s="2">
        <f t="shared" si="52"/>
        <v>2.6604552883731203E-2</v>
      </c>
      <c r="G380" s="2">
        <f t="shared" si="52"/>
        <v>6.5143278535482393E-2</v>
      </c>
      <c r="H380" s="2">
        <f t="shared" si="49"/>
        <v>0.40840058225255232</v>
      </c>
      <c r="I380" s="2">
        <f t="shared" si="50"/>
        <v>28.997473261433129</v>
      </c>
    </row>
    <row r="381" spans="1:9" ht="13.5" x14ac:dyDescent="0.25">
      <c r="A381" s="3">
        <f>TITRES_STAT!B384</f>
        <v>45156</v>
      </c>
      <c r="B381" s="5">
        <f>TITRES_STAT!D384</f>
        <v>19.557300000000001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2.4704227677750403E-2</v>
      </c>
      <c r="G381" s="2">
        <f t="shared" si="53"/>
        <v>6.0490187211519365E-2</v>
      </c>
      <c r="H381" s="2">
        <f t="shared" si="49"/>
        <v>0.40840058225255232</v>
      </c>
      <c r="I381" s="2">
        <f t="shared" si="50"/>
        <v>28.997473261433129</v>
      </c>
    </row>
    <row r="382" spans="1:9" ht="13.5" x14ac:dyDescent="0.25">
      <c r="A382" s="3">
        <f>TITRES_STAT!B385</f>
        <v>45159</v>
      </c>
      <c r="B382" s="5">
        <f>TITRES_STAT!D385</f>
        <v>19.557300000000001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2.2939639986482518E-2</v>
      </c>
      <c r="G382" s="2">
        <f t="shared" si="53"/>
        <v>5.6169459553553694E-2</v>
      </c>
      <c r="H382" s="2">
        <f t="shared" si="49"/>
        <v>0.40840058225255238</v>
      </c>
      <c r="I382" s="2">
        <f t="shared" si="50"/>
        <v>28.997473261433129</v>
      </c>
    </row>
    <row r="383" spans="1:9" ht="13.5" x14ac:dyDescent="0.25">
      <c r="A383" s="3">
        <f>TITRES_STAT!B386</f>
        <v>45160</v>
      </c>
      <c r="B383" s="5">
        <f>TITRES_STAT!D386</f>
        <v>19.557300000000001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2.130109427316234E-2</v>
      </c>
      <c r="G383" s="2">
        <f t="shared" si="53"/>
        <v>5.2157355299728432E-2</v>
      </c>
      <c r="H383" s="2">
        <f t="shared" si="49"/>
        <v>0.40840058225255238</v>
      </c>
      <c r="I383" s="2">
        <f t="shared" si="50"/>
        <v>28.997473261433129</v>
      </c>
    </row>
    <row r="384" spans="1:9" ht="13.5" x14ac:dyDescent="0.25">
      <c r="A384" s="3">
        <f>TITRES_STAT!B387</f>
        <v>45161</v>
      </c>
      <c r="B384" s="5">
        <f>TITRES_STAT!D387</f>
        <v>19.5486</v>
      </c>
      <c r="C384" s="2">
        <f t="shared" si="45"/>
        <v>-8.7000000000010402E-3</v>
      </c>
      <c r="D384" s="2">
        <f t="shared" si="46"/>
        <v>0</v>
      </c>
      <c r="E384" s="2">
        <f t="shared" si="47"/>
        <v>8.7000000000010402E-3</v>
      </c>
      <c r="F384" s="2">
        <f t="shared" si="53"/>
        <v>1.977958753936503E-2</v>
      </c>
      <c r="G384" s="2">
        <f t="shared" si="53"/>
        <v>4.9053258492605049E-2</v>
      </c>
      <c r="H384" s="2">
        <f t="shared" si="49"/>
        <v>0.40322678140427454</v>
      </c>
      <c r="I384" s="2">
        <f t="shared" si="50"/>
        <v>28.735681697918181</v>
      </c>
    </row>
    <row r="385" spans="1:9" ht="13.5" x14ac:dyDescent="0.25">
      <c r="A385" s="3">
        <f>TITRES_STAT!B388</f>
        <v>45162</v>
      </c>
      <c r="B385" s="5">
        <f>TITRES_STAT!D388</f>
        <v>19.531300000000002</v>
      </c>
      <c r="C385" s="2">
        <f t="shared" si="45"/>
        <v>-1.7299999999998761E-2</v>
      </c>
      <c r="D385" s="2">
        <f t="shared" si="46"/>
        <v>0</v>
      </c>
      <c r="E385" s="2">
        <f t="shared" si="47"/>
        <v>1.7299999999998761E-2</v>
      </c>
      <c r="F385" s="2">
        <f t="shared" si="53"/>
        <v>1.8366759857981814E-2</v>
      </c>
      <c r="G385" s="2">
        <f t="shared" si="53"/>
        <v>4.6785168600276032E-2</v>
      </c>
      <c r="H385" s="2">
        <f t="shared" si="49"/>
        <v>0.39257654524886015</v>
      </c>
      <c r="I385" s="2">
        <f t="shared" si="50"/>
        <v>28.190661876953044</v>
      </c>
    </row>
    <row r="386" spans="1:9" ht="13.5" x14ac:dyDescent="0.25">
      <c r="A386" s="3">
        <f>TITRES_STAT!B389</f>
        <v>45163</v>
      </c>
      <c r="B386" s="5">
        <f>TITRES_STAT!D389</f>
        <v>19.5486</v>
      </c>
      <c r="C386" s="2">
        <f t="shared" si="45"/>
        <v>1.7299999999998761E-2</v>
      </c>
      <c r="D386" s="2">
        <f t="shared" si="46"/>
        <v>1.7299999999998761E-2</v>
      </c>
      <c r="E386" s="2">
        <f t="shared" si="47"/>
        <v>0</v>
      </c>
      <c r="F386" s="2">
        <f t="shared" si="53"/>
        <v>1.8290562725268737E-2</v>
      </c>
      <c r="G386" s="2">
        <f t="shared" si="53"/>
        <v>4.3443370843113456E-2</v>
      </c>
      <c r="H386" s="2">
        <f t="shared" si="49"/>
        <v>0.4210207994982994</v>
      </c>
      <c r="I386" s="2">
        <f t="shared" si="50"/>
        <v>29.628053273178239</v>
      </c>
    </row>
    <row r="387" spans="1:9" ht="13.5" x14ac:dyDescent="0.25">
      <c r="A387" s="3">
        <f>TITRES_STAT!B390</f>
        <v>45166</v>
      </c>
      <c r="B387" s="5">
        <f>TITRES_STAT!D390</f>
        <v>19.5139</v>
      </c>
      <c r="C387" s="2">
        <f t="shared" ref="C387:C450" si="54">B387-B386</f>
        <v>-3.4700000000000841E-2</v>
      </c>
      <c r="D387" s="2">
        <f t="shared" ref="D387:D450" si="55">IF(C387&gt;0,C387,0)</f>
        <v>0</v>
      </c>
      <c r="E387" s="2">
        <f t="shared" ref="E387:E450" si="56">IF(C387&lt;0,-C387,0)</f>
        <v>3.4700000000000841E-2</v>
      </c>
      <c r="F387" s="2">
        <f t="shared" si="53"/>
        <v>1.6984093959178114E-2</v>
      </c>
      <c r="G387" s="2">
        <f t="shared" si="53"/>
        <v>4.28188443543197E-2</v>
      </c>
      <c r="H387" s="2">
        <f t="shared" si="49"/>
        <v>0.39664998472721985</v>
      </c>
      <c r="I387" s="2">
        <f t="shared" si="50"/>
        <v>28.400099456893614</v>
      </c>
    </row>
    <row r="388" spans="1:9" ht="13.5" x14ac:dyDescent="0.25">
      <c r="A388" s="3">
        <f>TITRES_STAT!B391</f>
        <v>45167</v>
      </c>
      <c r="B388" s="5">
        <f>TITRES_STAT!D391</f>
        <v>19.427</v>
      </c>
      <c r="C388" s="2">
        <f t="shared" si="54"/>
        <v>-8.6899999999999977E-2</v>
      </c>
      <c r="D388" s="2">
        <f t="shared" si="55"/>
        <v>0</v>
      </c>
      <c r="E388" s="2">
        <f t="shared" si="56"/>
        <v>8.6899999999999977E-2</v>
      </c>
      <c r="F388" s="2">
        <f t="shared" si="53"/>
        <v>1.5770944390665391E-2</v>
      </c>
      <c r="G388" s="2">
        <f t="shared" si="53"/>
        <v>4.5967498329011147E-2</v>
      </c>
      <c r="H388" s="2">
        <f t="shared" si="49"/>
        <v>0.34308902950918224</v>
      </c>
      <c r="I388" s="2">
        <f t="shared" si="50"/>
        <v>25.544771937759066</v>
      </c>
    </row>
    <row r="389" spans="1:9" ht="13.5" x14ac:dyDescent="0.25">
      <c r="A389" s="3">
        <f>TITRES_STAT!B392</f>
        <v>45168</v>
      </c>
      <c r="B389" s="5">
        <f>TITRES_STAT!D392</f>
        <v>19.383500000000002</v>
      </c>
      <c r="C389" s="2">
        <f t="shared" si="54"/>
        <v>-4.3499999999998096E-2</v>
      </c>
      <c r="D389" s="2">
        <f t="shared" si="55"/>
        <v>0</v>
      </c>
      <c r="E389" s="2">
        <f t="shared" si="56"/>
        <v>4.3499999999998096E-2</v>
      </c>
      <c r="F389" s="2">
        <f t="shared" si="53"/>
        <v>1.464444836276072E-2</v>
      </c>
      <c r="G389" s="2">
        <f t="shared" si="53"/>
        <v>4.5791248448367357E-2</v>
      </c>
      <c r="H389" s="2">
        <f t="shared" si="49"/>
        <v>0.31980889054102329</v>
      </c>
      <c r="I389" s="2">
        <f t="shared" si="50"/>
        <v>24.231454480498726</v>
      </c>
    </row>
    <row r="390" spans="1:9" ht="13.5" x14ac:dyDescent="0.25">
      <c r="A390" s="3">
        <f>TITRES_STAT!B393</f>
        <v>45169</v>
      </c>
      <c r="B390" s="5">
        <f>TITRES_STAT!D393</f>
        <v>19.383500000000002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1.359841633684924E-2</v>
      </c>
      <c r="G390" s="2">
        <f t="shared" si="53"/>
        <v>4.252044498776969E-2</v>
      </c>
      <c r="H390" s="2">
        <f t="shared" si="49"/>
        <v>0.31980889054102329</v>
      </c>
      <c r="I390" s="2">
        <f t="shared" si="50"/>
        <v>24.231454480498726</v>
      </c>
    </row>
    <row r="391" spans="1:9" ht="13.5" x14ac:dyDescent="0.25">
      <c r="A391" s="3">
        <f>TITRES_STAT!B394</f>
        <v>45170</v>
      </c>
      <c r="B391" s="5">
        <f>TITRES_STAT!D394</f>
        <v>19.4617</v>
      </c>
      <c r="C391" s="2">
        <f t="shared" si="54"/>
        <v>7.8199999999998937E-2</v>
      </c>
      <c r="D391" s="2">
        <f t="shared" si="55"/>
        <v>7.8199999999998937E-2</v>
      </c>
      <c r="E391" s="2">
        <f t="shared" si="56"/>
        <v>0</v>
      </c>
      <c r="F391" s="2">
        <f t="shared" si="53"/>
        <v>1.8212815169931364E-2</v>
      </c>
      <c r="G391" s="2">
        <f t="shared" si="53"/>
        <v>3.9483270345786137E-2</v>
      </c>
      <c r="H391" s="2">
        <f t="shared" si="49"/>
        <v>0.4612792965331235</v>
      </c>
      <c r="I391" s="2">
        <f t="shared" si="50"/>
        <v>31.566812561260946</v>
      </c>
    </row>
    <row r="392" spans="1:9" ht="13.5" x14ac:dyDescent="0.25">
      <c r="A392" s="3">
        <f>TITRES_STAT!B395</f>
        <v>45173</v>
      </c>
      <c r="B392" s="5">
        <f>TITRES_STAT!D395</f>
        <v>19.383500000000002</v>
      </c>
      <c r="C392" s="2">
        <f t="shared" si="54"/>
        <v>-7.8199999999998937E-2</v>
      </c>
      <c r="D392" s="2">
        <f t="shared" si="55"/>
        <v>0</v>
      </c>
      <c r="E392" s="2">
        <f t="shared" si="56"/>
        <v>7.8199999999998937E-2</v>
      </c>
      <c r="F392" s="2">
        <f t="shared" si="53"/>
        <v>1.691189980065055E-2</v>
      </c>
      <c r="G392" s="2">
        <f t="shared" si="53"/>
        <v>4.2248751035372768E-2</v>
      </c>
      <c r="H392" s="2">
        <f t="shared" si="49"/>
        <v>0.40029348527938879</v>
      </c>
      <c r="I392" s="2">
        <f t="shared" si="50"/>
        <v>28.586399171850857</v>
      </c>
    </row>
    <row r="393" spans="1:9" ht="13.5" x14ac:dyDescent="0.25">
      <c r="A393" s="3">
        <f>TITRES_STAT!B396</f>
        <v>45174</v>
      </c>
      <c r="B393" s="5">
        <f>TITRES_STAT!D396</f>
        <v>19.383500000000002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1.5703906957746937E-2</v>
      </c>
      <c r="G393" s="2">
        <f t="shared" si="53"/>
        <v>3.9230983104274711E-2</v>
      </c>
      <c r="H393" s="2">
        <f t="shared" si="49"/>
        <v>0.40029348527938874</v>
      </c>
      <c r="I393" s="2">
        <f t="shared" si="50"/>
        <v>28.586399171850857</v>
      </c>
    </row>
    <row r="394" spans="1:9" ht="13.5" x14ac:dyDescent="0.25">
      <c r="A394" s="3">
        <f>TITRES_STAT!B397</f>
        <v>45175</v>
      </c>
      <c r="B394" s="5">
        <f>TITRES_STAT!D397</f>
        <v>19.383500000000002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1.4582199317907871E-2</v>
      </c>
      <c r="G394" s="2">
        <f t="shared" si="53"/>
        <v>3.6428770025397947E-2</v>
      </c>
      <c r="H394" s="2">
        <f t="shared" si="49"/>
        <v>0.40029348527938874</v>
      </c>
      <c r="I394" s="2">
        <f t="shared" si="50"/>
        <v>28.586399171850857</v>
      </c>
    </row>
    <row r="395" spans="1:9" ht="13.5" x14ac:dyDescent="0.25">
      <c r="A395" s="3">
        <f>TITRES_STAT!B398</f>
        <v>45176</v>
      </c>
      <c r="B395" s="5">
        <f>TITRES_STAT!D398</f>
        <v>18.227399999999999</v>
      </c>
      <c r="C395" s="2">
        <f t="shared" si="54"/>
        <v>-1.1561000000000021</v>
      </c>
      <c r="D395" s="2">
        <f t="shared" si="55"/>
        <v>0</v>
      </c>
      <c r="E395" s="2">
        <f t="shared" si="56"/>
        <v>1.1561000000000021</v>
      </c>
      <c r="F395" s="2">
        <f t="shared" si="53"/>
        <v>1.3540613652343023E-2</v>
      </c>
      <c r="G395" s="2">
        <f t="shared" si="53"/>
        <v>0.11640528645215539</v>
      </c>
      <c r="H395" s="2">
        <f t="shared" si="49"/>
        <v>0.11632301302663305</v>
      </c>
      <c r="I395" s="2">
        <f t="shared" si="50"/>
        <v>10.420193050688084</v>
      </c>
    </row>
    <row r="396" spans="1:9" ht="13.5" x14ac:dyDescent="0.25">
      <c r="A396" s="3">
        <f>TITRES_STAT!B399</f>
        <v>45177</v>
      </c>
      <c r="B396" s="5">
        <f>TITRES_STAT!D399</f>
        <v>19.122699999999998</v>
      </c>
      <c r="C396" s="2">
        <f t="shared" si="54"/>
        <v>0.89529999999999887</v>
      </c>
      <c r="D396" s="2">
        <f t="shared" si="55"/>
        <v>0.89529999999999887</v>
      </c>
      <c r="E396" s="2">
        <f t="shared" si="56"/>
        <v>0</v>
      </c>
      <c r="F396" s="2">
        <f t="shared" si="53"/>
        <v>7.6523426962889871E-2</v>
      </c>
      <c r="G396" s="2">
        <f t="shared" si="53"/>
        <v>0.10809062313414429</v>
      </c>
      <c r="H396" s="2">
        <f t="shared" si="49"/>
        <v>0.70795620141741245</v>
      </c>
      <c r="I396" s="2">
        <f t="shared" si="50"/>
        <v>41.450489235607328</v>
      </c>
    </row>
    <row r="397" spans="1:9" ht="13.5" x14ac:dyDescent="0.25">
      <c r="A397" s="3">
        <f>TITRES_STAT!B400</f>
        <v>45180</v>
      </c>
      <c r="B397" s="5">
        <f>TITRES_STAT!D400</f>
        <v>19.122699999999998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7.105746789411202E-2</v>
      </c>
      <c r="G397" s="2">
        <f t="shared" si="57"/>
        <v>0.10036986433884827</v>
      </c>
      <c r="H397" s="2">
        <f t="shared" si="49"/>
        <v>0.70795620141741233</v>
      </c>
      <c r="I397" s="2">
        <f t="shared" si="50"/>
        <v>41.450489235607328</v>
      </c>
    </row>
    <row r="398" spans="1:9" ht="13.5" x14ac:dyDescent="0.25">
      <c r="A398" s="3">
        <f>TITRES_STAT!B401</f>
        <v>45181</v>
      </c>
      <c r="B398" s="5">
        <f>TITRES_STAT!D401</f>
        <v>19.122699999999998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6.598193447310402E-2</v>
      </c>
      <c r="G398" s="2">
        <f t="shared" si="57"/>
        <v>9.3200588314644825E-2</v>
      </c>
      <c r="H398" s="2">
        <f t="shared" si="49"/>
        <v>0.70795620141741233</v>
      </c>
      <c r="I398" s="2">
        <f t="shared" si="50"/>
        <v>41.450489235607328</v>
      </c>
    </row>
    <row r="399" spans="1:9" ht="13.5" x14ac:dyDescent="0.25">
      <c r="A399" s="3">
        <f>TITRES_STAT!B402</f>
        <v>45182</v>
      </c>
      <c r="B399" s="5">
        <f>TITRES_STAT!D402</f>
        <v>19.122699999999998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6.1268939153596595E-2</v>
      </c>
      <c r="G399" s="2">
        <f t="shared" si="57"/>
        <v>8.6543403435027338E-2</v>
      </c>
      <c r="H399" s="2">
        <f t="shared" si="49"/>
        <v>0.70795620141741245</v>
      </c>
      <c r="I399" s="2">
        <f t="shared" si="50"/>
        <v>41.450489235607328</v>
      </c>
    </row>
    <row r="400" spans="1:9" ht="13.5" x14ac:dyDescent="0.25">
      <c r="A400" s="3">
        <f>TITRES_STAT!B403</f>
        <v>45183</v>
      </c>
      <c r="B400" s="5">
        <f>TITRES_STAT!D403</f>
        <v>19.122699999999998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5.6892586356911128E-2</v>
      </c>
      <c r="G400" s="2">
        <f t="shared" si="57"/>
        <v>8.0361731761096816E-2</v>
      </c>
      <c r="H400" s="2">
        <f t="shared" si="49"/>
        <v>0.70795620141741245</v>
      </c>
      <c r="I400" s="2">
        <f t="shared" si="50"/>
        <v>41.450489235607328</v>
      </c>
    </row>
    <row r="401" spans="1:9" ht="13.5" x14ac:dyDescent="0.25">
      <c r="A401" s="3">
        <f>TITRES_STAT!B404</f>
        <v>45184</v>
      </c>
      <c r="B401" s="5">
        <f>TITRES_STAT!D404</f>
        <v>19.114000000000001</v>
      </c>
      <c r="C401" s="2">
        <f t="shared" si="54"/>
        <v>-8.6999999999974875E-3</v>
      </c>
      <c r="D401" s="2">
        <f t="shared" si="55"/>
        <v>0</v>
      </c>
      <c r="E401" s="2">
        <f t="shared" si="56"/>
        <v>8.6999999999974875E-3</v>
      </c>
      <c r="F401" s="2">
        <f t="shared" si="57"/>
        <v>5.2828830188560334E-2</v>
      </c>
      <c r="G401" s="2">
        <f t="shared" si="57"/>
        <v>7.5243036635304003E-2</v>
      </c>
      <c r="H401" s="2">
        <f t="shared" ref="H401:H464" si="58">F401/G401</f>
        <v>0.70210922566319001</v>
      </c>
      <c r="I401" s="2">
        <f t="shared" ref="I401:I464" si="59">IF(G401=0,100,100-(100/(1+H401)))</f>
        <v>41.249363735140342</v>
      </c>
    </row>
    <row r="402" spans="1:9" ht="13.5" x14ac:dyDescent="0.25">
      <c r="A402" s="3">
        <f>TITRES_STAT!B405</f>
        <v>45187</v>
      </c>
      <c r="B402" s="5">
        <f>TITRES_STAT!D405</f>
        <v>19.114000000000001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4.9055342317948884E-2</v>
      </c>
      <c r="G402" s="2">
        <f t="shared" si="57"/>
        <v>6.9868534018496575E-2</v>
      </c>
      <c r="H402" s="2">
        <f t="shared" si="58"/>
        <v>0.70210922566319012</v>
      </c>
      <c r="I402" s="2">
        <f t="shared" si="59"/>
        <v>41.249363735140342</v>
      </c>
    </row>
    <row r="403" spans="1:9" ht="13.5" x14ac:dyDescent="0.25">
      <c r="A403" s="3">
        <f>TITRES_STAT!B406</f>
        <v>45188</v>
      </c>
      <c r="B403" s="5">
        <f>TITRES_STAT!D406</f>
        <v>19.114000000000001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4.5551389295238255E-2</v>
      </c>
      <c r="G403" s="2">
        <f t="shared" si="57"/>
        <v>6.4877924445746818E-2</v>
      </c>
      <c r="H403" s="2">
        <f t="shared" si="58"/>
        <v>0.70210922566319023</v>
      </c>
      <c r="I403" s="2">
        <f t="shared" si="59"/>
        <v>41.249363735140349</v>
      </c>
    </row>
    <row r="404" spans="1:9" ht="13.5" x14ac:dyDescent="0.25">
      <c r="A404" s="3">
        <f>TITRES_STAT!B407</f>
        <v>45189</v>
      </c>
      <c r="B404" s="5">
        <f>TITRES_STAT!D407</f>
        <v>19.114000000000001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4.2297718631292669E-2</v>
      </c>
      <c r="G404" s="2">
        <f t="shared" si="57"/>
        <v>6.0243786985336334E-2</v>
      </c>
      <c r="H404" s="2">
        <f t="shared" si="58"/>
        <v>0.70210922566319023</v>
      </c>
      <c r="I404" s="2">
        <f t="shared" si="59"/>
        <v>41.249363735140349</v>
      </c>
    </row>
    <row r="405" spans="1:9" ht="13.5" x14ac:dyDescent="0.25">
      <c r="A405" s="3">
        <f>TITRES_STAT!B408</f>
        <v>45190</v>
      </c>
      <c r="B405" s="5">
        <f>TITRES_STAT!D408</f>
        <v>19.1053</v>
      </c>
      <c r="C405" s="2">
        <f t="shared" si="54"/>
        <v>-8.7000000000010402E-3</v>
      </c>
      <c r="D405" s="2">
        <f t="shared" si="55"/>
        <v>0</v>
      </c>
      <c r="E405" s="2">
        <f t="shared" si="56"/>
        <v>8.7000000000010402E-3</v>
      </c>
      <c r="F405" s="2">
        <f t="shared" si="57"/>
        <v>3.927645301477177E-2</v>
      </c>
      <c r="G405" s="2">
        <f t="shared" si="57"/>
        <v>5.6562087914955241E-2</v>
      </c>
      <c r="H405" s="2">
        <f t="shared" si="58"/>
        <v>0.69439538854765159</v>
      </c>
      <c r="I405" s="2">
        <f t="shared" si="59"/>
        <v>40.981897923061005</v>
      </c>
    </row>
    <row r="406" spans="1:9" ht="13.5" x14ac:dyDescent="0.25">
      <c r="A406" s="3">
        <f>TITRES_STAT!B409</f>
        <v>45191</v>
      </c>
      <c r="B406" s="5">
        <f>TITRES_STAT!D409</f>
        <v>19.1053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3.6470992085145211E-2</v>
      </c>
      <c r="G406" s="2">
        <f t="shared" si="57"/>
        <v>5.2521938778172725E-2</v>
      </c>
      <c r="H406" s="2">
        <f t="shared" si="58"/>
        <v>0.69439538854765148</v>
      </c>
      <c r="I406" s="2">
        <f t="shared" si="59"/>
        <v>40.981897923061005</v>
      </c>
    </row>
    <row r="407" spans="1:9" ht="13.5" x14ac:dyDescent="0.25">
      <c r="A407" s="3">
        <f>TITRES_STAT!B410</f>
        <v>45194</v>
      </c>
      <c r="B407" s="5">
        <f>TITRES_STAT!D410</f>
        <v>18.948899999999998</v>
      </c>
      <c r="C407" s="2">
        <f t="shared" si="54"/>
        <v>-0.15640000000000143</v>
      </c>
      <c r="D407" s="2">
        <f t="shared" si="55"/>
        <v>0</v>
      </c>
      <c r="E407" s="2">
        <f t="shared" si="56"/>
        <v>0.15640000000000143</v>
      </c>
      <c r="F407" s="2">
        <f t="shared" si="57"/>
        <v>3.3865921221920552E-2</v>
      </c>
      <c r="G407" s="2">
        <f t="shared" si="57"/>
        <v>5.9941800294017633E-2</v>
      </c>
      <c r="H407" s="2">
        <f t="shared" si="58"/>
        <v>0.56498004824357051</v>
      </c>
      <c r="I407" s="2">
        <f t="shared" si="59"/>
        <v>36.10142179625015</v>
      </c>
    </row>
    <row r="408" spans="1:9" ht="13.5" x14ac:dyDescent="0.25">
      <c r="A408" s="3">
        <f>TITRES_STAT!B411</f>
        <v>45195</v>
      </c>
      <c r="B408" s="5">
        <f>TITRES_STAT!D411</f>
        <v>18.948899999999998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3.1446926848926228E-2</v>
      </c>
      <c r="G408" s="2">
        <f t="shared" si="57"/>
        <v>5.5660243130159229E-2</v>
      </c>
      <c r="H408" s="2">
        <f t="shared" si="58"/>
        <v>0.56498004824357051</v>
      </c>
      <c r="I408" s="2">
        <f t="shared" si="59"/>
        <v>36.10142179625015</v>
      </c>
    </row>
    <row r="409" spans="1:9" ht="13.5" x14ac:dyDescent="0.25">
      <c r="A409" s="3">
        <f>TITRES_STAT!B412</f>
        <v>45197</v>
      </c>
      <c r="B409" s="5">
        <f>TITRES_STAT!D412</f>
        <v>18.948899999999998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2.920071778828864E-2</v>
      </c>
      <c r="G409" s="2">
        <f t="shared" si="57"/>
        <v>5.1684511478004999E-2</v>
      </c>
      <c r="H409" s="2">
        <f t="shared" si="58"/>
        <v>0.56498004824357051</v>
      </c>
      <c r="I409" s="2">
        <f t="shared" si="59"/>
        <v>36.10142179625015</v>
      </c>
    </row>
    <row r="410" spans="1:9" ht="13.5" x14ac:dyDescent="0.25">
      <c r="A410" s="3">
        <f>TITRES_STAT!B413</f>
        <v>45198</v>
      </c>
      <c r="B410" s="5">
        <f>TITRES_STAT!D413</f>
        <v>18.861999999999998</v>
      </c>
      <c r="C410" s="2">
        <f t="shared" si="54"/>
        <v>-8.6899999999999977E-2</v>
      </c>
      <c r="D410" s="2">
        <f t="shared" si="55"/>
        <v>0</v>
      </c>
      <c r="E410" s="2">
        <f t="shared" si="56"/>
        <v>8.6899999999999977E-2</v>
      </c>
      <c r="F410" s="2">
        <f t="shared" si="57"/>
        <v>2.711495223198231E-2</v>
      </c>
      <c r="G410" s="2">
        <f t="shared" si="57"/>
        <v>5.4199903515290353E-2</v>
      </c>
      <c r="H410" s="2">
        <f t="shared" si="58"/>
        <v>0.50027676201181615</v>
      </c>
      <c r="I410" s="2">
        <f t="shared" si="59"/>
        <v>33.345631598063505</v>
      </c>
    </row>
    <row r="411" spans="1:9" ht="13.5" x14ac:dyDescent="0.25">
      <c r="A411" s="3">
        <f>TITRES_STAT!B414</f>
        <v>45201</v>
      </c>
      <c r="B411" s="5">
        <f>TITRES_STAT!D414</f>
        <v>18.861999999999998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2.5178169929697857E-2</v>
      </c>
      <c r="G411" s="2">
        <f t="shared" si="57"/>
        <v>5.0328481835626757E-2</v>
      </c>
      <c r="H411" s="2">
        <f t="shared" si="58"/>
        <v>0.50027676201181615</v>
      </c>
      <c r="I411" s="2">
        <f t="shared" si="59"/>
        <v>33.345631598063505</v>
      </c>
    </row>
    <row r="412" spans="1:9" ht="13.5" x14ac:dyDescent="0.25">
      <c r="A412" s="3">
        <f>TITRES_STAT!B415</f>
        <v>45202</v>
      </c>
      <c r="B412" s="5">
        <f>TITRES_STAT!D415</f>
        <v>18.774999999999999</v>
      </c>
      <c r="C412" s="2">
        <f t="shared" si="54"/>
        <v>-8.6999999999999744E-2</v>
      </c>
      <c r="D412" s="2">
        <f t="shared" si="55"/>
        <v>0</v>
      </c>
      <c r="E412" s="2">
        <f t="shared" si="56"/>
        <v>8.6999999999999744E-2</v>
      </c>
      <c r="F412" s="2">
        <f t="shared" si="57"/>
        <v>2.3379729220433722E-2</v>
      </c>
      <c r="G412" s="2">
        <f t="shared" si="57"/>
        <v>5.2947875990224824E-2</v>
      </c>
      <c r="H412" s="2">
        <f t="shared" si="58"/>
        <v>0.44156122947689269</v>
      </c>
      <c r="I412" s="2">
        <f t="shared" si="59"/>
        <v>30.63076478805722</v>
      </c>
    </row>
    <row r="413" spans="1:9" ht="13.5" x14ac:dyDescent="0.25">
      <c r="A413" s="3">
        <f>TITRES_STAT!B416</f>
        <v>45203</v>
      </c>
      <c r="B413" s="5">
        <f>TITRES_STAT!D416</f>
        <v>18.774999999999999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2.1709748561831312E-2</v>
      </c>
      <c r="G413" s="2">
        <f t="shared" si="60"/>
        <v>4.9165884848065909E-2</v>
      </c>
      <c r="H413" s="2">
        <f t="shared" si="58"/>
        <v>0.44156122947689269</v>
      </c>
      <c r="I413" s="2">
        <f t="shared" si="59"/>
        <v>30.63076478805722</v>
      </c>
    </row>
    <row r="414" spans="1:9" ht="13.5" x14ac:dyDescent="0.25">
      <c r="A414" s="3">
        <f>TITRES_STAT!B417</f>
        <v>45204</v>
      </c>
      <c r="B414" s="5">
        <f>TITRES_STAT!D417</f>
        <v>18.774999999999999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2.0159052235986217E-2</v>
      </c>
      <c r="G414" s="2">
        <f t="shared" si="60"/>
        <v>4.5654035930346913E-2</v>
      </c>
      <c r="H414" s="2">
        <f t="shared" si="58"/>
        <v>0.44156122947689269</v>
      </c>
      <c r="I414" s="2">
        <f t="shared" si="59"/>
        <v>30.63076478805722</v>
      </c>
    </row>
    <row r="415" spans="1:9" ht="13.5" x14ac:dyDescent="0.25">
      <c r="A415" s="3">
        <f>TITRES_STAT!B418</f>
        <v>45205</v>
      </c>
      <c r="B415" s="5">
        <f>TITRES_STAT!D418</f>
        <v>18.774999999999999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1.8719119933415771E-2</v>
      </c>
      <c r="G415" s="2">
        <f t="shared" si="60"/>
        <v>4.2393033363893558E-2</v>
      </c>
      <c r="H415" s="2">
        <f t="shared" si="58"/>
        <v>0.44156122947689269</v>
      </c>
      <c r="I415" s="2">
        <f t="shared" si="59"/>
        <v>30.63076478805722</v>
      </c>
    </row>
    <row r="416" spans="1:9" ht="13.5" x14ac:dyDescent="0.25">
      <c r="A416" s="3">
        <f>TITRES_STAT!B419</f>
        <v>45208</v>
      </c>
      <c r="B416" s="5">
        <f>TITRES_STAT!D419</f>
        <v>18.774999999999999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1.7382039938171789E-2</v>
      </c>
      <c r="G416" s="2">
        <f t="shared" si="60"/>
        <v>3.9364959552186878E-2</v>
      </c>
      <c r="H416" s="2">
        <f t="shared" si="58"/>
        <v>0.44156122947689269</v>
      </c>
      <c r="I416" s="2">
        <f t="shared" si="59"/>
        <v>30.63076478805722</v>
      </c>
    </row>
    <row r="417" spans="1:9" ht="13.5" x14ac:dyDescent="0.25">
      <c r="A417" s="3">
        <f>TITRES_STAT!B420</f>
        <v>45209</v>
      </c>
      <c r="B417" s="5">
        <f>TITRES_STAT!D420</f>
        <v>18.774999999999999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1.6140465656873805E-2</v>
      </c>
      <c r="G417" s="2">
        <f t="shared" si="60"/>
        <v>3.6553176727030672E-2</v>
      </c>
      <c r="H417" s="2">
        <f t="shared" si="58"/>
        <v>0.44156122947689275</v>
      </c>
      <c r="I417" s="2">
        <f t="shared" si="59"/>
        <v>30.63076478805722</v>
      </c>
    </row>
    <row r="418" spans="1:9" ht="13.5" x14ac:dyDescent="0.25">
      <c r="A418" s="3">
        <f>TITRES_STAT!B421</f>
        <v>45210</v>
      </c>
      <c r="B418" s="5">
        <f>TITRES_STAT!D421</f>
        <v>18.774999999999999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1.4987575252811389E-2</v>
      </c>
      <c r="G418" s="2">
        <f t="shared" si="60"/>
        <v>3.3942235532242765E-2</v>
      </c>
      <c r="H418" s="2">
        <f t="shared" si="58"/>
        <v>0.44156122947689269</v>
      </c>
      <c r="I418" s="2">
        <f t="shared" si="59"/>
        <v>30.63076478805722</v>
      </c>
    </row>
    <row r="419" spans="1:9" ht="13.5" x14ac:dyDescent="0.25">
      <c r="A419" s="3">
        <f>TITRES_STAT!B422</f>
        <v>45211</v>
      </c>
      <c r="B419" s="5">
        <f>TITRES_STAT!D422</f>
        <v>18.774999999999999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1.3917034163324862E-2</v>
      </c>
      <c r="G419" s="2">
        <f t="shared" si="60"/>
        <v>3.1517790137082564E-2</v>
      </c>
      <c r="H419" s="2">
        <f t="shared" si="58"/>
        <v>0.4415612294768928</v>
      </c>
      <c r="I419" s="2">
        <f t="shared" si="59"/>
        <v>30.63076478805722</v>
      </c>
    </row>
    <row r="420" spans="1:9" ht="13.5" x14ac:dyDescent="0.25">
      <c r="A420" s="3">
        <f>TITRES_STAT!B423</f>
        <v>45212</v>
      </c>
      <c r="B420" s="5">
        <f>TITRES_STAT!D423</f>
        <v>18.722899999999999</v>
      </c>
      <c r="C420" s="2">
        <f t="shared" si="54"/>
        <v>-5.2099999999999369E-2</v>
      </c>
      <c r="D420" s="2">
        <f t="shared" si="55"/>
        <v>0</v>
      </c>
      <c r="E420" s="2">
        <f t="shared" si="56"/>
        <v>5.2099999999999369E-2</v>
      </c>
      <c r="F420" s="2">
        <f t="shared" si="60"/>
        <v>1.2922960294515942E-2</v>
      </c>
      <c r="G420" s="2">
        <f t="shared" si="60"/>
        <v>3.2987947984433767E-2</v>
      </c>
      <c r="H420" s="2">
        <f t="shared" si="58"/>
        <v>0.39174792868637909</v>
      </c>
      <c r="I420" s="2">
        <f t="shared" si="59"/>
        <v>28.147908152889144</v>
      </c>
    </row>
    <row r="421" spans="1:9" ht="13.5" x14ac:dyDescent="0.25">
      <c r="A421" s="3">
        <f>TITRES_STAT!B424</f>
        <v>45215</v>
      </c>
      <c r="B421" s="5">
        <f>TITRES_STAT!D424</f>
        <v>18.722899999999999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1.1999891702050517E-2</v>
      </c>
      <c r="G421" s="2">
        <f t="shared" si="60"/>
        <v>3.0631665985545641E-2</v>
      </c>
      <c r="H421" s="2">
        <f t="shared" si="58"/>
        <v>0.39174792868637909</v>
      </c>
      <c r="I421" s="2">
        <f t="shared" si="59"/>
        <v>28.147908152889144</v>
      </c>
    </row>
    <row r="422" spans="1:9" ht="13.5" x14ac:dyDescent="0.25">
      <c r="A422" s="3">
        <f>TITRES_STAT!B425</f>
        <v>45216</v>
      </c>
      <c r="B422" s="5">
        <f>TITRES_STAT!D425</f>
        <v>18.722899999999999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1.114275658047548E-2</v>
      </c>
      <c r="G422" s="2">
        <f t="shared" si="60"/>
        <v>2.8443689843720952E-2</v>
      </c>
      <c r="H422" s="2">
        <f t="shared" si="58"/>
        <v>0.39174792868637909</v>
      </c>
      <c r="I422" s="2">
        <f t="shared" si="59"/>
        <v>28.147908152889144</v>
      </c>
    </row>
    <row r="423" spans="1:9" ht="13.5" x14ac:dyDescent="0.25">
      <c r="A423" s="3">
        <f>TITRES_STAT!B426</f>
        <v>45217</v>
      </c>
      <c r="B423" s="5">
        <f>TITRES_STAT!D426</f>
        <v>18.253499999999999</v>
      </c>
      <c r="C423" s="2">
        <f t="shared" si="54"/>
        <v>-0.46940000000000026</v>
      </c>
      <c r="D423" s="2">
        <f t="shared" si="55"/>
        <v>0</v>
      </c>
      <c r="E423" s="2">
        <f t="shared" si="56"/>
        <v>0.46940000000000026</v>
      </c>
      <c r="F423" s="2">
        <f t="shared" si="60"/>
        <v>1.0346845396155805E-2</v>
      </c>
      <c r="G423" s="2">
        <f t="shared" si="60"/>
        <v>5.9940569140598039E-2</v>
      </c>
      <c r="H423" s="2">
        <f t="shared" si="58"/>
        <v>0.17261840427117059</v>
      </c>
      <c r="I423" s="2">
        <f t="shared" si="59"/>
        <v>14.720765394984568</v>
      </c>
    </row>
    <row r="424" spans="1:9" ht="13.5" x14ac:dyDescent="0.25">
      <c r="A424" s="3">
        <f>TITRES_STAT!B427</f>
        <v>45218</v>
      </c>
      <c r="B424" s="5">
        <f>TITRES_STAT!D427</f>
        <v>18.7316</v>
      </c>
      <c r="C424" s="2">
        <f t="shared" si="54"/>
        <v>0.4781000000000013</v>
      </c>
      <c r="D424" s="2">
        <f t="shared" si="55"/>
        <v>0.4781000000000013</v>
      </c>
      <c r="E424" s="2">
        <f t="shared" si="56"/>
        <v>0</v>
      </c>
      <c r="F424" s="2">
        <f t="shared" si="60"/>
        <v>4.3757785010716199E-2</v>
      </c>
      <c r="G424" s="2">
        <f t="shared" si="60"/>
        <v>5.5659099916269605E-2</v>
      </c>
      <c r="H424" s="2">
        <f t="shared" si="58"/>
        <v>0.78617485867617209</v>
      </c>
      <c r="I424" s="2">
        <f t="shared" si="59"/>
        <v>44.014439843747859</v>
      </c>
    </row>
    <row r="425" spans="1:9" ht="13.5" x14ac:dyDescent="0.25">
      <c r="A425" s="3">
        <f>TITRES_STAT!B428</f>
        <v>45219</v>
      </c>
      <c r="B425" s="5">
        <f>TITRES_STAT!D428</f>
        <v>18.7316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4.063222893852219E-2</v>
      </c>
      <c r="G425" s="2">
        <f t="shared" si="60"/>
        <v>5.1683449922250345E-2</v>
      </c>
      <c r="H425" s="2">
        <f t="shared" si="58"/>
        <v>0.78617485867617221</v>
      </c>
      <c r="I425" s="2">
        <f t="shared" si="59"/>
        <v>44.014439843747866</v>
      </c>
    </row>
    <row r="426" spans="1:9" ht="13.5" x14ac:dyDescent="0.25">
      <c r="A426" s="3">
        <f>TITRES_STAT!B429</f>
        <v>45222</v>
      </c>
      <c r="B426" s="5">
        <f>TITRES_STAT!D429</f>
        <v>18.7316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3.7729926871484895E-2</v>
      </c>
      <c r="G426" s="2">
        <f t="shared" si="60"/>
        <v>4.799177492780389E-2</v>
      </c>
      <c r="H426" s="2">
        <f t="shared" si="58"/>
        <v>0.78617485867617232</v>
      </c>
      <c r="I426" s="2">
        <f t="shared" si="59"/>
        <v>44.014439843747866</v>
      </c>
    </row>
    <row r="427" spans="1:9" ht="13.5" x14ac:dyDescent="0.25">
      <c r="A427" s="3">
        <f>TITRES_STAT!B430</f>
        <v>45223</v>
      </c>
      <c r="B427" s="5">
        <f>TITRES_STAT!D430</f>
        <v>18.722899999999999</v>
      </c>
      <c r="C427" s="2">
        <f t="shared" si="54"/>
        <v>-8.7000000000010402E-3</v>
      </c>
      <c r="D427" s="2">
        <f t="shared" si="55"/>
        <v>0</v>
      </c>
      <c r="E427" s="2">
        <f t="shared" si="56"/>
        <v>8.7000000000010402E-3</v>
      </c>
      <c r="F427" s="2">
        <f t="shared" si="60"/>
        <v>3.5034932094950261E-2</v>
      </c>
      <c r="G427" s="2">
        <f t="shared" si="60"/>
        <v>4.5185219575817968E-2</v>
      </c>
      <c r="H427" s="2">
        <f t="shared" si="58"/>
        <v>0.77536266114993291</v>
      </c>
      <c r="I427" s="2">
        <f t="shared" si="59"/>
        <v>43.673480248126722</v>
      </c>
    </row>
    <row r="428" spans="1:9" ht="13.5" x14ac:dyDescent="0.25">
      <c r="A428" s="3">
        <f>TITRES_STAT!B431</f>
        <v>45224</v>
      </c>
      <c r="B428" s="5">
        <f>TITRES_STAT!D431</f>
        <v>18.601199999999999</v>
      </c>
      <c r="C428" s="2">
        <f t="shared" si="54"/>
        <v>-0.12170000000000059</v>
      </c>
      <c r="D428" s="2">
        <f t="shared" si="55"/>
        <v>0</v>
      </c>
      <c r="E428" s="2">
        <f t="shared" si="56"/>
        <v>0.12170000000000059</v>
      </c>
      <c r="F428" s="2">
        <f t="shared" si="60"/>
        <v>3.2532436945310952E-2</v>
      </c>
      <c r="G428" s="2">
        <f t="shared" si="60"/>
        <v>5.0650561034688159E-2</v>
      </c>
      <c r="H428" s="2">
        <f t="shared" si="58"/>
        <v>0.64229173933593819</v>
      </c>
      <c r="I428" s="2">
        <f t="shared" si="59"/>
        <v>39.109478782110251</v>
      </c>
    </row>
    <row r="429" spans="1:9" ht="13.5" x14ac:dyDescent="0.25">
      <c r="A429" s="3">
        <f>TITRES_STAT!B432</f>
        <v>45225</v>
      </c>
      <c r="B429" s="5">
        <f>TITRES_STAT!D432</f>
        <v>18.601199999999999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3.0208691449217312E-2</v>
      </c>
      <c r="G429" s="2">
        <f t="shared" si="61"/>
        <v>4.7032663817924716E-2</v>
      </c>
      <c r="H429" s="2">
        <f t="shared" si="58"/>
        <v>0.64229173933593819</v>
      </c>
      <c r="I429" s="2">
        <f t="shared" si="59"/>
        <v>39.109478782110251</v>
      </c>
    </row>
    <row r="430" spans="1:9" ht="13.5" x14ac:dyDescent="0.25">
      <c r="A430" s="3">
        <f>TITRES_STAT!B433</f>
        <v>45226</v>
      </c>
      <c r="B430" s="5">
        <f>TITRES_STAT!D433</f>
        <v>18.601199999999999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2.8050927774273222E-2</v>
      </c>
      <c r="G430" s="2">
        <f t="shared" si="61"/>
        <v>4.3673187830930098E-2</v>
      </c>
      <c r="H430" s="2">
        <f t="shared" si="58"/>
        <v>0.64229173933593819</v>
      </c>
      <c r="I430" s="2">
        <f t="shared" si="59"/>
        <v>39.109478782110251</v>
      </c>
    </row>
    <row r="431" spans="1:9" ht="13.5" x14ac:dyDescent="0.25">
      <c r="A431" s="3">
        <f>TITRES_STAT!B434</f>
        <v>45229</v>
      </c>
      <c r="B431" s="5">
        <f>TITRES_STAT!D434</f>
        <v>18.6447</v>
      </c>
      <c r="C431" s="2">
        <f t="shared" si="54"/>
        <v>4.3500000000001648E-2</v>
      </c>
      <c r="D431" s="2">
        <f t="shared" si="55"/>
        <v>4.3500000000001648E-2</v>
      </c>
      <c r="E431" s="2">
        <f t="shared" si="56"/>
        <v>0</v>
      </c>
      <c r="F431" s="2">
        <f t="shared" si="61"/>
        <v>2.9154432933253822E-2</v>
      </c>
      <c r="G431" s="2">
        <f t="shared" si="61"/>
        <v>4.0553674414435088E-2</v>
      </c>
      <c r="H431" s="2">
        <f t="shared" si="58"/>
        <v>0.71890977461899963</v>
      </c>
      <c r="I431" s="2">
        <f t="shared" si="59"/>
        <v>41.82358988437003</v>
      </c>
    </row>
    <row r="432" spans="1:9" ht="13.5" x14ac:dyDescent="0.25">
      <c r="A432" s="3">
        <f>TITRES_STAT!B435</f>
        <v>45230</v>
      </c>
      <c r="B432" s="5">
        <f>TITRES_STAT!D435</f>
        <v>18.6447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2.7071973438021407E-2</v>
      </c>
      <c r="G432" s="2">
        <f t="shared" si="61"/>
        <v>3.7656983384832581E-2</v>
      </c>
      <c r="H432" s="2">
        <f t="shared" si="58"/>
        <v>0.71890977461899974</v>
      </c>
      <c r="I432" s="2">
        <f t="shared" si="59"/>
        <v>41.82358988437003</v>
      </c>
    </row>
    <row r="433" spans="1:9" ht="13.5" x14ac:dyDescent="0.25">
      <c r="A433" s="3">
        <f>TITRES_STAT!B436</f>
        <v>45231</v>
      </c>
      <c r="B433" s="5">
        <f>TITRES_STAT!D436</f>
        <v>18.592500000000001</v>
      </c>
      <c r="C433" s="2">
        <f t="shared" si="54"/>
        <v>-5.2199999999999136E-2</v>
      </c>
      <c r="D433" s="2">
        <f t="shared" si="55"/>
        <v>0</v>
      </c>
      <c r="E433" s="2">
        <f t="shared" si="56"/>
        <v>5.2199999999999136E-2</v>
      </c>
      <c r="F433" s="2">
        <f t="shared" si="61"/>
        <v>2.5138261049591305E-2</v>
      </c>
      <c r="G433" s="2">
        <f t="shared" si="61"/>
        <v>3.8695770285915906E-2</v>
      </c>
      <c r="H433" s="2">
        <f t="shared" si="58"/>
        <v>0.64963847117784024</v>
      </c>
      <c r="I433" s="2">
        <f t="shared" si="59"/>
        <v>39.380657188117041</v>
      </c>
    </row>
    <row r="434" spans="1:9" ht="13.5" x14ac:dyDescent="0.25">
      <c r="A434" s="3">
        <f>TITRES_STAT!B437</f>
        <v>45232</v>
      </c>
      <c r="B434" s="5">
        <f>TITRES_STAT!D437</f>
        <v>18.2361</v>
      </c>
      <c r="C434" s="2">
        <f t="shared" si="54"/>
        <v>-0.35640000000000072</v>
      </c>
      <c r="D434" s="2">
        <f t="shared" si="55"/>
        <v>0</v>
      </c>
      <c r="E434" s="2">
        <f t="shared" si="56"/>
        <v>0.35640000000000072</v>
      </c>
      <c r="F434" s="2">
        <f t="shared" si="61"/>
        <v>2.3342670974620498E-2</v>
      </c>
      <c r="G434" s="2">
        <f t="shared" si="61"/>
        <v>6.1388929551207679E-2</v>
      </c>
      <c r="H434" s="2">
        <f t="shared" si="58"/>
        <v>0.38024235224934438</v>
      </c>
      <c r="I434" s="2">
        <f t="shared" si="59"/>
        <v>27.548955560570462</v>
      </c>
    </row>
    <row r="435" spans="1:9" ht="13.5" x14ac:dyDescent="0.25">
      <c r="A435" s="3">
        <f>TITRES_STAT!B438</f>
        <v>45233</v>
      </c>
      <c r="B435" s="5">
        <f>TITRES_STAT!D438</f>
        <v>18.218699999999998</v>
      </c>
      <c r="C435" s="2">
        <f t="shared" si="54"/>
        <v>-1.740000000000208E-2</v>
      </c>
      <c r="D435" s="2">
        <f t="shared" si="55"/>
        <v>0</v>
      </c>
      <c r="E435" s="2">
        <f t="shared" si="56"/>
        <v>1.740000000000208E-2</v>
      </c>
      <c r="F435" s="2">
        <f t="shared" si="61"/>
        <v>2.1675337333576176E-2</v>
      </c>
      <c r="G435" s="2">
        <f t="shared" si="61"/>
        <v>5.8246863154692997E-2</v>
      </c>
      <c r="H435" s="2">
        <f t="shared" si="58"/>
        <v>0.37212883509298089</v>
      </c>
      <c r="I435" s="2">
        <f t="shared" si="59"/>
        <v>27.120546232654902</v>
      </c>
    </row>
    <row r="436" spans="1:9" ht="13.5" x14ac:dyDescent="0.25">
      <c r="A436" s="3">
        <f>TITRES_STAT!B439</f>
        <v>45236</v>
      </c>
      <c r="B436" s="5">
        <f>TITRES_STAT!D439</f>
        <v>18.4969</v>
      </c>
      <c r="C436" s="2">
        <f t="shared" si="54"/>
        <v>0.27820000000000178</v>
      </c>
      <c r="D436" s="2">
        <f t="shared" si="55"/>
        <v>0.27820000000000178</v>
      </c>
      <c r="E436" s="2">
        <f t="shared" si="56"/>
        <v>0</v>
      </c>
      <c r="F436" s="2">
        <f t="shared" si="61"/>
        <v>3.9998527524035148E-2</v>
      </c>
      <c r="G436" s="2">
        <f t="shared" si="61"/>
        <v>5.4086372929357786E-2</v>
      </c>
      <c r="H436" s="2">
        <f t="shared" si="58"/>
        <v>0.73953059444894231</v>
      </c>
      <c r="I436" s="2">
        <f t="shared" si="59"/>
        <v>42.513227235489623</v>
      </c>
    </row>
    <row r="437" spans="1:9" ht="13.5" x14ac:dyDescent="0.25">
      <c r="A437" s="3">
        <f>TITRES_STAT!B440</f>
        <v>45237</v>
      </c>
      <c r="B437" s="5">
        <f>TITRES_STAT!D440</f>
        <v>18.4969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3.7141489843746926E-2</v>
      </c>
      <c r="G437" s="2">
        <f t="shared" si="61"/>
        <v>5.0223060577260802E-2</v>
      </c>
      <c r="H437" s="2">
        <f t="shared" si="58"/>
        <v>0.73953059444894242</v>
      </c>
      <c r="I437" s="2">
        <f t="shared" si="59"/>
        <v>42.513227235489623</v>
      </c>
    </row>
    <row r="438" spans="1:9" ht="13.5" x14ac:dyDescent="0.25">
      <c r="A438" s="3">
        <f>TITRES_STAT!B441</f>
        <v>45238</v>
      </c>
      <c r="B438" s="5">
        <f>TITRES_STAT!D441</f>
        <v>18.4621</v>
      </c>
      <c r="C438" s="2">
        <f t="shared" si="54"/>
        <v>-3.4800000000000608E-2</v>
      </c>
      <c r="D438" s="2">
        <f t="shared" si="55"/>
        <v>0</v>
      </c>
      <c r="E438" s="2">
        <f t="shared" si="56"/>
        <v>3.4800000000000608E-2</v>
      </c>
      <c r="F438" s="2">
        <f t="shared" si="61"/>
        <v>3.4488526283479287E-2</v>
      </c>
      <c r="G438" s="2">
        <f t="shared" si="61"/>
        <v>4.9121413393170783E-2</v>
      </c>
      <c r="H438" s="2">
        <f t="shared" si="58"/>
        <v>0.70210777543046299</v>
      </c>
      <c r="I438" s="2">
        <f t="shared" si="59"/>
        <v>41.249313678324512</v>
      </c>
    </row>
    <row r="439" spans="1:9" ht="13.5" x14ac:dyDescent="0.25">
      <c r="A439" s="3">
        <f>TITRES_STAT!B442</f>
        <v>45239</v>
      </c>
      <c r="B439" s="5">
        <f>TITRES_STAT!D442</f>
        <v>17.818899999999999</v>
      </c>
      <c r="C439" s="2">
        <f t="shared" si="54"/>
        <v>-0.64320000000000022</v>
      </c>
      <c r="D439" s="2">
        <f t="shared" si="55"/>
        <v>0</v>
      </c>
      <c r="E439" s="2">
        <f t="shared" si="56"/>
        <v>0.64320000000000022</v>
      </c>
      <c r="F439" s="2">
        <f t="shared" si="61"/>
        <v>3.2025060120373629E-2</v>
      </c>
      <c r="G439" s="2">
        <f t="shared" si="61"/>
        <v>9.1555598150801457E-2</v>
      </c>
      <c r="H439" s="2">
        <f t="shared" si="58"/>
        <v>0.34978811527859904</v>
      </c>
      <c r="I439" s="2">
        <f t="shared" si="59"/>
        <v>25.914298053098662</v>
      </c>
    </row>
    <row r="440" spans="1:9" ht="13.5" x14ac:dyDescent="0.25">
      <c r="A440" s="3">
        <f>TITRES_STAT!B443</f>
        <v>45240</v>
      </c>
      <c r="B440" s="5">
        <f>TITRES_STAT!D443</f>
        <v>17.818899999999999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2.9737555826061225E-2</v>
      </c>
      <c r="G440" s="2">
        <f t="shared" si="61"/>
        <v>8.5015912568601346E-2</v>
      </c>
      <c r="H440" s="2">
        <f t="shared" si="58"/>
        <v>0.34978811527859904</v>
      </c>
      <c r="I440" s="2">
        <f t="shared" si="59"/>
        <v>25.914298053098662</v>
      </c>
    </row>
    <row r="441" spans="1:9" ht="13.5" x14ac:dyDescent="0.25">
      <c r="A441" s="3">
        <f>TITRES_STAT!B444</f>
        <v>45243</v>
      </c>
      <c r="B441" s="5">
        <f>TITRES_STAT!D444</f>
        <v>17.3843</v>
      </c>
      <c r="C441" s="2">
        <f t="shared" si="54"/>
        <v>-0.43459999999999965</v>
      </c>
      <c r="D441" s="2">
        <f t="shared" si="55"/>
        <v>0</v>
      </c>
      <c r="E441" s="2">
        <f t="shared" si="56"/>
        <v>0.43459999999999965</v>
      </c>
      <c r="F441" s="2">
        <f t="shared" si="61"/>
        <v>2.7613444695628282E-2</v>
      </c>
      <c r="G441" s="2">
        <f t="shared" si="61"/>
        <v>0.10998620452798694</v>
      </c>
      <c r="H441" s="2">
        <f t="shared" si="58"/>
        <v>0.25106280204988618</v>
      </c>
      <c r="I441" s="2">
        <f t="shared" si="59"/>
        <v>20.067961547455155</v>
      </c>
    </row>
    <row r="442" spans="1:9" ht="13.5" x14ac:dyDescent="0.25">
      <c r="A442" s="3">
        <f>TITRES_STAT!B445</f>
        <v>45244</v>
      </c>
      <c r="B442" s="5">
        <f>TITRES_STAT!D445</f>
        <v>18.427399999999999</v>
      </c>
      <c r="C442" s="2">
        <f t="shared" si="54"/>
        <v>1.043099999999999</v>
      </c>
      <c r="D442" s="2">
        <f t="shared" si="55"/>
        <v>1.043099999999999</v>
      </c>
      <c r="E442" s="2">
        <f t="shared" si="56"/>
        <v>0</v>
      </c>
      <c r="F442" s="2">
        <f t="shared" si="61"/>
        <v>0.10014819864594048</v>
      </c>
      <c r="G442" s="2">
        <f t="shared" si="61"/>
        <v>0.10213004706170216</v>
      </c>
      <c r="H442" s="2">
        <f t="shared" si="58"/>
        <v>0.98059485457238316</v>
      </c>
      <c r="I442" s="2">
        <f t="shared" si="59"/>
        <v>49.510118251018916</v>
      </c>
    </row>
    <row r="443" spans="1:9" ht="13.5" x14ac:dyDescent="0.25">
      <c r="A443" s="3">
        <f>TITRES_STAT!B446</f>
        <v>45245</v>
      </c>
      <c r="B443" s="5">
        <f>TITRES_STAT!D446</f>
        <v>18.427399999999999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9.2994755885516159E-2</v>
      </c>
      <c r="G443" s="2">
        <f t="shared" si="61"/>
        <v>9.4835043700152014E-2</v>
      </c>
      <c r="H443" s="2">
        <f t="shared" si="58"/>
        <v>0.98059485457238305</v>
      </c>
      <c r="I443" s="2">
        <f t="shared" si="59"/>
        <v>49.510118251018916</v>
      </c>
    </row>
    <row r="444" spans="1:9" ht="13.5" x14ac:dyDescent="0.25">
      <c r="A444" s="3">
        <f>TITRES_STAT!B447</f>
        <v>45246</v>
      </c>
      <c r="B444" s="5">
        <f>TITRES_STAT!D447</f>
        <v>17.3843</v>
      </c>
      <c r="C444" s="2">
        <f t="shared" si="54"/>
        <v>-1.043099999999999</v>
      </c>
      <c r="D444" s="2">
        <f t="shared" si="55"/>
        <v>0</v>
      </c>
      <c r="E444" s="2">
        <f t="shared" si="56"/>
        <v>1.043099999999999</v>
      </c>
      <c r="F444" s="2">
        <f t="shared" si="61"/>
        <v>8.6352273322265014E-2</v>
      </c>
      <c r="G444" s="2">
        <f t="shared" si="61"/>
        <v>0.16256825486442678</v>
      </c>
      <c r="H444" s="2">
        <f t="shared" si="58"/>
        <v>0.5311754954512995</v>
      </c>
      <c r="I444" s="2">
        <f t="shared" si="59"/>
        <v>34.690699859635657</v>
      </c>
    </row>
    <row r="445" spans="1:9" ht="13.5" x14ac:dyDescent="0.25">
      <c r="A445" s="3">
        <f>TITRES_STAT!B448</f>
        <v>45247</v>
      </c>
      <c r="B445" s="5">
        <f>TITRES_STAT!D448</f>
        <v>17.3843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8.0184253799246083E-2</v>
      </c>
      <c r="G445" s="2">
        <f t="shared" si="62"/>
        <v>0.15095623665982488</v>
      </c>
      <c r="H445" s="2">
        <f t="shared" si="58"/>
        <v>0.53117549545129938</v>
      </c>
      <c r="I445" s="2">
        <f t="shared" si="59"/>
        <v>34.690699859635643</v>
      </c>
    </row>
    <row r="446" spans="1:9" ht="13.5" x14ac:dyDescent="0.25">
      <c r="A446" s="3">
        <f>TITRES_STAT!B449</f>
        <v>45250</v>
      </c>
      <c r="B446" s="5">
        <f>TITRES_STAT!D449</f>
        <v>17.3843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7.4456807099299929E-2</v>
      </c>
      <c r="G446" s="2">
        <f t="shared" si="62"/>
        <v>0.14017364832698026</v>
      </c>
      <c r="H446" s="2">
        <f t="shared" si="58"/>
        <v>0.53117549545129927</v>
      </c>
      <c r="I446" s="2">
        <f t="shared" si="59"/>
        <v>34.690699859635643</v>
      </c>
    </row>
    <row r="447" spans="1:9" ht="13.5" x14ac:dyDescent="0.25">
      <c r="A447" s="3">
        <f>TITRES_STAT!B450</f>
        <v>45251</v>
      </c>
      <c r="B447" s="5">
        <f>TITRES_STAT!D450</f>
        <v>17.3843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6.9138463735064229E-2</v>
      </c>
      <c r="G447" s="2">
        <f t="shared" si="62"/>
        <v>0.13016124487505309</v>
      </c>
      <c r="H447" s="2">
        <f t="shared" si="58"/>
        <v>0.53117549545129938</v>
      </c>
      <c r="I447" s="2">
        <f t="shared" si="59"/>
        <v>34.690699859635643</v>
      </c>
    </row>
    <row r="448" spans="1:9" ht="13.5" x14ac:dyDescent="0.25">
      <c r="A448" s="3">
        <f>TITRES_STAT!B451</f>
        <v>45252</v>
      </c>
      <c r="B448" s="5">
        <f>TITRES_STAT!D451</f>
        <v>17.3843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6.4200002039702497E-2</v>
      </c>
      <c r="G448" s="2">
        <f t="shared" si="62"/>
        <v>0.12086401309826358</v>
      </c>
      <c r="H448" s="2">
        <f t="shared" si="58"/>
        <v>0.53117549545129938</v>
      </c>
      <c r="I448" s="2">
        <f t="shared" si="59"/>
        <v>34.690699859635643</v>
      </c>
    </row>
    <row r="449" spans="1:9" ht="13.5" x14ac:dyDescent="0.25">
      <c r="A449" s="3">
        <f>TITRES_STAT!B452</f>
        <v>45253</v>
      </c>
      <c r="B449" s="5">
        <f>TITRES_STAT!D452</f>
        <v>17.3843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5.9614287608295173E-2</v>
      </c>
      <c r="G449" s="2">
        <f t="shared" si="62"/>
        <v>0.11223086930553047</v>
      </c>
      <c r="H449" s="2">
        <f t="shared" si="58"/>
        <v>0.53117549545129938</v>
      </c>
      <c r="I449" s="2">
        <f t="shared" si="59"/>
        <v>34.690699859635643</v>
      </c>
    </row>
    <row r="450" spans="1:9" ht="13.5" x14ac:dyDescent="0.25">
      <c r="A450" s="3">
        <f>TITRES_STAT!B453</f>
        <v>45254</v>
      </c>
      <c r="B450" s="5">
        <f>TITRES_STAT!D453</f>
        <v>17.375599999999999</v>
      </c>
      <c r="C450" s="2">
        <f t="shared" si="54"/>
        <v>-8.7000000000010402E-3</v>
      </c>
      <c r="D450" s="2">
        <f t="shared" si="55"/>
        <v>0</v>
      </c>
      <c r="E450" s="2">
        <f t="shared" si="56"/>
        <v>8.7000000000010402E-3</v>
      </c>
      <c r="F450" s="2">
        <f t="shared" si="62"/>
        <v>5.535612420770266E-2</v>
      </c>
      <c r="G450" s="2">
        <f t="shared" si="62"/>
        <v>0.10483580721227836</v>
      </c>
      <c r="H450" s="2">
        <f t="shared" si="58"/>
        <v>0.52802688012516541</v>
      </c>
      <c r="I450" s="2">
        <f t="shared" si="59"/>
        <v>34.556125091327786</v>
      </c>
    </row>
    <row r="451" spans="1:9" ht="13.5" x14ac:dyDescent="0.25">
      <c r="A451" s="3">
        <f>TITRES_STAT!B454</f>
        <v>45257</v>
      </c>
      <c r="B451" s="5">
        <f>TITRES_STAT!D454</f>
        <v>17.366900000000001</v>
      </c>
      <c r="C451" s="2">
        <f t="shared" ref="C451:C514" si="63">B451-B450</f>
        <v>-8.6999999999974875E-3</v>
      </c>
      <c r="D451" s="2">
        <f t="shared" ref="D451:D514" si="64">IF(C451&gt;0,C451,0)</f>
        <v>0</v>
      </c>
      <c r="E451" s="2">
        <f t="shared" ref="E451:E514" si="65">IF(C451&lt;0,-C451,0)</f>
        <v>8.6999999999974875E-3</v>
      </c>
      <c r="F451" s="2">
        <f t="shared" si="62"/>
        <v>5.1402115335723898E-2</v>
      </c>
      <c r="G451" s="2">
        <f t="shared" si="62"/>
        <v>9.7968963839972584E-2</v>
      </c>
      <c r="H451" s="2">
        <f t="shared" si="58"/>
        <v>0.5246775439994108</v>
      </c>
      <c r="I451" s="2">
        <f t="shared" si="59"/>
        <v>34.412361227746501</v>
      </c>
    </row>
    <row r="452" spans="1:9" ht="13.5" x14ac:dyDescent="0.25">
      <c r="A452" s="3">
        <f>TITRES_STAT!B455</f>
        <v>45258</v>
      </c>
      <c r="B452" s="5">
        <f>TITRES_STAT!D455</f>
        <v>17.366900000000001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4.7730535668886478E-2</v>
      </c>
      <c r="G452" s="2">
        <f t="shared" si="62"/>
        <v>9.0971180708545971E-2</v>
      </c>
      <c r="H452" s="2">
        <f t="shared" si="58"/>
        <v>0.5246775439994108</v>
      </c>
      <c r="I452" s="2">
        <f t="shared" si="59"/>
        <v>34.412361227746501</v>
      </c>
    </row>
    <row r="453" spans="1:9" ht="13.5" x14ac:dyDescent="0.25">
      <c r="A453" s="3">
        <f>TITRES_STAT!B456</f>
        <v>45259</v>
      </c>
      <c r="B453" s="5">
        <f>TITRES_STAT!D456</f>
        <v>17.366900000000001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4.4321211692537443E-2</v>
      </c>
      <c r="G453" s="2">
        <f t="shared" si="62"/>
        <v>8.4473239229364117E-2</v>
      </c>
      <c r="H453" s="2">
        <f t="shared" si="58"/>
        <v>0.5246775439994108</v>
      </c>
      <c r="I453" s="2">
        <f t="shared" si="59"/>
        <v>34.412361227746501</v>
      </c>
    </row>
    <row r="454" spans="1:9" ht="13.5" x14ac:dyDescent="0.25">
      <c r="A454" s="3">
        <f>TITRES_STAT!B457</f>
        <v>45260</v>
      </c>
      <c r="B454" s="5">
        <f>TITRES_STAT!D457</f>
        <v>17.288699999999999</v>
      </c>
      <c r="C454" s="2">
        <f t="shared" si="63"/>
        <v>-7.820000000000249E-2</v>
      </c>
      <c r="D454" s="2">
        <f t="shared" si="64"/>
        <v>0</v>
      </c>
      <c r="E454" s="2">
        <f t="shared" si="65"/>
        <v>7.820000000000249E-2</v>
      </c>
      <c r="F454" s="2">
        <f t="shared" si="62"/>
        <v>4.1155410857356196E-2</v>
      </c>
      <c r="G454" s="2">
        <f t="shared" si="62"/>
        <v>8.4025150712981139E-2</v>
      </c>
      <c r="H454" s="2">
        <f t="shared" si="58"/>
        <v>0.48979871512444728</v>
      </c>
      <c r="I454" s="2">
        <f t="shared" si="59"/>
        <v>32.876838337421503</v>
      </c>
    </row>
    <row r="455" spans="1:9" ht="13.5" x14ac:dyDescent="0.25">
      <c r="A455" s="3">
        <f>TITRES_STAT!B458</f>
        <v>45261</v>
      </c>
      <c r="B455" s="5">
        <f>TITRES_STAT!D458</f>
        <v>17.366900000000001</v>
      </c>
      <c r="C455" s="2">
        <f t="shared" si="63"/>
        <v>7.820000000000249E-2</v>
      </c>
      <c r="D455" s="2">
        <f t="shared" si="64"/>
        <v>7.820000000000249E-2</v>
      </c>
      <c r="E455" s="2">
        <f t="shared" si="65"/>
        <v>0</v>
      </c>
      <c r="F455" s="2">
        <f t="shared" si="62"/>
        <v>4.3801452938973792E-2</v>
      </c>
      <c r="G455" s="2">
        <f t="shared" si="62"/>
        <v>7.8023354233482486E-2</v>
      </c>
      <c r="H455" s="2">
        <f t="shared" si="58"/>
        <v>0.5613890016558285</v>
      </c>
      <c r="I455" s="2">
        <f t="shared" si="59"/>
        <v>35.954461127911387</v>
      </c>
    </row>
    <row r="456" spans="1:9" ht="13.5" x14ac:dyDescent="0.25">
      <c r="A456" s="3">
        <f>TITRES_STAT!B459</f>
        <v>45264</v>
      </c>
      <c r="B456" s="5">
        <f>TITRES_STAT!D459</f>
        <v>17.366900000000001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4.0672777729047094E-2</v>
      </c>
      <c r="G456" s="2">
        <f t="shared" si="62"/>
        <v>7.2450257502519447E-2</v>
      </c>
      <c r="H456" s="2">
        <f t="shared" si="58"/>
        <v>0.5613890016558285</v>
      </c>
      <c r="I456" s="2">
        <f t="shared" si="59"/>
        <v>35.954461127911387</v>
      </c>
    </row>
    <row r="457" spans="1:9" ht="13.5" x14ac:dyDescent="0.25">
      <c r="A457" s="3">
        <f>TITRES_STAT!B460</f>
        <v>45265</v>
      </c>
      <c r="B457" s="5">
        <f>TITRES_STAT!D460</f>
        <v>17.3582</v>
      </c>
      <c r="C457" s="2">
        <f t="shared" si="63"/>
        <v>-8.7000000000010402E-3</v>
      </c>
      <c r="D457" s="2">
        <f t="shared" si="64"/>
        <v>0</v>
      </c>
      <c r="E457" s="2">
        <f t="shared" si="65"/>
        <v>8.7000000000010402E-3</v>
      </c>
      <c r="F457" s="2">
        <f t="shared" si="62"/>
        <v>3.7767579319829443E-2</v>
      </c>
      <c r="G457" s="2">
        <f t="shared" si="62"/>
        <v>6.7896667680910988E-2</v>
      </c>
      <c r="H457" s="2">
        <f t="shared" si="58"/>
        <v>0.55625085309522082</v>
      </c>
      <c r="I457" s="2">
        <f t="shared" si="59"/>
        <v>35.743007111539626</v>
      </c>
    </row>
    <row r="458" spans="1:9" ht="13.5" x14ac:dyDescent="0.25">
      <c r="A458" s="3">
        <f>TITRES_STAT!B461</f>
        <v>45266</v>
      </c>
      <c r="B458" s="5">
        <f>TITRES_STAT!D461</f>
        <v>17.349499999999999</v>
      </c>
      <c r="C458" s="2">
        <f t="shared" si="63"/>
        <v>-8.7000000000010402E-3</v>
      </c>
      <c r="D458" s="2">
        <f t="shared" si="64"/>
        <v>0</v>
      </c>
      <c r="E458" s="2">
        <f t="shared" si="65"/>
        <v>8.7000000000010402E-3</v>
      </c>
      <c r="F458" s="2">
        <f t="shared" si="62"/>
        <v>3.5069895082698768E-2</v>
      </c>
      <c r="G458" s="2">
        <f t="shared" si="62"/>
        <v>6.3668334275131702E-2</v>
      </c>
      <c r="H458" s="2">
        <f t="shared" si="58"/>
        <v>0.55082162085708541</v>
      </c>
      <c r="I458" s="2">
        <f t="shared" si="59"/>
        <v>35.518051428291628</v>
      </c>
    </row>
    <row r="459" spans="1:9" ht="13.5" x14ac:dyDescent="0.25">
      <c r="A459" s="3">
        <f>TITRES_STAT!B462</f>
        <v>45267</v>
      </c>
      <c r="B459" s="5">
        <f>TITRES_STAT!D462</f>
        <v>17.349499999999999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3.2564902576791711E-2</v>
      </c>
      <c r="G459" s="2">
        <f t="shared" si="62"/>
        <v>5.9120596112622291E-2</v>
      </c>
      <c r="H459" s="2">
        <f t="shared" si="58"/>
        <v>0.55082162085708541</v>
      </c>
      <c r="I459" s="2">
        <f t="shared" si="59"/>
        <v>35.518051428291628</v>
      </c>
    </row>
    <row r="460" spans="1:9" ht="13.5" x14ac:dyDescent="0.25">
      <c r="A460" s="3">
        <f>TITRES_STAT!B463</f>
        <v>45268</v>
      </c>
      <c r="B460" s="5">
        <f>TITRES_STAT!D463</f>
        <v>17.340800000000002</v>
      </c>
      <c r="C460" s="2">
        <f t="shared" si="63"/>
        <v>-8.6999999999974875E-3</v>
      </c>
      <c r="D460" s="2">
        <f t="shared" si="64"/>
        <v>0</v>
      </c>
      <c r="E460" s="2">
        <f t="shared" si="65"/>
        <v>8.6999999999974875E-3</v>
      </c>
      <c r="F460" s="2">
        <f t="shared" si="62"/>
        <v>3.0238838107020875E-2</v>
      </c>
      <c r="G460" s="2">
        <f t="shared" si="62"/>
        <v>5.5519124961720519E-2</v>
      </c>
      <c r="H460" s="2">
        <f t="shared" si="58"/>
        <v>0.54465624463407936</v>
      </c>
      <c r="I460" s="2">
        <f t="shared" si="59"/>
        <v>35.260676705651463</v>
      </c>
    </row>
    <row r="461" spans="1:9" ht="13.5" x14ac:dyDescent="0.25">
      <c r="A461" s="3">
        <f>TITRES_STAT!B464</f>
        <v>45271</v>
      </c>
      <c r="B461" s="5">
        <f>TITRES_STAT!D464</f>
        <v>17.375599999999999</v>
      </c>
      <c r="C461" s="2">
        <f t="shared" si="63"/>
        <v>3.4799999999997056E-2</v>
      </c>
      <c r="D461" s="2">
        <f t="shared" si="64"/>
        <v>3.4799999999997056E-2</v>
      </c>
      <c r="E461" s="2">
        <f t="shared" si="65"/>
        <v>0</v>
      </c>
      <c r="F461" s="2">
        <f t="shared" ref="F461:G476" si="66">((F460*13)+D461)/14</f>
        <v>3.0564635385090601E-2</v>
      </c>
      <c r="G461" s="2">
        <f t="shared" si="66"/>
        <v>5.1553473178740483E-2</v>
      </c>
      <c r="H461" s="2">
        <f t="shared" si="58"/>
        <v>0.59287247784684238</v>
      </c>
      <c r="I461" s="2">
        <f t="shared" si="59"/>
        <v>37.220335343370039</v>
      </c>
    </row>
    <row r="462" spans="1:9" ht="13.5" x14ac:dyDescent="0.25">
      <c r="A462" s="3">
        <f>TITRES_STAT!B465</f>
        <v>45272</v>
      </c>
      <c r="B462" s="5">
        <f>TITRES_STAT!D465</f>
        <v>17.366900000000001</v>
      </c>
      <c r="C462" s="2">
        <f t="shared" si="63"/>
        <v>-8.6999999999974875E-3</v>
      </c>
      <c r="D462" s="2">
        <f t="shared" si="64"/>
        <v>0</v>
      </c>
      <c r="E462" s="2">
        <f t="shared" si="65"/>
        <v>8.6999999999974875E-3</v>
      </c>
      <c r="F462" s="2">
        <f t="shared" si="66"/>
        <v>2.8381447143298415E-2</v>
      </c>
      <c r="G462" s="2">
        <f t="shared" si="66"/>
        <v>4.8492510808830269E-2</v>
      </c>
      <c r="H462" s="2">
        <f t="shared" si="58"/>
        <v>0.58527485316619821</v>
      </c>
      <c r="I462" s="2">
        <f t="shared" si="59"/>
        <v>36.919456080266144</v>
      </c>
    </row>
    <row r="463" spans="1:9" ht="13.5" x14ac:dyDescent="0.25">
      <c r="A463" s="3">
        <f>TITRES_STAT!B466</f>
        <v>45273</v>
      </c>
      <c r="B463" s="5">
        <f>TITRES_STAT!D466</f>
        <v>17.366900000000001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2.6354200918777101E-2</v>
      </c>
      <c r="G463" s="2">
        <f t="shared" si="66"/>
        <v>4.5028760036770969E-2</v>
      </c>
      <c r="H463" s="2">
        <f t="shared" si="58"/>
        <v>0.58527485316619821</v>
      </c>
      <c r="I463" s="2">
        <f t="shared" si="59"/>
        <v>36.919456080266144</v>
      </c>
    </row>
    <row r="464" spans="1:9" ht="13.5" x14ac:dyDescent="0.25">
      <c r="A464" s="3">
        <f>TITRES_STAT!B467</f>
        <v>45274</v>
      </c>
      <c r="B464" s="5">
        <f>TITRES_STAT!D467</f>
        <v>17.2974</v>
      </c>
      <c r="C464" s="2">
        <f t="shared" si="63"/>
        <v>-6.950000000000145E-2</v>
      </c>
      <c r="D464" s="2">
        <f t="shared" si="64"/>
        <v>0</v>
      </c>
      <c r="E464" s="2">
        <f t="shared" si="65"/>
        <v>6.950000000000145E-2</v>
      </c>
      <c r="F464" s="2">
        <f t="shared" si="66"/>
        <v>2.4471757996007308E-2</v>
      </c>
      <c r="G464" s="2">
        <f t="shared" si="66"/>
        <v>4.6776705748430292E-2</v>
      </c>
      <c r="H464" s="2">
        <f t="shared" si="58"/>
        <v>0.52316121036010577</v>
      </c>
      <c r="I464" s="2">
        <f t="shared" si="59"/>
        <v>34.347067585605075</v>
      </c>
    </row>
    <row r="465" spans="1:9" ht="13.5" x14ac:dyDescent="0.25">
      <c r="A465" s="3">
        <f>TITRES_STAT!B468</f>
        <v>45275</v>
      </c>
      <c r="B465" s="5">
        <f>TITRES_STAT!D468</f>
        <v>17.332100000000001</v>
      </c>
      <c r="C465" s="2">
        <f t="shared" si="63"/>
        <v>3.4700000000000841E-2</v>
      </c>
      <c r="D465" s="2">
        <f t="shared" si="64"/>
        <v>3.4700000000000841E-2</v>
      </c>
      <c r="E465" s="2">
        <f t="shared" si="65"/>
        <v>0</v>
      </c>
      <c r="F465" s="2">
        <f t="shared" si="66"/>
        <v>2.5202346710578274E-2</v>
      </c>
      <c r="G465" s="2">
        <f t="shared" si="66"/>
        <v>4.3435512480685272E-2</v>
      </c>
      <c r="H465" s="2">
        <f t="shared" ref="H465:H528" si="67">F465/G465</f>
        <v>0.58022445854150217</v>
      </c>
      <c r="I465" s="2">
        <f t="shared" ref="I465:I528" si="68">IF(G465=0,100,100-(100/(1+H465)))</f>
        <v>36.717850771467695</v>
      </c>
    </row>
    <row r="466" spans="1:9" ht="13.5" x14ac:dyDescent="0.25">
      <c r="A466" s="3">
        <f>TITRES_STAT!B469</f>
        <v>45278</v>
      </c>
      <c r="B466" s="5">
        <f>TITRES_STAT!D469</f>
        <v>17.332100000000001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2.3402179088394114E-2</v>
      </c>
      <c r="G466" s="2">
        <f t="shared" si="66"/>
        <v>4.0332975874922038E-2</v>
      </c>
      <c r="H466" s="2">
        <f t="shared" si="67"/>
        <v>0.58022445854150229</v>
      </c>
      <c r="I466" s="2">
        <f t="shared" si="68"/>
        <v>36.717850771467702</v>
      </c>
    </row>
    <row r="467" spans="1:9" ht="13.5" x14ac:dyDescent="0.25">
      <c r="A467" s="3">
        <f>TITRES_STAT!B470</f>
        <v>45279</v>
      </c>
      <c r="B467" s="5">
        <f>TITRES_STAT!D470</f>
        <v>17.332100000000001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2.1730594867794533E-2</v>
      </c>
      <c r="G467" s="2">
        <f t="shared" si="66"/>
        <v>3.745204902671332E-2</v>
      </c>
      <c r="H467" s="2">
        <f t="shared" si="67"/>
        <v>0.58022445854150229</v>
      </c>
      <c r="I467" s="2">
        <f t="shared" si="68"/>
        <v>36.717850771467702</v>
      </c>
    </row>
    <row r="468" spans="1:9" ht="13.5" x14ac:dyDescent="0.25">
      <c r="A468" s="3">
        <f>TITRES_STAT!B471</f>
        <v>45280</v>
      </c>
      <c r="B468" s="5">
        <f>TITRES_STAT!D471</f>
        <v>17.314800000000002</v>
      </c>
      <c r="C468" s="2">
        <f t="shared" si="63"/>
        <v>-1.7299999999998761E-2</v>
      </c>
      <c r="D468" s="2">
        <f t="shared" si="64"/>
        <v>0</v>
      </c>
      <c r="E468" s="2">
        <f t="shared" si="65"/>
        <v>1.7299999999998761E-2</v>
      </c>
      <c r="F468" s="2">
        <f t="shared" si="66"/>
        <v>2.0178409520094923E-2</v>
      </c>
      <c r="G468" s="2">
        <f t="shared" si="66"/>
        <v>3.6012616953376562E-2</v>
      </c>
      <c r="H468" s="2">
        <f t="shared" si="67"/>
        <v>0.56031500144015456</v>
      </c>
      <c r="I468" s="2">
        <f t="shared" si="68"/>
        <v>35.910377130450556</v>
      </c>
    </row>
    <row r="469" spans="1:9" ht="13.5" x14ac:dyDescent="0.25">
      <c r="A469" s="3">
        <f>TITRES_STAT!B472</f>
        <v>45281</v>
      </c>
      <c r="B469" s="5">
        <f>TITRES_STAT!D472</f>
        <v>17.314800000000002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1.8737094554373859E-2</v>
      </c>
      <c r="G469" s="2">
        <f t="shared" si="66"/>
        <v>3.3440287170992525E-2</v>
      </c>
      <c r="H469" s="2">
        <f t="shared" si="67"/>
        <v>0.56031500144015456</v>
      </c>
      <c r="I469" s="2">
        <f t="shared" si="68"/>
        <v>35.910377130450556</v>
      </c>
    </row>
    <row r="470" spans="1:9" ht="13.5" x14ac:dyDescent="0.25">
      <c r="A470" s="3">
        <f>TITRES_STAT!B473</f>
        <v>45282</v>
      </c>
      <c r="B470" s="5">
        <f>TITRES_STAT!D473</f>
        <v>16.940999999999999</v>
      </c>
      <c r="C470" s="2">
        <f t="shared" si="63"/>
        <v>-0.3738000000000028</v>
      </c>
      <c r="D470" s="2">
        <f t="shared" si="64"/>
        <v>0</v>
      </c>
      <c r="E470" s="2">
        <f t="shared" si="65"/>
        <v>0.3738000000000028</v>
      </c>
      <c r="F470" s="2">
        <f t="shared" si="66"/>
        <v>1.7398730657632869E-2</v>
      </c>
      <c r="G470" s="2">
        <f t="shared" si="66"/>
        <v>5.7751695230207546E-2</v>
      </c>
      <c r="H470" s="2">
        <f t="shared" si="67"/>
        <v>0.30126787773551461</v>
      </c>
      <c r="I470" s="2">
        <f t="shared" si="68"/>
        <v>23.15187233083671</v>
      </c>
    </row>
    <row r="471" spans="1:9" ht="13.5" x14ac:dyDescent="0.25">
      <c r="A471" s="3">
        <f>TITRES_STAT!B474</f>
        <v>45285</v>
      </c>
      <c r="B471" s="5">
        <f>TITRES_STAT!D474</f>
        <v>16.940999999999999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1.6155964182087666E-2</v>
      </c>
      <c r="G471" s="2">
        <f t="shared" si="66"/>
        <v>5.3626574142335577E-2</v>
      </c>
      <c r="H471" s="2">
        <f t="shared" si="67"/>
        <v>0.30126787773551467</v>
      </c>
      <c r="I471" s="2">
        <f t="shared" si="68"/>
        <v>23.15187233083671</v>
      </c>
    </row>
    <row r="472" spans="1:9" ht="13.5" x14ac:dyDescent="0.25">
      <c r="A472" s="3">
        <f>TITRES_STAT!B475</f>
        <v>45286</v>
      </c>
      <c r="B472" s="5">
        <f>TITRES_STAT!D475</f>
        <v>16.940999999999999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1.5001966740509977E-2</v>
      </c>
      <c r="G472" s="2">
        <f t="shared" si="66"/>
        <v>4.9796104560740177E-2</v>
      </c>
      <c r="H472" s="2">
        <f t="shared" si="67"/>
        <v>0.30126787773551467</v>
      </c>
      <c r="I472" s="2">
        <f t="shared" si="68"/>
        <v>23.15187233083671</v>
      </c>
    </row>
    <row r="473" spans="1:9" ht="13.5" x14ac:dyDescent="0.25">
      <c r="A473" s="3">
        <f>TITRES_STAT!B476</f>
        <v>45287</v>
      </c>
      <c r="B473" s="5">
        <f>TITRES_STAT!D476</f>
        <v>16.9497</v>
      </c>
      <c r="C473" s="2">
        <f t="shared" si="63"/>
        <v>8.7000000000010402E-3</v>
      </c>
      <c r="D473" s="2">
        <f t="shared" si="64"/>
        <v>8.7000000000010402E-3</v>
      </c>
      <c r="E473" s="2">
        <f t="shared" si="65"/>
        <v>0</v>
      </c>
      <c r="F473" s="2">
        <f t="shared" si="66"/>
        <v>1.4551826259045053E-2</v>
      </c>
      <c r="G473" s="2">
        <f t="shared" si="66"/>
        <v>4.6239239949258736E-2</v>
      </c>
      <c r="H473" s="2">
        <f t="shared" si="67"/>
        <v>0.31470729784948237</v>
      </c>
      <c r="I473" s="2">
        <f t="shared" si="68"/>
        <v>23.937442072791498</v>
      </c>
    </row>
    <row r="474" spans="1:9" ht="13.5" x14ac:dyDescent="0.25">
      <c r="A474" s="3">
        <f>TITRES_STAT!B477</f>
        <v>45288</v>
      </c>
      <c r="B474" s="5">
        <f>TITRES_STAT!D477</f>
        <v>16.9497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1.3512410097684693E-2</v>
      </c>
      <c r="G474" s="2">
        <f t="shared" si="66"/>
        <v>4.293643709574025E-2</v>
      </c>
      <c r="H474" s="2">
        <f t="shared" si="67"/>
        <v>0.31470729784948243</v>
      </c>
      <c r="I474" s="2">
        <f t="shared" si="68"/>
        <v>23.937442072791512</v>
      </c>
    </row>
    <row r="475" spans="1:9" ht="13.5" x14ac:dyDescent="0.25">
      <c r="A475" s="3">
        <f>TITRES_STAT!B478</f>
        <v>45289</v>
      </c>
      <c r="B475" s="5">
        <f>TITRES_STAT!D478</f>
        <v>16.9497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1.254723794785007E-2</v>
      </c>
      <c r="G475" s="2">
        <f t="shared" si="66"/>
        <v>3.9869548731758804E-2</v>
      </c>
      <c r="H475" s="2">
        <f t="shared" si="67"/>
        <v>0.31470729784948237</v>
      </c>
      <c r="I475" s="2">
        <f t="shared" si="68"/>
        <v>23.937442072791498</v>
      </c>
    </row>
    <row r="476" spans="1:9" ht="13.5" x14ac:dyDescent="0.25">
      <c r="A476" s="3">
        <f>TITRES_STAT!B479</f>
        <v>45293</v>
      </c>
      <c r="B476" s="5">
        <f>TITRES_STAT!D479</f>
        <v>17.818899999999999</v>
      </c>
      <c r="C476" s="2">
        <f t="shared" si="63"/>
        <v>0.86919999999999931</v>
      </c>
      <c r="D476" s="2">
        <f t="shared" si="64"/>
        <v>0.86919999999999931</v>
      </c>
      <c r="E476" s="2">
        <f t="shared" si="65"/>
        <v>0</v>
      </c>
      <c r="F476" s="2">
        <f t="shared" si="66"/>
        <v>7.3736720951575019E-2</v>
      </c>
      <c r="G476" s="2">
        <f t="shared" si="66"/>
        <v>3.702172382234746E-2</v>
      </c>
      <c r="H476" s="2">
        <f t="shared" si="67"/>
        <v>1.9917149537770915</v>
      </c>
      <c r="I476" s="2">
        <f t="shared" si="68"/>
        <v>66.57435566388159</v>
      </c>
    </row>
    <row r="477" spans="1:9" ht="13.5" x14ac:dyDescent="0.25">
      <c r="A477" s="3">
        <f>TITRES_STAT!B480</f>
        <v>45294</v>
      </c>
      <c r="B477" s="5">
        <f>TITRES_STAT!D480</f>
        <v>17.3843</v>
      </c>
      <c r="C477" s="2">
        <f t="shared" si="63"/>
        <v>-0.43459999999999965</v>
      </c>
      <c r="D477" s="2">
        <f t="shared" si="64"/>
        <v>0</v>
      </c>
      <c r="E477" s="2">
        <f t="shared" si="65"/>
        <v>0.43459999999999965</v>
      </c>
      <c r="F477" s="2">
        <f t="shared" ref="F477:G492" si="69">((F476*13)+D477)/14</f>
        <v>6.8469812312176803E-2</v>
      </c>
      <c r="G477" s="2">
        <f t="shared" si="69"/>
        <v>6.5420172120751199E-2</v>
      </c>
      <c r="H477" s="2">
        <f t="shared" si="67"/>
        <v>1.0466162055611326</v>
      </c>
      <c r="I477" s="2">
        <f t="shared" si="68"/>
        <v>51.138860462319847</v>
      </c>
    </row>
    <row r="478" spans="1:9" ht="13.5" x14ac:dyDescent="0.25">
      <c r="A478" s="3">
        <f>TITRES_STAT!B481</f>
        <v>45295</v>
      </c>
      <c r="B478" s="5">
        <f>TITRES_STAT!D481</f>
        <v>17.366900000000001</v>
      </c>
      <c r="C478" s="2">
        <f t="shared" si="63"/>
        <v>-1.7399999999998528E-2</v>
      </c>
      <c r="D478" s="2">
        <f t="shared" si="64"/>
        <v>0</v>
      </c>
      <c r="E478" s="2">
        <f t="shared" si="65"/>
        <v>1.7399999999998528E-2</v>
      </c>
      <c r="F478" s="2">
        <f t="shared" si="69"/>
        <v>6.3579111432735605E-2</v>
      </c>
      <c r="G478" s="2">
        <f t="shared" si="69"/>
        <v>6.199015982641172E-2</v>
      </c>
      <c r="H478" s="2">
        <f t="shared" si="67"/>
        <v>1.0256323198838873</v>
      </c>
      <c r="I478" s="2">
        <f t="shared" si="68"/>
        <v>50.632699222664371</v>
      </c>
    </row>
    <row r="479" spans="1:9" ht="13.5" x14ac:dyDescent="0.25">
      <c r="A479" s="3">
        <f>TITRES_STAT!B482</f>
        <v>45296</v>
      </c>
      <c r="B479" s="5">
        <f>TITRES_STAT!D482</f>
        <v>17.349499999999999</v>
      </c>
      <c r="C479" s="2">
        <f t="shared" si="63"/>
        <v>-1.740000000000208E-2</v>
      </c>
      <c r="D479" s="2">
        <f t="shared" si="64"/>
        <v>0</v>
      </c>
      <c r="E479" s="2">
        <f t="shared" si="65"/>
        <v>1.740000000000208E-2</v>
      </c>
      <c r="F479" s="2">
        <f t="shared" si="69"/>
        <v>5.9037746330397343E-2</v>
      </c>
      <c r="G479" s="2">
        <f t="shared" si="69"/>
        <v>5.8805148410239601E-2</v>
      </c>
      <c r="H479" s="2">
        <f t="shared" si="67"/>
        <v>1.0039554006145019</v>
      </c>
      <c r="I479" s="2">
        <f t="shared" si="68"/>
        <v>50.098689836442695</v>
      </c>
    </row>
    <row r="480" spans="1:9" ht="13.5" x14ac:dyDescent="0.25">
      <c r="A480" s="3">
        <f>TITRES_STAT!B483</f>
        <v>45299</v>
      </c>
      <c r="B480" s="5">
        <f>TITRES_STAT!D483</f>
        <v>17.288699999999999</v>
      </c>
      <c r="C480" s="2">
        <f t="shared" si="63"/>
        <v>-6.0800000000000409E-2</v>
      </c>
      <c r="D480" s="2">
        <f t="shared" si="64"/>
        <v>0</v>
      </c>
      <c r="E480" s="2">
        <f t="shared" si="65"/>
        <v>6.0800000000000409E-2</v>
      </c>
      <c r="F480" s="2">
        <f t="shared" si="69"/>
        <v>5.4820764449654676E-2</v>
      </c>
      <c r="G480" s="2">
        <f t="shared" si="69"/>
        <v>5.8947637809508228E-2</v>
      </c>
      <c r="H480" s="2">
        <f t="shared" si="67"/>
        <v>0.92999086115732543</v>
      </c>
      <c r="I480" s="2">
        <f t="shared" si="68"/>
        <v>48.186283151602765</v>
      </c>
    </row>
    <row r="481" spans="1:9" ht="13.5" x14ac:dyDescent="0.25">
      <c r="A481" s="3">
        <f>TITRES_STAT!B484</f>
        <v>45300</v>
      </c>
      <c r="B481" s="5">
        <f>TITRES_STAT!D484</f>
        <v>17.201799999999999</v>
      </c>
      <c r="C481" s="2">
        <f t="shared" si="63"/>
        <v>-8.6899999999999977E-2</v>
      </c>
      <c r="D481" s="2">
        <f t="shared" si="64"/>
        <v>0</v>
      </c>
      <c r="E481" s="2">
        <f t="shared" si="65"/>
        <v>8.6899999999999977E-2</v>
      </c>
      <c r="F481" s="2">
        <f t="shared" si="69"/>
        <v>5.0904995560393629E-2</v>
      </c>
      <c r="G481" s="2">
        <f t="shared" si="69"/>
        <v>6.094423510882907E-2</v>
      </c>
      <c r="H481" s="2">
        <f t="shared" si="67"/>
        <v>0.83527171141768841</v>
      </c>
      <c r="I481" s="2">
        <f t="shared" si="68"/>
        <v>45.512155296747196</v>
      </c>
    </row>
    <row r="482" spans="1:9" ht="13.5" x14ac:dyDescent="0.25">
      <c r="A482" s="3">
        <f>TITRES_STAT!B485</f>
        <v>45301</v>
      </c>
      <c r="B482" s="5">
        <f>TITRES_STAT!D485</f>
        <v>17.201799999999999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4.726892444893694E-2</v>
      </c>
      <c r="G482" s="2">
        <f t="shared" si="69"/>
        <v>5.6591075458198421E-2</v>
      </c>
      <c r="H482" s="2">
        <f t="shared" si="67"/>
        <v>0.83527171141768841</v>
      </c>
      <c r="I482" s="2">
        <f t="shared" si="68"/>
        <v>45.512155296747196</v>
      </c>
    </row>
    <row r="483" spans="1:9" ht="13.5" x14ac:dyDescent="0.25">
      <c r="A483" s="3">
        <f>TITRES_STAT!B486</f>
        <v>45302</v>
      </c>
      <c r="B483" s="5">
        <f>TITRES_STAT!D486</f>
        <v>17.114799999999999</v>
      </c>
      <c r="C483" s="2">
        <f t="shared" si="63"/>
        <v>-8.6999999999999744E-2</v>
      </c>
      <c r="D483" s="2">
        <f t="shared" si="64"/>
        <v>0</v>
      </c>
      <c r="E483" s="2">
        <f t="shared" si="65"/>
        <v>8.6999999999999744E-2</v>
      </c>
      <c r="F483" s="2">
        <f t="shared" si="69"/>
        <v>4.3892572702584301E-2</v>
      </c>
      <c r="G483" s="2">
        <f t="shared" si="69"/>
        <v>5.876314149689852E-2</v>
      </c>
      <c r="H483" s="2">
        <f t="shared" si="67"/>
        <v>0.74694054103456875</v>
      </c>
      <c r="I483" s="2">
        <f t="shared" si="68"/>
        <v>42.757067197731722</v>
      </c>
    </row>
    <row r="484" spans="1:9" ht="13.5" x14ac:dyDescent="0.25">
      <c r="A484" s="3">
        <f>TITRES_STAT!B487</f>
        <v>45303</v>
      </c>
      <c r="B484" s="5">
        <f>TITRES_STAT!D487</f>
        <v>17.106200000000001</v>
      </c>
      <c r="C484" s="2">
        <f t="shared" si="63"/>
        <v>-8.5999999999977206E-3</v>
      </c>
      <c r="D484" s="2">
        <f t="shared" si="64"/>
        <v>0</v>
      </c>
      <c r="E484" s="2">
        <f t="shared" si="65"/>
        <v>8.5999999999977206E-3</v>
      </c>
      <c r="F484" s="2">
        <f t="shared" si="69"/>
        <v>4.0757388938113995E-2</v>
      </c>
      <c r="G484" s="2">
        <f t="shared" si="69"/>
        <v>5.5180059961405611E-2</v>
      </c>
      <c r="H484" s="2">
        <f t="shared" si="67"/>
        <v>0.73862531078474336</v>
      </c>
      <c r="I484" s="2">
        <f t="shared" si="68"/>
        <v>42.483294485765796</v>
      </c>
    </row>
    <row r="485" spans="1:9" ht="13.5" x14ac:dyDescent="0.25">
      <c r="A485" s="3">
        <f>TITRES_STAT!B488</f>
        <v>45306</v>
      </c>
      <c r="B485" s="5">
        <f>TITRES_STAT!D488</f>
        <v>17.088799999999999</v>
      </c>
      <c r="C485" s="2">
        <f t="shared" si="63"/>
        <v>-1.740000000000208E-2</v>
      </c>
      <c r="D485" s="2">
        <f t="shared" si="64"/>
        <v>0</v>
      </c>
      <c r="E485" s="2">
        <f t="shared" si="65"/>
        <v>1.740000000000208E-2</v>
      </c>
      <c r="F485" s="2">
        <f t="shared" si="69"/>
        <v>3.7846146871105858E-2</v>
      </c>
      <c r="G485" s="2">
        <f t="shared" si="69"/>
        <v>5.2481484249876788E-2</v>
      </c>
      <c r="H485" s="2">
        <f t="shared" si="67"/>
        <v>0.72113331800814517</v>
      </c>
      <c r="I485" s="2">
        <f t="shared" si="68"/>
        <v>41.898748369051816</v>
      </c>
    </row>
    <row r="486" spans="1:9" ht="13.5" x14ac:dyDescent="0.25">
      <c r="A486" s="3">
        <f>TITRES_STAT!B489</f>
        <v>45307</v>
      </c>
      <c r="B486" s="5">
        <f>TITRES_STAT!D489</f>
        <v>17.253900000000002</v>
      </c>
      <c r="C486" s="2">
        <f t="shared" si="63"/>
        <v>0.16510000000000247</v>
      </c>
      <c r="D486" s="2">
        <f t="shared" si="64"/>
        <v>0.16510000000000247</v>
      </c>
      <c r="E486" s="2">
        <f t="shared" si="65"/>
        <v>0</v>
      </c>
      <c r="F486" s="2">
        <f t="shared" si="69"/>
        <v>4.6935707808884182E-2</v>
      </c>
      <c r="G486" s="2">
        <f t="shared" si="69"/>
        <v>4.873280680345702E-2</v>
      </c>
      <c r="H486" s="2">
        <f t="shared" si="67"/>
        <v>0.96312342521495486</v>
      </c>
      <c r="I486" s="2">
        <f t="shared" si="68"/>
        <v>49.060767797088268</v>
      </c>
    </row>
    <row r="487" spans="1:9" ht="13.5" x14ac:dyDescent="0.25">
      <c r="A487" s="3">
        <f>TITRES_STAT!B490</f>
        <v>45308</v>
      </c>
      <c r="B487" s="5">
        <f>TITRES_STAT!D490</f>
        <v>17.253900000000002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4.3583157251106737E-2</v>
      </c>
      <c r="G487" s="2">
        <f t="shared" si="69"/>
        <v>4.5251892031781524E-2</v>
      </c>
      <c r="H487" s="2">
        <f t="shared" si="67"/>
        <v>0.96312342521495475</v>
      </c>
      <c r="I487" s="2">
        <f t="shared" si="68"/>
        <v>49.060767797088268</v>
      </c>
    </row>
    <row r="488" spans="1:9" ht="13.5" x14ac:dyDescent="0.25">
      <c r="A488" s="3">
        <f>TITRES_STAT!B491</f>
        <v>45309</v>
      </c>
      <c r="B488" s="5">
        <f>TITRES_STAT!D491</f>
        <v>17.3843</v>
      </c>
      <c r="C488" s="2">
        <f t="shared" si="63"/>
        <v>0.13039999999999807</v>
      </c>
      <c r="D488" s="2">
        <f t="shared" si="64"/>
        <v>0.13039999999999807</v>
      </c>
      <c r="E488" s="2">
        <f t="shared" si="65"/>
        <v>0</v>
      </c>
      <c r="F488" s="2">
        <f t="shared" si="69"/>
        <v>4.9784360304598978E-2</v>
      </c>
      <c r="G488" s="2">
        <f t="shared" si="69"/>
        <v>4.2019614029511418E-2</v>
      </c>
      <c r="H488" s="2">
        <f t="shared" si="67"/>
        <v>1.1847886148986086</v>
      </c>
      <c r="I488" s="2">
        <f t="shared" si="68"/>
        <v>54.228981550857824</v>
      </c>
    </row>
    <row r="489" spans="1:9" ht="13.5" x14ac:dyDescent="0.25">
      <c r="A489" s="3">
        <f>TITRES_STAT!B492</f>
        <v>45310</v>
      </c>
      <c r="B489" s="5">
        <f>TITRES_STAT!D492</f>
        <v>17.3843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4.6228334568556191E-2</v>
      </c>
      <c r="G489" s="2">
        <f t="shared" si="69"/>
        <v>3.9018213027403457E-2</v>
      </c>
      <c r="H489" s="2">
        <f t="shared" si="67"/>
        <v>1.1847886148986086</v>
      </c>
      <c r="I489" s="2">
        <f t="shared" si="68"/>
        <v>54.228981550857824</v>
      </c>
    </row>
    <row r="490" spans="1:9" ht="13.5" x14ac:dyDescent="0.25">
      <c r="A490" s="3">
        <f>TITRES_STAT!B493</f>
        <v>45313</v>
      </c>
      <c r="B490" s="5">
        <f>TITRES_STAT!D493</f>
        <v>17.1235</v>
      </c>
      <c r="C490" s="2">
        <f t="shared" si="63"/>
        <v>-0.2607999999999997</v>
      </c>
      <c r="D490" s="2">
        <f t="shared" si="64"/>
        <v>0</v>
      </c>
      <c r="E490" s="2">
        <f t="shared" si="65"/>
        <v>0.2607999999999997</v>
      </c>
      <c r="F490" s="2">
        <f t="shared" si="69"/>
        <v>4.2926310670802173E-2</v>
      </c>
      <c r="G490" s="2">
        <f t="shared" si="69"/>
        <v>5.4859769239731758E-2</v>
      </c>
      <c r="H490" s="2">
        <f t="shared" si="67"/>
        <v>0.78247340930689024</v>
      </c>
      <c r="I490" s="2">
        <f t="shared" si="68"/>
        <v>43.898181326090736</v>
      </c>
    </row>
    <row r="491" spans="1:9" ht="13.5" x14ac:dyDescent="0.25">
      <c r="A491" s="3">
        <f>TITRES_STAT!B494</f>
        <v>45314</v>
      </c>
      <c r="B491" s="5">
        <f>TITRES_STAT!D494</f>
        <v>17.088799999999999</v>
      </c>
      <c r="C491" s="2">
        <f t="shared" si="63"/>
        <v>-3.4700000000000841E-2</v>
      </c>
      <c r="D491" s="2">
        <f t="shared" si="64"/>
        <v>0</v>
      </c>
      <c r="E491" s="2">
        <f t="shared" si="65"/>
        <v>3.4700000000000841E-2</v>
      </c>
      <c r="F491" s="2">
        <f t="shared" si="69"/>
        <v>3.9860145622887734E-2</v>
      </c>
      <c r="G491" s="2">
        <f t="shared" si="69"/>
        <v>5.3419785722608124E-2</v>
      </c>
      <c r="H491" s="2">
        <f t="shared" si="67"/>
        <v>0.74616820497687375</v>
      </c>
      <c r="I491" s="2">
        <f t="shared" si="68"/>
        <v>42.731748456429827</v>
      </c>
    </row>
    <row r="492" spans="1:9" ht="13.5" x14ac:dyDescent="0.25">
      <c r="A492" s="3">
        <f>TITRES_STAT!B495</f>
        <v>45315</v>
      </c>
      <c r="B492" s="5">
        <f>TITRES_STAT!D495</f>
        <v>17.0366</v>
      </c>
      <c r="C492" s="2">
        <f t="shared" si="63"/>
        <v>-5.2199999999999136E-2</v>
      </c>
      <c r="D492" s="2">
        <f t="shared" si="64"/>
        <v>0</v>
      </c>
      <c r="E492" s="2">
        <f t="shared" si="65"/>
        <v>5.2199999999999136E-2</v>
      </c>
      <c r="F492" s="2">
        <f t="shared" si="69"/>
        <v>3.7012992364110042E-2</v>
      </c>
      <c r="G492" s="2">
        <f t="shared" si="69"/>
        <v>5.3332658170993197E-2</v>
      </c>
      <c r="H492" s="2">
        <f t="shared" si="67"/>
        <v>0.69400239240730055</v>
      </c>
      <c r="I492" s="2">
        <f t="shared" si="68"/>
        <v>40.968206155899978</v>
      </c>
    </row>
    <row r="493" spans="1:9" ht="13.5" x14ac:dyDescent="0.25">
      <c r="A493" s="3">
        <f>TITRES_STAT!B496</f>
        <v>45316</v>
      </c>
      <c r="B493" s="5">
        <f>TITRES_STAT!D496</f>
        <v>17.0366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3.4369207195245041E-2</v>
      </c>
      <c r="G493" s="2">
        <f t="shared" si="70"/>
        <v>4.9523182587350827E-2</v>
      </c>
      <c r="H493" s="2">
        <f t="shared" si="67"/>
        <v>0.69400239240730055</v>
      </c>
      <c r="I493" s="2">
        <f t="shared" si="68"/>
        <v>40.968206155899978</v>
      </c>
    </row>
    <row r="494" spans="1:9" ht="13.5" x14ac:dyDescent="0.25">
      <c r="A494" s="3">
        <f>TITRES_STAT!B497</f>
        <v>45317</v>
      </c>
      <c r="B494" s="5">
        <f>TITRES_STAT!D497</f>
        <v>17.1235</v>
      </c>
      <c r="C494" s="2">
        <f t="shared" si="63"/>
        <v>8.6899999999999977E-2</v>
      </c>
      <c r="D494" s="2">
        <f t="shared" si="64"/>
        <v>8.6899999999999977E-2</v>
      </c>
      <c r="E494" s="2">
        <f t="shared" si="65"/>
        <v>0</v>
      </c>
      <c r="F494" s="2">
        <f t="shared" si="70"/>
        <v>3.8121406681298965E-2</v>
      </c>
      <c r="G494" s="2">
        <f t="shared" si="70"/>
        <v>4.5985812402540058E-2</v>
      </c>
      <c r="H494" s="2">
        <f t="shared" si="67"/>
        <v>0.82898191180359149</v>
      </c>
      <c r="I494" s="2">
        <f t="shared" si="68"/>
        <v>45.324773659796215</v>
      </c>
    </row>
    <row r="495" spans="1:9" ht="13.5" x14ac:dyDescent="0.25">
      <c r="A495" s="3">
        <f>TITRES_STAT!B498</f>
        <v>45320</v>
      </c>
      <c r="B495" s="5">
        <f>TITRES_STAT!D498</f>
        <v>17.158300000000001</v>
      </c>
      <c r="C495" s="2">
        <f t="shared" si="63"/>
        <v>3.4800000000000608E-2</v>
      </c>
      <c r="D495" s="2">
        <f t="shared" si="64"/>
        <v>3.4800000000000608E-2</v>
      </c>
      <c r="E495" s="2">
        <f t="shared" si="65"/>
        <v>0</v>
      </c>
      <c r="F495" s="2">
        <f t="shared" si="70"/>
        <v>3.7884163346920512E-2</v>
      </c>
      <c r="G495" s="2">
        <f t="shared" si="70"/>
        <v>4.2701111516644338E-2</v>
      </c>
      <c r="H495" s="2">
        <f t="shared" si="67"/>
        <v>0.88719384581250904</v>
      </c>
      <c r="I495" s="2">
        <f t="shared" si="68"/>
        <v>47.011272730732024</v>
      </c>
    </row>
    <row r="496" spans="1:9" ht="13.5" x14ac:dyDescent="0.25">
      <c r="A496" s="3">
        <f>TITRES_STAT!B499</f>
        <v>45321</v>
      </c>
      <c r="B496" s="5">
        <f>TITRES_STAT!D499</f>
        <v>17.158300000000001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3.5178151679283329E-2</v>
      </c>
      <c r="G496" s="2">
        <f t="shared" si="70"/>
        <v>3.9651032122598309E-2</v>
      </c>
      <c r="H496" s="2">
        <f t="shared" si="67"/>
        <v>0.88719384581250904</v>
      </c>
      <c r="I496" s="2">
        <f t="shared" si="68"/>
        <v>47.011272730732024</v>
      </c>
    </row>
    <row r="497" spans="1:9" ht="13.5" x14ac:dyDescent="0.25">
      <c r="A497" s="3">
        <f>TITRES_STAT!B500</f>
        <v>45322</v>
      </c>
      <c r="B497" s="5">
        <f>TITRES_STAT!D500</f>
        <v>17.158300000000001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3.2665426559334521E-2</v>
      </c>
      <c r="G497" s="2">
        <f t="shared" si="70"/>
        <v>3.6818815542412717E-2</v>
      </c>
      <c r="H497" s="2">
        <f t="shared" si="67"/>
        <v>0.88719384581250904</v>
      </c>
      <c r="I497" s="2">
        <f t="shared" si="68"/>
        <v>47.011272730732024</v>
      </c>
    </row>
    <row r="498" spans="1:9" ht="13.5" x14ac:dyDescent="0.25">
      <c r="A498" s="3">
        <f>TITRES_STAT!B501</f>
        <v>45323</v>
      </c>
      <c r="B498" s="5">
        <f>TITRES_STAT!D501</f>
        <v>17.193100000000001</v>
      </c>
      <c r="C498" s="2">
        <f t="shared" si="63"/>
        <v>3.4800000000000608E-2</v>
      </c>
      <c r="D498" s="2">
        <f t="shared" si="64"/>
        <v>3.4800000000000608E-2</v>
      </c>
      <c r="E498" s="2">
        <f t="shared" si="65"/>
        <v>0</v>
      </c>
      <c r="F498" s="2">
        <f t="shared" si="70"/>
        <v>3.2817896090810671E-2</v>
      </c>
      <c r="G498" s="2">
        <f t="shared" si="70"/>
        <v>3.4188900146526098E-2</v>
      </c>
      <c r="H498" s="2">
        <f t="shared" si="67"/>
        <v>0.95989914709629132</v>
      </c>
      <c r="I498" s="2">
        <f t="shared" si="68"/>
        <v>48.976966417809798</v>
      </c>
    </row>
    <row r="499" spans="1:9" ht="13.5" x14ac:dyDescent="0.25">
      <c r="A499" s="3">
        <f>TITRES_STAT!B502</f>
        <v>45324</v>
      </c>
      <c r="B499" s="5">
        <f>TITRES_STAT!D502</f>
        <v>16.9497</v>
      </c>
      <c r="C499" s="2">
        <f t="shared" si="63"/>
        <v>-0.24340000000000117</v>
      </c>
      <c r="D499" s="2">
        <f t="shared" si="64"/>
        <v>0</v>
      </c>
      <c r="E499" s="2">
        <f t="shared" si="65"/>
        <v>0.24340000000000117</v>
      </c>
      <c r="F499" s="2">
        <f t="shared" si="70"/>
        <v>3.0473760655752767E-2</v>
      </c>
      <c r="G499" s="2">
        <f t="shared" si="70"/>
        <v>4.9132550136060035E-2</v>
      </c>
      <c r="H499" s="2">
        <f t="shared" si="67"/>
        <v>0.62023568024381959</v>
      </c>
      <c r="I499" s="2">
        <f t="shared" si="68"/>
        <v>38.280583979639559</v>
      </c>
    </row>
    <row r="500" spans="1:9" ht="13.5" x14ac:dyDescent="0.25">
      <c r="A500" s="3">
        <f>TITRES_STAT!B503</f>
        <v>45327</v>
      </c>
      <c r="B500" s="5">
        <f>TITRES_STAT!D503</f>
        <v>16.8888</v>
      </c>
      <c r="C500" s="2">
        <f t="shared" si="63"/>
        <v>-6.0900000000000176E-2</v>
      </c>
      <c r="D500" s="2">
        <f t="shared" si="64"/>
        <v>0</v>
      </c>
      <c r="E500" s="2">
        <f t="shared" si="65"/>
        <v>6.0900000000000176E-2</v>
      </c>
      <c r="F500" s="2">
        <f t="shared" si="70"/>
        <v>2.8297063466056142E-2</v>
      </c>
      <c r="G500" s="2">
        <f t="shared" si="70"/>
        <v>4.9973082269198617E-2</v>
      </c>
      <c r="H500" s="2">
        <f t="shared" si="67"/>
        <v>0.56624611052853357</v>
      </c>
      <c r="I500" s="2">
        <f t="shared" si="68"/>
        <v>36.153073691429782</v>
      </c>
    </row>
    <row r="501" spans="1:9" ht="13.5" x14ac:dyDescent="0.25">
      <c r="A501" s="3">
        <f>TITRES_STAT!B504</f>
        <v>45328</v>
      </c>
      <c r="B501" s="5">
        <f>TITRES_STAT!D504</f>
        <v>16.854099999999999</v>
      </c>
      <c r="C501" s="2">
        <f t="shared" si="63"/>
        <v>-3.4700000000000841E-2</v>
      </c>
      <c r="D501" s="2">
        <f t="shared" si="64"/>
        <v>0</v>
      </c>
      <c r="E501" s="2">
        <f t="shared" si="65"/>
        <v>3.4700000000000841E-2</v>
      </c>
      <c r="F501" s="2">
        <f t="shared" si="70"/>
        <v>2.627584464705213E-2</v>
      </c>
      <c r="G501" s="2">
        <f t="shared" si="70"/>
        <v>4.8882147821398776E-2</v>
      </c>
      <c r="H501" s="2">
        <f t="shared" si="67"/>
        <v>0.53753457689822604</v>
      </c>
      <c r="I501" s="2">
        <f t="shared" si="68"/>
        <v>34.960812262357791</v>
      </c>
    </row>
    <row r="502" spans="1:9" ht="13.5" x14ac:dyDescent="0.25">
      <c r="A502" s="3">
        <f>TITRES_STAT!B505</f>
        <v>45329</v>
      </c>
      <c r="B502" s="5">
        <f>TITRES_STAT!D505</f>
        <v>16.8019</v>
      </c>
      <c r="C502" s="2">
        <f t="shared" si="63"/>
        <v>-5.2199999999999136E-2</v>
      </c>
      <c r="D502" s="2">
        <f t="shared" si="64"/>
        <v>0</v>
      </c>
      <c r="E502" s="2">
        <f t="shared" si="65"/>
        <v>5.2199999999999136E-2</v>
      </c>
      <c r="F502" s="2">
        <f t="shared" si="70"/>
        <v>2.439899860083412E-2</v>
      </c>
      <c r="G502" s="2">
        <f t="shared" si="70"/>
        <v>4.9119137262727375E-2</v>
      </c>
      <c r="H502" s="2">
        <f t="shared" si="67"/>
        <v>0.49673100873757792</v>
      </c>
      <c r="I502" s="2">
        <f t="shared" si="68"/>
        <v>33.187727510005089</v>
      </c>
    </row>
    <row r="503" spans="1:9" ht="13.5" x14ac:dyDescent="0.25">
      <c r="A503" s="3">
        <f>TITRES_STAT!B506</f>
        <v>45330</v>
      </c>
      <c r="B503" s="5">
        <f>TITRES_STAT!D506</f>
        <v>16.602</v>
      </c>
      <c r="C503" s="2">
        <f t="shared" si="63"/>
        <v>-0.19989999999999952</v>
      </c>
      <c r="D503" s="2">
        <f t="shared" si="64"/>
        <v>0</v>
      </c>
      <c r="E503" s="2">
        <f t="shared" si="65"/>
        <v>0.19989999999999952</v>
      </c>
      <c r="F503" s="2">
        <f t="shared" si="70"/>
        <v>2.2656212986488823E-2</v>
      </c>
      <c r="G503" s="2">
        <f t="shared" si="70"/>
        <v>5.9889198886818241E-2</v>
      </c>
      <c r="H503" s="2">
        <f t="shared" si="67"/>
        <v>0.37830215477261142</v>
      </c>
      <c r="I503" s="2">
        <f t="shared" si="68"/>
        <v>27.446968247323284</v>
      </c>
    </row>
    <row r="504" spans="1:9" ht="13.5" x14ac:dyDescent="0.25">
      <c r="A504" s="3">
        <f>TITRES_STAT!B507</f>
        <v>45331</v>
      </c>
      <c r="B504" s="5">
        <f>TITRES_STAT!D507</f>
        <v>16.584599999999998</v>
      </c>
      <c r="C504" s="2">
        <f t="shared" si="63"/>
        <v>-1.740000000000208E-2</v>
      </c>
      <c r="D504" s="2">
        <f t="shared" si="64"/>
        <v>0</v>
      </c>
      <c r="E504" s="2">
        <f t="shared" si="65"/>
        <v>1.740000000000208E-2</v>
      </c>
      <c r="F504" s="2">
        <f t="shared" si="70"/>
        <v>2.1037912058882478E-2</v>
      </c>
      <c r="G504" s="2">
        <f t="shared" si="70"/>
        <v>5.6854256109188518E-2</v>
      </c>
      <c r="H504" s="2">
        <f t="shared" si="67"/>
        <v>0.37003231593566532</v>
      </c>
      <c r="I504" s="2">
        <f t="shared" si="68"/>
        <v>27.00902100130034</v>
      </c>
    </row>
    <row r="505" spans="1:9" ht="13.5" x14ac:dyDescent="0.25">
      <c r="A505" s="3">
        <f>TITRES_STAT!B508</f>
        <v>45334</v>
      </c>
      <c r="B505" s="5">
        <f>TITRES_STAT!D508</f>
        <v>16.5672</v>
      </c>
      <c r="C505" s="2">
        <f t="shared" si="63"/>
        <v>-1.7399999999998528E-2</v>
      </c>
      <c r="D505" s="2">
        <f t="shared" si="64"/>
        <v>0</v>
      </c>
      <c r="E505" s="2">
        <f t="shared" si="65"/>
        <v>1.7399999999998528E-2</v>
      </c>
      <c r="F505" s="2">
        <f t="shared" si="70"/>
        <v>1.9535204054676587E-2</v>
      </c>
      <c r="G505" s="2">
        <f t="shared" si="70"/>
        <v>5.4036094958532087E-2</v>
      </c>
      <c r="H505" s="2">
        <f t="shared" si="67"/>
        <v>0.36152138805863238</v>
      </c>
      <c r="I505" s="2">
        <f t="shared" si="68"/>
        <v>26.552751299347477</v>
      </c>
    </row>
    <row r="506" spans="1:9" ht="13.5" x14ac:dyDescent="0.25">
      <c r="A506" s="3">
        <f>TITRES_STAT!B509</f>
        <v>45335</v>
      </c>
      <c r="B506" s="5">
        <f>TITRES_STAT!D509</f>
        <v>16.4282</v>
      </c>
      <c r="C506" s="2">
        <f t="shared" si="63"/>
        <v>-0.13899999999999935</v>
      </c>
      <c r="D506" s="2">
        <f t="shared" si="64"/>
        <v>0</v>
      </c>
      <c r="E506" s="2">
        <f t="shared" si="65"/>
        <v>0.13899999999999935</v>
      </c>
      <c r="F506" s="2">
        <f t="shared" si="70"/>
        <v>1.81398323364854E-2</v>
      </c>
      <c r="G506" s="2">
        <f t="shared" si="70"/>
        <v>6.0104945318636895E-2</v>
      </c>
      <c r="H506" s="2">
        <f t="shared" si="67"/>
        <v>0.30180265933726313</v>
      </c>
      <c r="I506" s="2">
        <f t="shared" si="68"/>
        <v>23.183441604805779</v>
      </c>
    </row>
    <row r="507" spans="1:9" ht="13.5" x14ac:dyDescent="0.25">
      <c r="A507" s="3">
        <f>TITRES_STAT!B510</f>
        <v>45336</v>
      </c>
      <c r="B507" s="5">
        <f>TITRES_STAT!D510</f>
        <v>16.4282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1.6844130026736442E-2</v>
      </c>
      <c r="G507" s="2">
        <f t="shared" si="70"/>
        <v>5.5811734938734259E-2</v>
      </c>
      <c r="H507" s="2">
        <f t="shared" si="67"/>
        <v>0.30180265933726313</v>
      </c>
      <c r="I507" s="2">
        <f t="shared" si="68"/>
        <v>23.183441604805779</v>
      </c>
    </row>
    <row r="508" spans="1:9" ht="13.5" x14ac:dyDescent="0.25">
      <c r="A508" s="3">
        <f>TITRES_STAT!B511</f>
        <v>45337</v>
      </c>
      <c r="B508" s="5">
        <f>TITRES_STAT!D511</f>
        <v>16.4282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1.5640977881969553E-2</v>
      </c>
      <c r="G508" s="2">
        <f t="shared" si="70"/>
        <v>5.1825182443110386E-2</v>
      </c>
      <c r="H508" s="2">
        <f t="shared" si="67"/>
        <v>0.30180265933726313</v>
      </c>
      <c r="I508" s="2">
        <f t="shared" si="68"/>
        <v>23.183441604805779</v>
      </c>
    </row>
    <row r="509" spans="1:9" ht="13.5" x14ac:dyDescent="0.25">
      <c r="A509" s="3">
        <f>TITRES_STAT!B512</f>
        <v>45338</v>
      </c>
      <c r="B509" s="5">
        <f>TITRES_STAT!D512</f>
        <v>16.5151</v>
      </c>
      <c r="C509" s="2">
        <f t="shared" si="63"/>
        <v>8.6899999999999977E-2</v>
      </c>
      <c r="D509" s="2">
        <f t="shared" si="64"/>
        <v>8.6899999999999977E-2</v>
      </c>
      <c r="E509" s="2">
        <f t="shared" si="65"/>
        <v>0</v>
      </c>
      <c r="F509" s="2">
        <f t="shared" ref="F509:G524" si="71">((F508*13)+D509)/14</f>
        <v>2.0730908033257441E-2</v>
      </c>
      <c r="G509" s="2">
        <f t="shared" si="71"/>
        <v>4.8123383697173935E-2</v>
      </c>
      <c r="H509" s="2">
        <f t="shared" si="67"/>
        <v>0.43078658316528295</v>
      </c>
      <c r="I509" s="2">
        <f t="shared" si="68"/>
        <v>30.108374528664356</v>
      </c>
    </row>
    <row r="510" spans="1:9" ht="13.5" x14ac:dyDescent="0.25">
      <c r="A510" s="3">
        <f>TITRES_STAT!B513</f>
        <v>45341</v>
      </c>
      <c r="B510" s="5">
        <f>TITRES_STAT!D513</f>
        <v>16.5151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1.9250128888024767E-2</v>
      </c>
      <c r="G510" s="2">
        <f t="shared" si="71"/>
        <v>4.4685999147375796E-2</v>
      </c>
      <c r="H510" s="2">
        <f t="shared" si="67"/>
        <v>0.43078658316528295</v>
      </c>
      <c r="I510" s="2">
        <f t="shared" si="68"/>
        <v>30.108374528664356</v>
      </c>
    </row>
    <row r="511" spans="1:9" ht="13.5" x14ac:dyDescent="0.25">
      <c r="A511" s="3">
        <f>TITRES_STAT!B514</f>
        <v>45342</v>
      </c>
      <c r="B511" s="5">
        <f>TITRES_STAT!D514</f>
        <v>16.602</v>
      </c>
      <c r="C511" s="2">
        <f t="shared" si="63"/>
        <v>8.6899999999999977E-2</v>
      </c>
      <c r="D511" s="2">
        <f t="shared" si="64"/>
        <v>8.6899999999999977E-2</v>
      </c>
      <c r="E511" s="2">
        <f t="shared" si="65"/>
        <v>0</v>
      </c>
      <c r="F511" s="2">
        <f t="shared" si="71"/>
        <v>2.4082262538880139E-2</v>
      </c>
      <c r="G511" s="2">
        <f t="shared" si="71"/>
        <v>4.1494142065420382E-2</v>
      </c>
      <c r="H511" s="2">
        <f t="shared" si="67"/>
        <v>0.58037740606641841</v>
      </c>
      <c r="I511" s="2">
        <f t="shared" si="68"/>
        <v>36.7239751617929</v>
      </c>
    </row>
    <row r="512" spans="1:9" ht="13.5" x14ac:dyDescent="0.25">
      <c r="A512" s="3">
        <f>TITRES_STAT!B515</f>
        <v>45343</v>
      </c>
      <c r="B512" s="5">
        <f>TITRES_STAT!D515</f>
        <v>16.602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2.2362100928960127E-2</v>
      </c>
      <c r="G512" s="2">
        <f t="shared" si="71"/>
        <v>3.8530274775033214E-2</v>
      </c>
      <c r="H512" s="2">
        <f t="shared" si="67"/>
        <v>0.5803774060664183</v>
      </c>
      <c r="I512" s="2">
        <f t="shared" si="68"/>
        <v>36.723975161792893</v>
      </c>
    </row>
    <row r="513" spans="1:9" ht="13.5" x14ac:dyDescent="0.25">
      <c r="A513" s="3">
        <f>TITRES_STAT!B516</f>
        <v>45344</v>
      </c>
      <c r="B513" s="5">
        <f>TITRES_STAT!D516</f>
        <v>16.602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2.0764808005462976E-2</v>
      </c>
      <c r="G513" s="2">
        <f t="shared" si="71"/>
        <v>3.5778112291102275E-2</v>
      </c>
      <c r="H513" s="2">
        <f t="shared" si="67"/>
        <v>0.5803774060664183</v>
      </c>
      <c r="I513" s="2">
        <f t="shared" si="68"/>
        <v>36.723975161792893</v>
      </c>
    </row>
    <row r="514" spans="1:9" ht="13.5" x14ac:dyDescent="0.25">
      <c r="A514" s="3">
        <f>TITRES_STAT!B517</f>
        <v>45345</v>
      </c>
      <c r="B514" s="5">
        <f>TITRES_STAT!D517</f>
        <v>16.602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1.9281607433644193E-2</v>
      </c>
      <c r="G514" s="2">
        <f t="shared" si="71"/>
        <v>3.3222532841737824E-2</v>
      </c>
      <c r="H514" s="2">
        <f t="shared" si="67"/>
        <v>0.5803774060664183</v>
      </c>
      <c r="I514" s="2">
        <f t="shared" si="68"/>
        <v>36.723975161792893</v>
      </c>
    </row>
    <row r="515" spans="1:9" ht="13.5" x14ac:dyDescent="0.25">
      <c r="A515" s="3">
        <f>TITRES_STAT!B518</f>
        <v>45348</v>
      </c>
      <c r="B515" s="5">
        <f>TITRES_STAT!D518</f>
        <v>16.7758</v>
      </c>
      <c r="C515" s="2">
        <f t="shared" ref="C515:C578" si="72">B515-B514</f>
        <v>0.17379999999999995</v>
      </c>
      <c r="D515" s="2">
        <f t="shared" ref="D515:D578" si="73">IF(C515&gt;0,C515,0)</f>
        <v>0.17379999999999995</v>
      </c>
      <c r="E515" s="2">
        <f t="shared" ref="E515:E578" si="74">IF(C515&lt;0,-C515,0)</f>
        <v>0</v>
      </c>
      <c r="F515" s="2">
        <f t="shared" si="71"/>
        <v>3.0318635474098177E-2</v>
      </c>
      <c r="G515" s="2">
        <f t="shared" si="71"/>
        <v>3.0849494781613696E-2</v>
      </c>
      <c r="H515" s="2">
        <f t="shared" si="67"/>
        <v>0.98279196105889199</v>
      </c>
      <c r="I515" s="2">
        <f t="shared" si="68"/>
        <v>49.566065445113104</v>
      </c>
    </row>
    <row r="516" spans="1:9" ht="13.5" x14ac:dyDescent="0.25">
      <c r="A516" s="3">
        <f>TITRES_STAT!B519</f>
        <v>45349</v>
      </c>
      <c r="B516" s="5">
        <f>TITRES_STAT!D519</f>
        <v>16.680199999999999</v>
      </c>
      <c r="C516" s="2">
        <f t="shared" si="72"/>
        <v>-9.5600000000001017E-2</v>
      </c>
      <c r="D516" s="2">
        <f t="shared" si="73"/>
        <v>0</v>
      </c>
      <c r="E516" s="2">
        <f t="shared" si="74"/>
        <v>9.5600000000001017E-2</v>
      </c>
      <c r="F516" s="2">
        <f t="shared" si="71"/>
        <v>2.8153018654519739E-2</v>
      </c>
      <c r="G516" s="2">
        <f t="shared" si="71"/>
        <v>3.5474530868641364E-2</v>
      </c>
      <c r="H516" s="2">
        <f t="shared" si="67"/>
        <v>0.79361214835419669</v>
      </c>
      <c r="I516" s="2">
        <f t="shared" si="68"/>
        <v>44.2465863694338</v>
      </c>
    </row>
    <row r="517" spans="1:9" ht="13.5" x14ac:dyDescent="0.25">
      <c r="A517" s="3">
        <f>TITRES_STAT!B520</f>
        <v>45350</v>
      </c>
      <c r="B517" s="5">
        <f>TITRES_STAT!D520</f>
        <v>16.680199999999999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2.6142088750625469E-2</v>
      </c>
      <c r="G517" s="2">
        <f t="shared" si="71"/>
        <v>3.294063580659555E-2</v>
      </c>
      <c r="H517" s="2">
        <f t="shared" si="67"/>
        <v>0.79361214835419658</v>
      </c>
      <c r="I517" s="2">
        <f t="shared" si="68"/>
        <v>44.246586369433793</v>
      </c>
    </row>
    <row r="518" spans="1:9" ht="13.5" x14ac:dyDescent="0.25">
      <c r="A518" s="3">
        <f>TITRES_STAT!B521</f>
        <v>45351</v>
      </c>
      <c r="B518" s="5">
        <f>TITRES_STAT!D521</f>
        <v>16.680199999999999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2.4274796697009361E-2</v>
      </c>
      <c r="G518" s="2">
        <f t="shared" si="71"/>
        <v>3.0587733248981584E-2</v>
      </c>
      <c r="H518" s="2">
        <f t="shared" si="67"/>
        <v>0.79361214835419647</v>
      </c>
      <c r="I518" s="2">
        <f t="shared" si="68"/>
        <v>44.246586369433793</v>
      </c>
    </row>
    <row r="519" spans="1:9" ht="13.5" x14ac:dyDescent="0.25">
      <c r="A519" s="3">
        <f>TITRES_STAT!B522</f>
        <v>45352</v>
      </c>
      <c r="B519" s="5">
        <f>TITRES_STAT!D522</f>
        <v>16.6889</v>
      </c>
      <c r="C519" s="2">
        <f t="shared" si="72"/>
        <v>8.7000000000010402E-3</v>
      </c>
      <c r="D519" s="2">
        <f t="shared" si="73"/>
        <v>8.7000000000010402E-3</v>
      </c>
      <c r="E519" s="2">
        <f t="shared" si="74"/>
        <v>0</v>
      </c>
      <c r="F519" s="2">
        <f t="shared" si="71"/>
        <v>2.3162311218651623E-2</v>
      </c>
      <c r="G519" s="2">
        <f t="shared" si="71"/>
        <v>2.8402895159768616E-2</v>
      </c>
      <c r="H519" s="2">
        <f t="shared" si="67"/>
        <v>0.81549120568032663</v>
      </c>
      <c r="I519" s="2">
        <f t="shared" si="68"/>
        <v>44.918488347881272</v>
      </c>
    </row>
    <row r="520" spans="1:9" ht="13.5" x14ac:dyDescent="0.25">
      <c r="A520" s="3">
        <f>TITRES_STAT!B523</f>
        <v>45355</v>
      </c>
      <c r="B520" s="5">
        <f>TITRES_STAT!D523</f>
        <v>16.680199999999999</v>
      </c>
      <c r="C520" s="2">
        <f t="shared" si="72"/>
        <v>-8.7000000000010402E-3</v>
      </c>
      <c r="D520" s="2">
        <f t="shared" si="73"/>
        <v>0</v>
      </c>
      <c r="E520" s="2">
        <f t="shared" si="74"/>
        <v>8.7000000000010402E-3</v>
      </c>
      <c r="F520" s="2">
        <f t="shared" si="71"/>
        <v>2.1507860417319363E-2</v>
      </c>
      <c r="G520" s="2">
        <f t="shared" si="71"/>
        <v>2.6995545505499506E-2</v>
      </c>
      <c r="H520" s="2">
        <f t="shared" si="67"/>
        <v>0.79671886656032953</v>
      </c>
      <c r="I520" s="2">
        <f t="shared" si="68"/>
        <v>44.342989957331625</v>
      </c>
    </row>
    <row r="521" spans="1:9" ht="13.5" x14ac:dyDescent="0.25">
      <c r="A521" s="3">
        <f>TITRES_STAT!B524</f>
        <v>45356</v>
      </c>
      <c r="B521" s="5">
        <f>TITRES_STAT!D524</f>
        <v>16.6889</v>
      </c>
      <c r="C521" s="2">
        <f t="shared" si="72"/>
        <v>8.7000000000010402E-3</v>
      </c>
      <c r="D521" s="2">
        <f t="shared" si="73"/>
        <v>8.7000000000010402E-3</v>
      </c>
      <c r="E521" s="2">
        <f t="shared" si="74"/>
        <v>0</v>
      </c>
      <c r="F521" s="2">
        <f t="shared" si="71"/>
        <v>2.0593013244653766E-2</v>
      </c>
      <c r="G521" s="2">
        <f t="shared" si="71"/>
        <v>2.5067292255106684E-2</v>
      </c>
      <c r="H521" s="2">
        <f t="shared" si="67"/>
        <v>0.82150928130095813</v>
      </c>
      <c r="I521" s="2">
        <f t="shared" si="68"/>
        <v>45.10047188528295</v>
      </c>
    </row>
    <row r="522" spans="1:9" ht="13.5" x14ac:dyDescent="0.25">
      <c r="A522" s="3">
        <f>TITRES_STAT!B525</f>
        <v>45357</v>
      </c>
      <c r="B522" s="5">
        <f>TITRES_STAT!D525</f>
        <v>16.6889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1.9122083727178496E-2</v>
      </c>
      <c r="G522" s="2">
        <f t="shared" si="71"/>
        <v>2.3276771379741924E-2</v>
      </c>
      <c r="H522" s="2">
        <f t="shared" si="67"/>
        <v>0.82150928130095802</v>
      </c>
      <c r="I522" s="2">
        <f t="shared" si="68"/>
        <v>45.100471885282943</v>
      </c>
    </row>
    <row r="523" spans="1:9" ht="13.5" x14ac:dyDescent="0.25">
      <c r="A523" s="3">
        <f>TITRES_STAT!B526</f>
        <v>45358</v>
      </c>
      <c r="B523" s="5">
        <f>TITRES_STAT!D526</f>
        <v>16.645499999999998</v>
      </c>
      <c r="C523" s="2">
        <f t="shared" si="72"/>
        <v>-4.3400000000001882E-2</v>
      </c>
      <c r="D523" s="2">
        <f t="shared" si="73"/>
        <v>0</v>
      </c>
      <c r="E523" s="2">
        <f t="shared" si="74"/>
        <v>4.3400000000001882E-2</v>
      </c>
      <c r="F523" s="2">
        <f t="shared" si="71"/>
        <v>1.7756220603808603E-2</v>
      </c>
      <c r="G523" s="2">
        <f t="shared" si="71"/>
        <v>2.4714144852617637E-2</v>
      </c>
      <c r="H523" s="2">
        <f t="shared" si="67"/>
        <v>0.71846388817810647</v>
      </c>
      <c r="I523" s="2">
        <f t="shared" si="68"/>
        <v>41.808494965804186</v>
      </c>
    </row>
    <row r="524" spans="1:9" ht="13.5" x14ac:dyDescent="0.25">
      <c r="A524" s="3">
        <f>TITRES_STAT!B527</f>
        <v>45359</v>
      </c>
      <c r="B524" s="5">
        <f>TITRES_STAT!D527</f>
        <v>16.636800000000001</v>
      </c>
      <c r="C524" s="2">
        <f t="shared" si="72"/>
        <v>-8.6999999999974875E-3</v>
      </c>
      <c r="D524" s="2">
        <f t="shared" si="73"/>
        <v>0</v>
      </c>
      <c r="E524" s="2">
        <f t="shared" si="74"/>
        <v>8.6999999999974875E-3</v>
      </c>
      <c r="F524" s="2">
        <f t="shared" si="71"/>
        <v>1.6487919132107988E-2</v>
      </c>
      <c r="G524" s="2">
        <f t="shared" si="71"/>
        <v>2.3570277363144768E-2</v>
      </c>
      <c r="H524" s="2">
        <f t="shared" si="67"/>
        <v>0.69952164236679792</v>
      </c>
      <c r="I524" s="2">
        <f t="shared" si="68"/>
        <v>41.159913762123431</v>
      </c>
    </row>
    <row r="525" spans="1:9" ht="13.5" x14ac:dyDescent="0.25">
      <c r="A525" s="3">
        <f>TITRES_STAT!B528</f>
        <v>45362</v>
      </c>
      <c r="B525" s="5">
        <f>TITRES_STAT!D528</f>
        <v>16.6281</v>
      </c>
      <c r="C525" s="2">
        <f t="shared" si="72"/>
        <v>-8.7000000000010402E-3</v>
      </c>
      <c r="D525" s="2">
        <f t="shared" si="73"/>
        <v>0</v>
      </c>
      <c r="E525" s="2">
        <f t="shared" si="74"/>
        <v>8.7000000000010402E-3</v>
      </c>
      <c r="F525" s="2">
        <f t="shared" ref="F525:G540" si="75">((F524*13)+D525)/14</f>
        <v>1.5310210622671702E-2</v>
      </c>
      <c r="G525" s="2">
        <f t="shared" si="75"/>
        <v>2.2508114694348789E-2</v>
      </c>
      <c r="H525" s="2">
        <f t="shared" si="67"/>
        <v>0.68020848616502305</v>
      </c>
      <c r="I525" s="2">
        <f t="shared" si="68"/>
        <v>40.483576399352614</v>
      </c>
    </row>
    <row r="526" spans="1:9" ht="13.5" x14ac:dyDescent="0.25">
      <c r="A526" s="3">
        <f>TITRES_STAT!B529</f>
        <v>45363</v>
      </c>
      <c r="B526" s="5">
        <f>TITRES_STAT!D529</f>
        <v>16.6281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1.4216624149623724E-2</v>
      </c>
      <c r="G526" s="2">
        <f t="shared" si="75"/>
        <v>2.0900392216181018E-2</v>
      </c>
      <c r="H526" s="2">
        <f t="shared" si="67"/>
        <v>0.68020848616502316</v>
      </c>
      <c r="I526" s="2">
        <f t="shared" si="68"/>
        <v>40.483576399352621</v>
      </c>
    </row>
    <row r="527" spans="1:9" ht="13.5" x14ac:dyDescent="0.25">
      <c r="A527" s="3">
        <f>TITRES_STAT!B530</f>
        <v>45364</v>
      </c>
      <c r="B527" s="5">
        <f>TITRES_STAT!D530</f>
        <v>16.6281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1.3201150996079172E-2</v>
      </c>
      <c r="G527" s="2">
        <f t="shared" si="75"/>
        <v>1.9407507057882373E-2</v>
      </c>
      <c r="H527" s="2">
        <f t="shared" si="67"/>
        <v>0.68020848616502316</v>
      </c>
      <c r="I527" s="2">
        <f t="shared" si="68"/>
        <v>40.483576399352621</v>
      </c>
    </row>
    <row r="528" spans="1:9" ht="13.5" x14ac:dyDescent="0.25">
      <c r="A528" s="3">
        <f>TITRES_STAT!B531</f>
        <v>45365</v>
      </c>
      <c r="B528" s="5">
        <f>TITRES_STAT!D531</f>
        <v>16.6281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1.2258211639216374E-2</v>
      </c>
      <c r="G528" s="2">
        <f t="shared" si="75"/>
        <v>1.8021256553747918E-2</v>
      </c>
      <c r="H528" s="2">
        <f t="shared" si="67"/>
        <v>0.68020848616502316</v>
      </c>
      <c r="I528" s="2">
        <f t="shared" si="68"/>
        <v>40.483576399352621</v>
      </c>
    </row>
    <row r="529" spans="1:9" ht="13.5" x14ac:dyDescent="0.25">
      <c r="A529" s="3">
        <f>TITRES_STAT!B532</f>
        <v>45366</v>
      </c>
      <c r="B529" s="5">
        <f>TITRES_STAT!D532</f>
        <v>16.610700000000001</v>
      </c>
      <c r="C529" s="2">
        <f t="shared" si="72"/>
        <v>-1.7399999999998528E-2</v>
      </c>
      <c r="D529" s="2">
        <f t="shared" si="73"/>
        <v>0</v>
      </c>
      <c r="E529" s="2">
        <f t="shared" si="74"/>
        <v>1.7399999999998528E-2</v>
      </c>
      <c r="F529" s="2">
        <f t="shared" si="75"/>
        <v>1.1382625093558061E-2</v>
      </c>
      <c r="G529" s="2">
        <f t="shared" si="75"/>
        <v>1.797688108562296E-2</v>
      </c>
      <c r="H529" s="2">
        <f t="shared" ref="H529:H592" si="76">F529/G529</f>
        <v>0.63318130877893686</v>
      </c>
      <c r="I529" s="2">
        <f t="shared" ref="I529:I592" si="77">IF(G529=0,100,100-(100/(1+H529)))</f>
        <v>38.769811127237354</v>
      </c>
    </row>
    <row r="530" spans="1:9" ht="13.5" x14ac:dyDescent="0.25">
      <c r="A530" s="3">
        <f>TITRES_STAT!B533</f>
        <v>45369</v>
      </c>
      <c r="B530" s="5">
        <f>TITRES_STAT!D533</f>
        <v>16.602</v>
      </c>
      <c r="C530" s="2">
        <f t="shared" si="72"/>
        <v>-8.7000000000010402E-3</v>
      </c>
      <c r="D530" s="2">
        <f t="shared" si="73"/>
        <v>0</v>
      </c>
      <c r="E530" s="2">
        <f t="shared" si="74"/>
        <v>8.7000000000010402E-3</v>
      </c>
      <c r="F530" s="2">
        <f t="shared" si="75"/>
        <v>1.0569580444018201E-2</v>
      </c>
      <c r="G530" s="2">
        <f t="shared" si="75"/>
        <v>1.731424672236425E-2</v>
      </c>
      <c r="H530" s="2">
        <f t="shared" si="76"/>
        <v>0.61045569082516404</v>
      </c>
      <c r="I530" s="2">
        <f t="shared" si="77"/>
        <v>37.905773769682497</v>
      </c>
    </row>
    <row r="531" spans="1:9" ht="13.5" x14ac:dyDescent="0.25">
      <c r="A531" s="3">
        <f>TITRES_STAT!B534</f>
        <v>45370</v>
      </c>
      <c r="B531" s="5">
        <f>TITRES_STAT!D534</f>
        <v>16.602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9.8146104123026153E-3</v>
      </c>
      <c r="G531" s="2">
        <f t="shared" si="75"/>
        <v>1.6077514813623947E-2</v>
      </c>
      <c r="H531" s="2">
        <f t="shared" si="76"/>
        <v>0.61045569082516404</v>
      </c>
      <c r="I531" s="2">
        <f t="shared" si="77"/>
        <v>37.905773769682497</v>
      </c>
    </row>
    <row r="532" spans="1:9" ht="13.5" x14ac:dyDescent="0.25">
      <c r="A532" s="3">
        <f>TITRES_STAT!B535</f>
        <v>45372</v>
      </c>
      <c r="B532" s="5">
        <f>TITRES_STAT!D535</f>
        <v>16.602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9.113566811423857E-3</v>
      </c>
      <c r="G532" s="2">
        <f t="shared" si="75"/>
        <v>1.4929120898365095E-2</v>
      </c>
      <c r="H532" s="2">
        <f t="shared" si="76"/>
        <v>0.61045569082516404</v>
      </c>
      <c r="I532" s="2">
        <f t="shared" si="77"/>
        <v>37.905773769682497</v>
      </c>
    </row>
    <row r="533" spans="1:9" ht="13.5" x14ac:dyDescent="0.25">
      <c r="A533" s="3">
        <f>TITRES_STAT!B536</f>
        <v>45373</v>
      </c>
      <c r="B533" s="5">
        <f>TITRES_STAT!D536</f>
        <v>16.602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8.4625977534650097E-3</v>
      </c>
      <c r="G533" s="2">
        <f t="shared" si="75"/>
        <v>1.3862755119910445E-2</v>
      </c>
      <c r="H533" s="2">
        <f t="shared" si="76"/>
        <v>0.61045569082516393</v>
      </c>
      <c r="I533" s="2">
        <f t="shared" si="77"/>
        <v>37.90577376968249</v>
      </c>
    </row>
    <row r="534" spans="1:9" ht="13.5" x14ac:dyDescent="0.25">
      <c r="A534" s="3">
        <f>TITRES_STAT!B537</f>
        <v>45376</v>
      </c>
      <c r="B534" s="5">
        <f>TITRES_STAT!D537</f>
        <v>16.558499999999999</v>
      </c>
      <c r="C534" s="2">
        <f t="shared" si="72"/>
        <v>-4.3500000000001648E-2</v>
      </c>
      <c r="D534" s="2">
        <f t="shared" si="73"/>
        <v>0</v>
      </c>
      <c r="E534" s="2">
        <f t="shared" si="74"/>
        <v>4.3500000000001648E-2</v>
      </c>
      <c r="F534" s="2">
        <f t="shared" si="75"/>
        <v>7.8581264853603665E-3</v>
      </c>
      <c r="G534" s="2">
        <f t="shared" si="75"/>
        <v>1.5979701182774104E-2</v>
      </c>
      <c r="H534" s="2">
        <f t="shared" si="76"/>
        <v>0.49175678540418</v>
      </c>
      <c r="I534" s="2">
        <f t="shared" si="77"/>
        <v>32.964943764002541</v>
      </c>
    </row>
    <row r="535" spans="1:9" ht="13.5" x14ac:dyDescent="0.25">
      <c r="A535" s="3">
        <f>TITRES_STAT!B538</f>
        <v>45377</v>
      </c>
      <c r="B535" s="5">
        <f>TITRES_STAT!D538</f>
        <v>16.558499999999999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7.2968317364060552E-3</v>
      </c>
      <c r="G535" s="2">
        <f t="shared" si="75"/>
        <v>1.4838293955433096E-2</v>
      </c>
      <c r="H535" s="2">
        <f t="shared" si="76"/>
        <v>0.49175678540418005</v>
      </c>
      <c r="I535" s="2">
        <f t="shared" si="77"/>
        <v>32.964943764002541</v>
      </c>
    </row>
    <row r="536" spans="1:9" ht="13.5" x14ac:dyDescent="0.25">
      <c r="A536" s="3">
        <f>TITRES_STAT!B539</f>
        <v>45378</v>
      </c>
      <c r="B536" s="5">
        <f>TITRES_STAT!D539</f>
        <v>16.506399999999999</v>
      </c>
      <c r="C536" s="2">
        <f t="shared" si="72"/>
        <v>-5.2099999999999369E-2</v>
      </c>
      <c r="D536" s="2">
        <f t="shared" si="73"/>
        <v>0</v>
      </c>
      <c r="E536" s="2">
        <f t="shared" si="74"/>
        <v>5.2099999999999369E-2</v>
      </c>
      <c r="F536" s="2">
        <f t="shared" si="75"/>
        <v>6.7756294695199082E-3</v>
      </c>
      <c r="G536" s="2">
        <f t="shared" si="75"/>
        <v>1.7499844387187831E-2</v>
      </c>
      <c r="H536" s="2">
        <f t="shared" si="76"/>
        <v>0.38718226971666975</v>
      </c>
      <c r="I536" s="2">
        <f t="shared" si="77"/>
        <v>27.911420018059431</v>
      </c>
    </row>
    <row r="537" spans="1:9" ht="13.5" x14ac:dyDescent="0.25">
      <c r="A537" s="3">
        <f>TITRES_STAT!B540</f>
        <v>45379</v>
      </c>
      <c r="B537" s="5">
        <f>TITRES_STAT!D540</f>
        <v>16.5151</v>
      </c>
      <c r="C537" s="2">
        <f t="shared" si="72"/>
        <v>8.7000000000010402E-3</v>
      </c>
      <c r="D537" s="2">
        <f t="shared" si="73"/>
        <v>8.7000000000010402E-3</v>
      </c>
      <c r="E537" s="2">
        <f t="shared" si="74"/>
        <v>0</v>
      </c>
      <c r="F537" s="2">
        <f t="shared" si="75"/>
        <v>6.9130845074114175E-3</v>
      </c>
      <c r="G537" s="2">
        <f t="shared" si="75"/>
        <v>1.6249855502388701E-2</v>
      </c>
      <c r="H537" s="2">
        <f t="shared" si="76"/>
        <v>0.42542436801331596</v>
      </c>
      <c r="I537" s="2">
        <f t="shared" si="77"/>
        <v>29.845453575783239</v>
      </c>
    </row>
    <row r="538" spans="1:9" ht="13.5" x14ac:dyDescent="0.25">
      <c r="A538" s="3">
        <f>TITRES_STAT!B541</f>
        <v>45380</v>
      </c>
      <c r="B538" s="5">
        <f>TITRES_STAT!D541</f>
        <v>16.5151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6.4192927568820302E-3</v>
      </c>
      <c r="G538" s="2">
        <f t="shared" si="75"/>
        <v>1.5089151537932364E-2</v>
      </c>
      <c r="H538" s="2">
        <f t="shared" si="76"/>
        <v>0.42542436801331596</v>
      </c>
      <c r="I538" s="2">
        <f t="shared" si="77"/>
        <v>29.845453575783239</v>
      </c>
    </row>
    <row r="539" spans="1:9" ht="13.5" x14ac:dyDescent="0.25">
      <c r="A539" s="3">
        <f>TITRES_STAT!B542</f>
        <v>45383</v>
      </c>
      <c r="B539" s="5">
        <f>TITRES_STAT!D542</f>
        <v>16.5151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5.9607718456761707E-3</v>
      </c>
      <c r="G539" s="2">
        <f t="shared" si="75"/>
        <v>1.4011354999508624E-2</v>
      </c>
      <c r="H539" s="2">
        <f t="shared" si="76"/>
        <v>0.4254243680133159</v>
      </c>
      <c r="I539" s="2">
        <f t="shared" si="77"/>
        <v>29.845453575783239</v>
      </c>
    </row>
    <row r="540" spans="1:9" ht="13.5" x14ac:dyDescent="0.25">
      <c r="A540" s="3">
        <f>TITRES_STAT!B543</f>
        <v>45384</v>
      </c>
      <c r="B540" s="5">
        <f>TITRES_STAT!D543</f>
        <v>16.5151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5.5350024281278724E-3</v>
      </c>
      <c r="G540" s="2">
        <f t="shared" si="75"/>
        <v>1.301054392811515E-2</v>
      </c>
      <c r="H540" s="2">
        <f t="shared" si="76"/>
        <v>0.4254243680133159</v>
      </c>
      <c r="I540" s="2">
        <f t="shared" si="77"/>
        <v>29.845453575783239</v>
      </c>
    </row>
    <row r="541" spans="1:9" ht="13.5" x14ac:dyDescent="0.25">
      <c r="A541" s="3">
        <f>TITRES_STAT!B544</f>
        <v>45385</v>
      </c>
      <c r="B541" s="5">
        <f>TITRES_STAT!D544</f>
        <v>16.5151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5.1396451118330246E-3</v>
      </c>
      <c r="G541" s="2">
        <f t="shared" si="78"/>
        <v>1.2081219361821211E-2</v>
      </c>
      <c r="H541" s="2">
        <f t="shared" si="76"/>
        <v>0.4254243680133159</v>
      </c>
      <c r="I541" s="2">
        <f t="shared" si="77"/>
        <v>29.845453575783239</v>
      </c>
    </row>
    <row r="542" spans="1:9" ht="13.5" x14ac:dyDescent="0.25">
      <c r="A542" s="3">
        <f>TITRES_STAT!B545</f>
        <v>45386</v>
      </c>
      <c r="B542" s="5">
        <f>TITRES_STAT!D545</f>
        <v>16.5151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4.7725276038449518E-3</v>
      </c>
      <c r="G542" s="2">
        <f t="shared" si="78"/>
        <v>1.1218275121691126E-2</v>
      </c>
      <c r="H542" s="2">
        <f t="shared" si="76"/>
        <v>0.4254243680133159</v>
      </c>
      <c r="I542" s="2">
        <f t="shared" si="77"/>
        <v>29.845453575783239</v>
      </c>
    </row>
    <row r="543" spans="1:9" ht="13.5" x14ac:dyDescent="0.25">
      <c r="A543" s="3">
        <f>TITRES_STAT!B546</f>
        <v>45387</v>
      </c>
      <c r="B543" s="5">
        <f>TITRES_STAT!D546</f>
        <v>16.497699999999998</v>
      </c>
      <c r="C543" s="2">
        <f t="shared" si="72"/>
        <v>-1.740000000000208E-2</v>
      </c>
      <c r="D543" s="2">
        <f t="shared" si="73"/>
        <v>0</v>
      </c>
      <c r="E543" s="2">
        <f t="shared" si="74"/>
        <v>1.740000000000208E-2</v>
      </c>
      <c r="F543" s="2">
        <f t="shared" si="78"/>
        <v>4.4316327749988841E-3</v>
      </c>
      <c r="G543" s="2">
        <f t="shared" si="78"/>
        <v>1.1659826898713336E-2</v>
      </c>
      <c r="H543" s="2">
        <f t="shared" si="76"/>
        <v>0.38007706405040331</v>
      </c>
      <c r="I543" s="2">
        <f t="shared" si="77"/>
        <v>27.540278289598618</v>
      </c>
    </row>
    <row r="544" spans="1:9" ht="13.5" x14ac:dyDescent="0.25">
      <c r="A544" s="3">
        <f>TITRES_STAT!B547</f>
        <v>45390</v>
      </c>
      <c r="B544" s="5">
        <f>TITRES_STAT!D547</f>
        <v>16.558499999999999</v>
      </c>
      <c r="C544" s="2">
        <f t="shared" si="72"/>
        <v>6.0800000000000409E-2</v>
      </c>
      <c r="D544" s="2">
        <f t="shared" si="73"/>
        <v>6.0800000000000409E-2</v>
      </c>
      <c r="E544" s="2">
        <f t="shared" si="74"/>
        <v>0</v>
      </c>
      <c r="F544" s="2">
        <f t="shared" si="78"/>
        <v>8.4579447196418498E-3</v>
      </c>
      <c r="G544" s="2">
        <f t="shared" si="78"/>
        <v>1.0826982120233811E-2</v>
      </c>
      <c r="H544" s="2">
        <f t="shared" si="76"/>
        <v>0.78119134452391603</v>
      </c>
      <c r="I544" s="2">
        <f t="shared" si="77"/>
        <v>43.857800394416131</v>
      </c>
    </row>
    <row r="545" spans="1:9" ht="13.5" x14ac:dyDescent="0.25">
      <c r="A545" s="3">
        <f>TITRES_STAT!B548</f>
        <v>45394</v>
      </c>
      <c r="B545" s="5">
        <f>TITRES_STAT!D548</f>
        <v>16.558499999999999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7.853805811096003E-3</v>
      </c>
      <c r="G545" s="2">
        <f t="shared" si="78"/>
        <v>1.0053626254502826E-2</v>
      </c>
      <c r="H545" s="2">
        <f t="shared" si="76"/>
        <v>0.78119134452391581</v>
      </c>
      <c r="I545" s="2">
        <f t="shared" si="77"/>
        <v>43.857800394416124</v>
      </c>
    </row>
    <row r="546" spans="1:9" ht="13.5" x14ac:dyDescent="0.25">
      <c r="A546" s="3">
        <f>TITRES_STAT!B549</f>
        <v>45397</v>
      </c>
      <c r="B546" s="5">
        <f>TITRES_STAT!D549</f>
        <v>16.5151</v>
      </c>
      <c r="C546" s="2">
        <f t="shared" si="72"/>
        <v>-4.3399999999998329E-2</v>
      </c>
      <c r="D546" s="2">
        <f t="shared" si="73"/>
        <v>0</v>
      </c>
      <c r="E546" s="2">
        <f t="shared" si="74"/>
        <v>4.3399999999998329E-2</v>
      </c>
      <c r="F546" s="2">
        <f t="shared" si="78"/>
        <v>7.2928196817320032E-3</v>
      </c>
      <c r="G546" s="2">
        <f t="shared" si="78"/>
        <v>1.243551009346679E-2</v>
      </c>
      <c r="H546" s="2">
        <f t="shared" si="76"/>
        <v>0.58645118912841476</v>
      </c>
      <c r="I546" s="2">
        <f t="shared" si="77"/>
        <v>36.966229603988445</v>
      </c>
    </row>
    <row r="547" spans="1:9" ht="13.5" x14ac:dyDescent="0.25">
      <c r="A547" s="3">
        <f>TITRES_STAT!B550</f>
        <v>45398</v>
      </c>
      <c r="B547" s="5">
        <f>TITRES_STAT!D550</f>
        <v>16.5151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6.7719039901797179E-3</v>
      </c>
      <c r="G547" s="2">
        <f t="shared" si="78"/>
        <v>1.1547259372504877E-2</v>
      </c>
      <c r="H547" s="2">
        <f t="shared" si="76"/>
        <v>0.58645118912841476</v>
      </c>
      <c r="I547" s="2">
        <f t="shared" si="77"/>
        <v>36.966229603988445</v>
      </c>
    </row>
    <row r="548" spans="1:9" ht="13.5" x14ac:dyDescent="0.25">
      <c r="A548" s="3">
        <f>TITRES_STAT!B551</f>
        <v>45399</v>
      </c>
      <c r="B548" s="5">
        <f>TITRES_STAT!D551</f>
        <v>16.5151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6.2881965623097381E-3</v>
      </c>
      <c r="G548" s="2">
        <f t="shared" si="78"/>
        <v>1.0722455131611672E-2</v>
      </c>
      <c r="H548" s="2">
        <f t="shared" si="76"/>
        <v>0.58645118912841476</v>
      </c>
      <c r="I548" s="2">
        <f t="shared" si="77"/>
        <v>36.966229603988445</v>
      </c>
    </row>
    <row r="549" spans="1:9" ht="13.5" x14ac:dyDescent="0.25">
      <c r="A549" s="3">
        <f>TITRES_STAT!B552</f>
        <v>45400</v>
      </c>
      <c r="B549" s="5">
        <f>TITRES_STAT!D552</f>
        <v>16.5151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5.8390396650018998E-3</v>
      </c>
      <c r="G549" s="2">
        <f t="shared" si="78"/>
        <v>9.9565654793536962E-3</v>
      </c>
      <c r="H549" s="2">
        <f t="shared" si="76"/>
        <v>0.58645118912841476</v>
      </c>
      <c r="I549" s="2">
        <f t="shared" si="77"/>
        <v>36.966229603988445</v>
      </c>
    </row>
    <row r="550" spans="1:9" ht="13.5" x14ac:dyDescent="0.25">
      <c r="A550" s="3">
        <f>TITRES_STAT!B553</f>
        <v>45401</v>
      </c>
      <c r="B550" s="5">
        <f>TITRES_STAT!D553</f>
        <v>16.5151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5.4219654032160499E-3</v>
      </c>
      <c r="G550" s="2">
        <f t="shared" si="78"/>
        <v>9.2453822308284327E-3</v>
      </c>
      <c r="H550" s="2">
        <f t="shared" si="76"/>
        <v>0.58645118912841476</v>
      </c>
      <c r="I550" s="2">
        <f t="shared" si="77"/>
        <v>36.966229603988445</v>
      </c>
    </row>
    <row r="551" spans="1:9" ht="13.5" x14ac:dyDescent="0.25">
      <c r="A551" s="3">
        <f>TITRES_STAT!B554</f>
        <v>45404</v>
      </c>
      <c r="B551" s="5">
        <f>TITRES_STAT!D554</f>
        <v>16.5151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5.0346821601291889E-3</v>
      </c>
      <c r="G551" s="2">
        <f t="shared" si="78"/>
        <v>8.5849977857692591E-3</v>
      </c>
      <c r="H551" s="2">
        <f t="shared" si="76"/>
        <v>0.58645118912841465</v>
      </c>
      <c r="I551" s="2">
        <f t="shared" si="77"/>
        <v>36.966229603988438</v>
      </c>
    </row>
    <row r="552" spans="1:9" ht="13.5" x14ac:dyDescent="0.25">
      <c r="A552" s="3">
        <f>TITRES_STAT!B555</f>
        <v>45405</v>
      </c>
      <c r="B552" s="5">
        <f>TITRES_STAT!D555</f>
        <v>16.5151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4.6750620058342461E-3</v>
      </c>
      <c r="G552" s="2">
        <f t="shared" si="78"/>
        <v>7.9717836582143126E-3</v>
      </c>
      <c r="H552" s="2">
        <f t="shared" si="76"/>
        <v>0.58645118912841454</v>
      </c>
      <c r="I552" s="2">
        <f t="shared" si="77"/>
        <v>36.966229603988438</v>
      </c>
    </row>
    <row r="553" spans="1:9" ht="13.5" x14ac:dyDescent="0.25">
      <c r="A553" s="3">
        <f>TITRES_STAT!B556</f>
        <v>45406</v>
      </c>
      <c r="B553" s="5">
        <f>TITRES_STAT!D556</f>
        <v>16.5151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4.3411290054175145E-3</v>
      </c>
      <c r="G553" s="2">
        <f t="shared" si="78"/>
        <v>7.4023705397704333E-3</v>
      </c>
      <c r="H553" s="2">
        <f t="shared" si="76"/>
        <v>0.58645118912841454</v>
      </c>
      <c r="I553" s="2">
        <f t="shared" si="77"/>
        <v>36.966229603988438</v>
      </c>
    </row>
    <row r="554" spans="1:9" ht="13.5" x14ac:dyDescent="0.25">
      <c r="A554" s="3">
        <f>TITRES_STAT!B557</f>
        <v>45407</v>
      </c>
      <c r="B554" s="5">
        <f>TITRES_STAT!D557</f>
        <v>16.5151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4.0310483621734065E-3</v>
      </c>
      <c r="G554" s="2">
        <f t="shared" si="78"/>
        <v>6.8736297869296881E-3</v>
      </c>
      <c r="H554" s="2">
        <f t="shared" si="76"/>
        <v>0.58645118912841454</v>
      </c>
      <c r="I554" s="2">
        <f t="shared" si="77"/>
        <v>36.966229603988438</v>
      </c>
    </row>
    <row r="555" spans="1:9" ht="13.5" x14ac:dyDescent="0.25">
      <c r="A555" s="3">
        <f>TITRES_STAT!B558</f>
        <v>45408</v>
      </c>
      <c r="B555" s="5">
        <f>TITRES_STAT!D558</f>
        <v>16.5151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3.7431163363038774E-3</v>
      </c>
      <c r="G555" s="2">
        <f t="shared" si="78"/>
        <v>6.3826562307204241E-3</v>
      </c>
      <c r="H555" s="2">
        <f t="shared" si="76"/>
        <v>0.58645118912841465</v>
      </c>
      <c r="I555" s="2">
        <f t="shared" si="77"/>
        <v>36.966229603988438</v>
      </c>
    </row>
    <row r="556" spans="1:9" ht="13.5" x14ac:dyDescent="0.25">
      <c r="A556" s="3">
        <f>TITRES_STAT!B559</f>
        <v>45411</v>
      </c>
      <c r="B556" s="5">
        <f>TITRES_STAT!D559</f>
        <v>16.5151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3.4757508837107431E-3</v>
      </c>
      <c r="G556" s="2">
        <f t="shared" si="78"/>
        <v>5.9267522142403941E-3</v>
      </c>
      <c r="H556" s="2">
        <f t="shared" si="76"/>
        <v>0.58645118912841454</v>
      </c>
      <c r="I556" s="2">
        <f t="shared" si="77"/>
        <v>36.966229603988438</v>
      </c>
    </row>
    <row r="557" spans="1:9" ht="13.5" x14ac:dyDescent="0.25">
      <c r="A557" s="3">
        <f>TITRES_STAT!B560</f>
        <v>45412</v>
      </c>
      <c r="B557" s="5">
        <f>TITRES_STAT!D560</f>
        <v>16.5151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3.2274829634456902E-3</v>
      </c>
      <c r="G557" s="2">
        <f t="shared" si="79"/>
        <v>5.5034127703660809E-3</v>
      </c>
      <c r="H557" s="2">
        <f t="shared" si="76"/>
        <v>0.58645118912841454</v>
      </c>
      <c r="I557" s="2">
        <f t="shared" si="77"/>
        <v>36.966229603988438</v>
      </c>
    </row>
    <row r="558" spans="1:9" ht="13.5" x14ac:dyDescent="0.25">
      <c r="A558" s="3">
        <f>TITRES_STAT!B561</f>
        <v>45414</v>
      </c>
      <c r="B558" s="5">
        <f>TITRES_STAT!D561</f>
        <v>16.845400000000001</v>
      </c>
      <c r="C558" s="2">
        <f t="shared" si="72"/>
        <v>0.33030000000000115</v>
      </c>
      <c r="D558" s="2">
        <f t="shared" si="73"/>
        <v>0.33030000000000115</v>
      </c>
      <c r="E558" s="2">
        <f t="shared" si="74"/>
        <v>0</v>
      </c>
      <c r="F558" s="2">
        <f t="shared" si="79"/>
        <v>2.6589805608913938E-2</v>
      </c>
      <c r="G558" s="2">
        <f t="shared" si="79"/>
        <v>5.1103118581970752E-3</v>
      </c>
      <c r="H558" s="2">
        <f t="shared" si="76"/>
        <v>5.2031669195028059</v>
      </c>
      <c r="I558" s="2">
        <f t="shared" si="77"/>
        <v>83.879202140184361</v>
      </c>
    </row>
    <row r="559" spans="1:9" ht="13.5" x14ac:dyDescent="0.25">
      <c r="A559" s="3">
        <f>TITRES_STAT!B562</f>
        <v>45415</v>
      </c>
      <c r="B559" s="5">
        <f>TITRES_STAT!D562</f>
        <v>17.3843</v>
      </c>
      <c r="C559" s="2">
        <f t="shared" si="72"/>
        <v>0.53889999999999816</v>
      </c>
      <c r="D559" s="2">
        <f t="shared" si="73"/>
        <v>0.53889999999999816</v>
      </c>
      <c r="E559" s="2">
        <f t="shared" si="74"/>
        <v>0</v>
      </c>
      <c r="F559" s="2">
        <f t="shared" si="79"/>
        <v>6.318339092256281E-2</v>
      </c>
      <c r="G559" s="2">
        <f t="shared" si="79"/>
        <v>4.7452895826115699E-3</v>
      </c>
      <c r="H559" s="2">
        <f t="shared" si="76"/>
        <v>13.314970524473205</v>
      </c>
      <c r="I559" s="2">
        <f t="shared" si="77"/>
        <v>93.014306258679497</v>
      </c>
    </row>
    <row r="560" spans="1:9" ht="13.5" x14ac:dyDescent="0.25">
      <c r="A560" s="3">
        <f>TITRES_STAT!B563</f>
        <v>45418</v>
      </c>
      <c r="B560" s="5">
        <f>TITRES_STAT!D563</f>
        <v>17.3843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5.8670291570951175E-2</v>
      </c>
      <c r="G560" s="2">
        <f t="shared" si="79"/>
        <v>4.4063403267107434E-3</v>
      </c>
      <c r="H560" s="2">
        <f t="shared" si="76"/>
        <v>13.314970524473203</v>
      </c>
      <c r="I560" s="2">
        <f t="shared" si="77"/>
        <v>93.014306258679497</v>
      </c>
    </row>
    <row r="561" spans="1:9" ht="13.5" x14ac:dyDescent="0.25">
      <c r="A561" s="3">
        <f>TITRES_STAT!B564</f>
        <v>45419</v>
      </c>
      <c r="B561" s="5">
        <f>TITRES_STAT!D564</f>
        <v>16.9497</v>
      </c>
      <c r="C561" s="2">
        <f t="shared" si="72"/>
        <v>-0.43459999999999965</v>
      </c>
      <c r="D561" s="2">
        <f t="shared" si="73"/>
        <v>0</v>
      </c>
      <c r="E561" s="2">
        <f t="shared" si="74"/>
        <v>0.43459999999999965</v>
      </c>
      <c r="F561" s="2">
        <f t="shared" si="79"/>
        <v>5.4479556458740377E-2</v>
      </c>
      <c r="G561" s="2">
        <f t="shared" si="79"/>
        <v>3.5134458874802807E-2</v>
      </c>
      <c r="H561" s="2">
        <f t="shared" si="76"/>
        <v>1.5506018365864513</v>
      </c>
      <c r="I561" s="2">
        <f t="shared" si="77"/>
        <v>60.793567006196042</v>
      </c>
    </row>
    <row r="562" spans="1:9" ht="13.5" x14ac:dyDescent="0.25">
      <c r="A562" s="3">
        <f>TITRES_STAT!B565</f>
        <v>45420</v>
      </c>
      <c r="B562" s="5">
        <f>TITRES_STAT!D565</f>
        <v>16.9497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5.0588159568830351E-2</v>
      </c>
      <c r="G562" s="2">
        <f t="shared" si="79"/>
        <v>3.2624854669459753E-2</v>
      </c>
      <c r="H562" s="2">
        <f t="shared" si="76"/>
        <v>1.5506018365864511</v>
      </c>
      <c r="I562" s="2">
        <f t="shared" si="77"/>
        <v>60.793567006196042</v>
      </c>
    </row>
    <row r="563" spans="1:9" ht="13.5" x14ac:dyDescent="0.25">
      <c r="A563" s="3">
        <f>TITRES_STAT!B566</f>
        <v>45421</v>
      </c>
      <c r="B563" s="5">
        <f>TITRES_STAT!D566</f>
        <v>16.9497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4.6974719599628185E-2</v>
      </c>
      <c r="G563" s="2">
        <f t="shared" si="79"/>
        <v>3.0294507907355488E-2</v>
      </c>
      <c r="H563" s="2">
        <f t="shared" si="76"/>
        <v>1.5506018365864511</v>
      </c>
      <c r="I563" s="2">
        <f t="shared" si="77"/>
        <v>60.793567006196042</v>
      </c>
    </row>
    <row r="564" spans="1:9" ht="13.5" x14ac:dyDescent="0.25">
      <c r="A564" s="3">
        <f>TITRES_STAT!B567</f>
        <v>45422</v>
      </c>
      <c r="B564" s="5">
        <f>TITRES_STAT!D567</f>
        <v>16.9497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4.3619382485369028E-2</v>
      </c>
      <c r="G564" s="2">
        <f t="shared" si="79"/>
        <v>2.8130614485401523E-2</v>
      </c>
      <c r="H564" s="2">
        <f t="shared" si="76"/>
        <v>1.5506018365864511</v>
      </c>
      <c r="I564" s="2">
        <f t="shared" si="77"/>
        <v>60.793567006196042</v>
      </c>
    </row>
    <row r="565" spans="1:9" ht="13.5" x14ac:dyDescent="0.25">
      <c r="A565" s="3">
        <f>TITRES_STAT!B568</f>
        <v>45425</v>
      </c>
      <c r="B565" s="5">
        <f>TITRES_STAT!D568</f>
        <v>16.9497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4.0503712307842665E-2</v>
      </c>
      <c r="G565" s="2">
        <f t="shared" si="79"/>
        <v>2.6121284879301414E-2</v>
      </c>
      <c r="H565" s="2">
        <f t="shared" si="76"/>
        <v>1.5506018365864509</v>
      </c>
      <c r="I565" s="2">
        <f t="shared" si="77"/>
        <v>60.793567006196042</v>
      </c>
    </row>
    <row r="566" spans="1:9" ht="13.5" x14ac:dyDescent="0.25">
      <c r="A566" s="3">
        <f>TITRES_STAT!B569</f>
        <v>45426</v>
      </c>
      <c r="B566" s="5">
        <f>TITRES_STAT!D569</f>
        <v>17.3843</v>
      </c>
      <c r="C566" s="2">
        <f t="shared" si="72"/>
        <v>0.43459999999999965</v>
      </c>
      <c r="D566" s="2">
        <f t="shared" si="73"/>
        <v>0.43459999999999965</v>
      </c>
      <c r="E566" s="2">
        <f t="shared" si="74"/>
        <v>0</v>
      </c>
      <c r="F566" s="2">
        <f t="shared" si="79"/>
        <v>6.8653447142996732E-2</v>
      </c>
      <c r="G566" s="2">
        <f t="shared" si="79"/>
        <v>2.4255478816494171E-2</v>
      </c>
      <c r="H566" s="2">
        <f t="shared" si="76"/>
        <v>2.8304305044809559</v>
      </c>
      <c r="I566" s="2">
        <f t="shared" si="77"/>
        <v>73.893273906675262</v>
      </c>
    </row>
    <row r="567" spans="1:9" ht="13.5" x14ac:dyDescent="0.25">
      <c r="A567" s="3">
        <f>TITRES_STAT!B570</f>
        <v>45427</v>
      </c>
      <c r="B567" s="5">
        <f>TITRES_STAT!D570</f>
        <v>17.5929</v>
      </c>
      <c r="C567" s="2">
        <f t="shared" si="72"/>
        <v>0.20860000000000056</v>
      </c>
      <c r="D567" s="2">
        <f t="shared" si="73"/>
        <v>0.20860000000000056</v>
      </c>
      <c r="E567" s="2">
        <f t="shared" si="74"/>
        <v>0</v>
      </c>
      <c r="F567" s="2">
        <f t="shared" si="79"/>
        <v>7.8649629489925585E-2</v>
      </c>
      <c r="G567" s="2">
        <f t="shared" si="79"/>
        <v>2.2522944615316016E-2</v>
      </c>
      <c r="H567" s="2">
        <f t="shared" si="76"/>
        <v>3.4919781064702522</v>
      </c>
      <c r="I567" s="2">
        <f t="shared" si="77"/>
        <v>77.738092744494935</v>
      </c>
    </row>
    <row r="568" spans="1:9" ht="13.5" x14ac:dyDescent="0.25">
      <c r="A568" s="3">
        <f>TITRES_STAT!B571</f>
        <v>45428</v>
      </c>
      <c r="B568" s="5">
        <f>TITRES_STAT!D571</f>
        <v>17.818899999999999</v>
      </c>
      <c r="C568" s="2">
        <f t="shared" si="72"/>
        <v>0.22599999999999909</v>
      </c>
      <c r="D568" s="2">
        <f t="shared" si="73"/>
        <v>0.22599999999999909</v>
      </c>
      <c r="E568" s="2">
        <f t="shared" si="74"/>
        <v>0</v>
      </c>
      <c r="F568" s="2">
        <f t="shared" si="79"/>
        <v>8.9174655954930834E-2</v>
      </c>
      <c r="G568" s="2">
        <f t="shared" si="79"/>
        <v>2.0914162857079161E-2</v>
      </c>
      <c r="H568" s="2">
        <f t="shared" si="76"/>
        <v>4.2638405641345773</v>
      </c>
      <c r="I568" s="2">
        <f t="shared" si="77"/>
        <v>81.002464116912151</v>
      </c>
    </row>
    <row r="569" spans="1:9" ht="13.5" x14ac:dyDescent="0.25">
      <c r="A569" s="3">
        <f>TITRES_STAT!B572</f>
        <v>45429</v>
      </c>
      <c r="B569" s="5">
        <f>TITRES_STAT!D572</f>
        <v>17.810199999999998</v>
      </c>
      <c r="C569" s="2">
        <f t="shared" si="72"/>
        <v>-8.7000000000010402E-3</v>
      </c>
      <c r="D569" s="2">
        <f t="shared" si="73"/>
        <v>0</v>
      </c>
      <c r="E569" s="2">
        <f t="shared" si="74"/>
        <v>8.7000000000010402E-3</v>
      </c>
      <c r="F569" s="2">
        <f t="shared" si="79"/>
        <v>8.2805037672435772E-2</v>
      </c>
      <c r="G569" s="2">
        <f t="shared" si="79"/>
        <v>2.0041722653002154E-2</v>
      </c>
      <c r="H569" s="2">
        <f t="shared" si="76"/>
        <v>4.1316327496445009</v>
      </c>
      <c r="I569" s="2">
        <f t="shared" si="77"/>
        <v>80.513024824910246</v>
      </c>
    </row>
    <row r="570" spans="1:9" ht="13.5" x14ac:dyDescent="0.25">
      <c r="A570" s="3">
        <f>TITRES_STAT!B573</f>
        <v>45432</v>
      </c>
      <c r="B570" s="5">
        <f>TITRES_STAT!D573</f>
        <v>16.9497</v>
      </c>
      <c r="C570" s="2">
        <f t="shared" si="72"/>
        <v>-0.86049999999999827</v>
      </c>
      <c r="D570" s="2">
        <f t="shared" si="73"/>
        <v>0</v>
      </c>
      <c r="E570" s="2">
        <f t="shared" si="74"/>
        <v>0.86049999999999827</v>
      </c>
      <c r="F570" s="2">
        <f t="shared" si="79"/>
        <v>7.6890392124404641E-2</v>
      </c>
      <c r="G570" s="2">
        <f t="shared" si="79"/>
        <v>8.0074456749216164E-2</v>
      </c>
      <c r="H570" s="2">
        <f t="shared" si="76"/>
        <v>0.9602362007302323</v>
      </c>
      <c r="I570" s="2">
        <f t="shared" si="77"/>
        <v>48.985739594673468</v>
      </c>
    </row>
    <row r="571" spans="1:9" ht="13.5" x14ac:dyDescent="0.25">
      <c r="A571" s="3">
        <f>TITRES_STAT!B574</f>
        <v>45433</v>
      </c>
      <c r="B571" s="5">
        <f>TITRES_STAT!D574</f>
        <v>17.818899999999999</v>
      </c>
      <c r="C571" s="2">
        <f t="shared" si="72"/>
        <v>0.86919999999999931</v>
      </c>
      <c r="D571" s="2">
        <f t="shared" si="73"/>
        <v>0.86919999999999931</v>
      </c>
      <c r="E571" s="2">
        <f t="shared" si="74"/>
        <v>0</v>
      </c>
      <c r="F571" s="2">
        <f t="shared" si="79"/>
        <v>0.13348393554408997</v>
      </c>
      <c r="G571" s="2">
        <f t="shared" si="79"/>
        <v>7.4354852695700732E-2</v>
      </c>
      <c r="H571" s="2">
        <f t="shared" si="76"/>
        <v>1.795228296536026</v>
      </c>
      <c r="I571" s="2">
        <f t="shared" si="77"/>
        <v>64.224746821601457</v>
      </c>
    </row>
    <row r="572" spans="1:9" ht="13.5" x14ac:dyDescent="0.25">
      <c r="A572" s="3">
        <f>TITRES_STAT!B575</f>
        <v>45434</v>
      </c>
      <c r="B572" s="5">
        <f>TITRES_STAT!D575</f>
        <v>17.775400000000001</v>
      </c>
      <c r="C572" s="2">
        <f t="shared" si="72"/>
        <v>-4.3499999999998096E-2</v>
      </c>
      <c r="D572" s="2">
        <f t="shared" si="73"/>
        <v>0</v>
      </c>
      <c r="E572" s="2">
        <f t="shared" si="74"/>
        <v>4.3499999999998096E-2</v>
      </c>
      <c r="F572" s="2">
        <f t="shared" si="79"/>
        <v>0.12394936871951211</v>
      </c>
      <c r="G572" s="2">
        <f t="shared" si="79"/>
        <v>7.2150934646007678E-2</v>
      </c>
      <c r="H572" s="2">
        <f t="shared" si="76"/>
        <v>1.7179177141313802</v>
      </c>
      <c r="I572" s="2">
        <f t="shared" si="77"/>
        <v>63.207127471127649</v>
      </c>
    </row>
    <row r="573" spans="1:9" ht="13.5" x14ac:dyDescent="0.25">
      <c r="A573" s="3">
        <f>TITRES_STAT!B576</f>
        <v>45435</v>
      </c>
      <c r="B573" s="5">
        <f>TITRES_STAT!D576</f>
        <v>17.749400000000001</v>
      </c>
      <c r="C573" s="2">
        <f t="shared" si="72"/>
        <v>-2.5999999999999801E-2</v>
      </c>
      <c r="D573" s="2">
        <f t="shared" si="73"/>
        <v>0</v>
      </c>
      <c r="E573" s="2">
        <f t="shared" si="74"/>
        <v>2.5999999999999801E-2</v>
      </c>
      <c r="F573" s="2">
        <f t="shared" ref="F573:G588" si="80">((F572*13)+D573)/14</f>
        <v>0.1150958423824041</v>
      </c>
      <c r="G573" s="2">
        <f t="shared" si="80"/>
        <v>6.8854439314149973E-2</v>
      </c>
      <c r="H573" s="2">
        <f t="shared" si="76"/>
        <v>1.6715820145927942</v>
      </c>
      <c r="I573" s="2">
        <f t="shared" si="77"/>
        <v>62.568994904975014</v>
      </c>
    </row>
    <row r="574" spans="1:9" ht="13.5" x14ac:dyDescent="0.25">
      <c r="A574" s="3">
        <f>TITRES_STAT!B577</f>
        <v>45436</v>
      </c>
      <c r="B574" s="5">
        <f>TITRES_STAT!D577</f>
        <v>17.749400000000001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0.10687471078366095</v>
      </c>
      <c r="G574" s="2">
        <f t="shared" si="80"/>
        <v>6.3936265077424975E-2</v>
      </c>
      <c r="H574" s="2">
        <f t="shared" si="76"/>
        <v>1.6715820145927942</v>
      </c>
      <c r="I574" s="2">
        <f t="shared" si="77"/>
        <v>62.568994904975014</v>
      </c>
    </row>
    <row r="575" spans="1:9" ht="13.5" x14ac:dyDescent="0.25">
      <c r="A575" s="3">
        <f>TITRES_STAT!B578</f>
        <v>45439</v>
      </c>
      <c r="B575" s="5">
        <f>TITRES_STAT!D578</f>
        <v>17.3843</v>
      </c>
      <c r="C575" s="2">
        <f t="shared" si="72"/>
        <v>-0.36510000000000176</v>
      </c>
      <c r="D575" s="2">
        <f t="shared" si="73"/>
        <v>0</v>
      </c>
      <c r="E575" s="2">
        <f t="shared" si="74"/>
        <v>0.36510000000000176</v>
      </c>
      <c r="F575" s="2">
        <f t="shared" si="80"/>
        <v>9.9240802870542308E-2</v>
      </c>
      <c r="G575" s="2">
        <f t="shared" si="80"/>
        <v>8.54479604290376E-2</v>
      </c>
      <c r="H575" s="2">
        <f t="shared" si="76"/>
        <v>1.1614180417209528</v>
      </c>
      <c r="I575" s="2">
        <f t="shared" si="77"/>
        <v>53.734077318805696</v>
      </c>
    </row>
    <row r="576" spans="1:9" ht="13.5" x14ac:dyDescent="0.25">
      <c r="A576" s="3">
        <f>TITRES_STAT!B579</f>
        <v>45440</v>
      </c>
      <c r="B576" s="5">
        <f>TITRES_STAT!D579</f>
        <v>17.749400000000001</v>
      </c>
      <c r="C576" s="2">
        <f t="shared" si="72"/>
        <v>0.36510000000000176</v>
      </c>
      <c r="D576" s="2">
        <f t="shared" si="73"/>
        <v>0.36510000000000176</v>
      </c>
      <c r="E576" s="2">
        <f t="shared" si="74"/>
        <v>0</v>
      </c>
      <c r="F576" s="2">
        <f t="shared" si="80"/>
        <v>0.11823074552264655</v>
      </c>
      <c r="G576" s="2">
        <f t="shared" si="80"/>
        <v>7.9344534684106335E-2</v>
      </c>
      <c r="H576" s="2">
        <f t="shared" si="76"/>
        <v>1.4900931235321693</v>
      </c>
      <c r="I576" s="2">
        <f t="shared" si="77"/>
        <v>59.8408593417779</v>
      </c>
    </row>
    <row r="577" spans="1:9" ht="13.5" x14ac:dyDescent="0.25">
      <c r="A577" s="3">
        <f>TITRES_STAT!B580</f>
        <v>45441</v>
      </c>
      <c r="B577" s="5">
        <f>TITRES_STAT!D580</f>
        <v>17.045300000000001</v>
      </c>
      <c r="C577" s="2">
        <f t="shared" si="72"/>
        <v>-0.70410000000000039</v>
      </c>
      <c r="D577" s="2">
        <f t="shared" si="73"/>
        <v>0</v>
      </c>
      <c r="E577" s="2">
        <f t="shared" si="74"/>
        <v>0.70410000000000039</v>
      </c>
      <c r="F577" s="2">
        <f t="shared" si="80"/>
        <v>0.10978569227102894</v>
      </c>
      <c r="G577" s="2">
        <f t="shared" si="80"/>
        <v>0.12396992506381306</v>
      </c>
      <c r="H577" s="2">
        <f t="shared" si="76"/>
        <v>0.885583275254197</v>
      </c>
      <c r="I577" s="2">
        <f t="shared" si="77"/>
        <v>46.966012420470307</v>
      </c>
    </row>
    <row r="578" spans="1:9" ht="13.5" x14ac:dyDescent="0.25">
      <c r="A578" s="3">
        <f>TITRES_STAT!B581</f>
        <v>45442</v>
      </c>
      <c r="B578" s="5">
        <f>TITRES_STAT!D581</f>
        <v>17.045300000000001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0.10194385710881258</v>
      </c>
      <c r="G578" s="2">
        <f t="shared" si="80"/>
        <v>0.11511493041639785</v>
      </c>
      <c r="H578" s="2">
        <f t="shared" si="76"/>
        <v>0.88558327525419689</v>
      </c>
      <c r="I578" s="2">
        <f t="shared" si="77"/>
        <v>46.9660124204703</v>
      </c>
    </row>
    <row r="579" spans="1:9" ht="13.5" x14ac:dyDescent="0.25">
      <c r="A579" s="3">
        <f>TITRES_STAT!B582</f>
        <v>45443</v>
      </c>
      <c r="B579" s="5">
        <f>TITRES_STAT!D582</f>
        <v>17.731999999999999</v>
      </c>
      <c r="C579" s="2">
        <f t="shared" ref="C579:C642" si="81">B579-B578</f>
        <v>0.68669999999999831</v>
      </c>
      <c r="D579" s="2">
        <f t="shared" ref="D579:D642" si="82">IF(C579&gt;0,C579,0)</f>
        <v>0.68669999999999831</v>
      </c>
      <c r="E579" s="2">
        <f t="shared" ref="E579:E642" si="83">IF(C579&lt;0,-C579,0)</f>
        <v>0</v>
      </c>
      <c r="F579" s="2">
        <f t="shared" si="80"/>
        <v>0.14371215302961154</v>
      </c>
      <c r="G579" s="2">
        <f t="shared" si="80"/>
        <v>0.10689243538665515</v>
      </c>
      <c r="H579" s="2">
        <f t="shared" si="76"/>
        <v>1.3444557840764952</v>
      </c>
      <c r="I579" s="2">
        <f t="shared" si="77"/>
        <v>57.346177872409307</v>
      </c>
    </row>
    <row r="580" spans="1:9" ht="13.5" x14ac:dyDescent="0.25">
      <c r="A580" s="3">
        <f>TITRES_STAT!B583</f>
        <v>45446</v>
      </c>
      <c r="B580" s="5">
        <f>TITRES_STAT!D583</f>
        <v>17.723299999999998</v>
      </c>
      <c r="C580" s="2">
        <f t="shared" si="81"/>
        <v>-8.7000000000010402E-3</v>
      </c>
      <c r="D580" s="2">
        <f t="shared" si="82"/>
        <v>0</v>
      </c>
      <c r="E580" s="2">
        <f t="shared" si="83"/>
        <v>8.7000000000010402E-3</v>
      </c>
      <c r="F580" s="2">
        <f t="shared" si="80"/>
        <v>0.13344699924178213</v>
      </c>
      <c r="G580" s="2">
        <f t="shared" si="80"/>
        <v>9.987869000189413E-2</v>
      </c>
      <c r="H580" s="2">
        <f t="shared" si="76"/>
        <v>1.3360908041470247</v>
      </c>
      <c r="I580" s="2">
        <f t="shared" si="77"/>
        <v>57.193444782848275</v>
      </c>
    </row>
    <row r="581" spans="1:9" ht="13.5" x14ac:dyDescent="0.25">
      <c r="A581" s="3">
        <f>TITRES_STAT!B584</f>
        <v>45447</v>
      </c>
      <c r="B581" s="5">
        <f>TITRES_STAT!D584</f>
        <v>17.723299999999998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0.12391507072451198</v>
      </c>
      <c r="G581" s="2">
        <f t="shared" si="80"/>
        <v>9.2744497858901695E-2</v>
      </c>
      <c r="H581" s="2">
        <f t="shared" si="76"/>
        <v>1.3360908041470247</v>
      </c>
      <c r="I581" s="2">
        <f t="shared" si="77"/>
        <v>57.193444782848275</v>
      </c>
    </row>
    <row r="582" spans="1:9" ht="13.5" x14ac:dyDescent="0.25">
      <c r="A582" s="3">
        <f>TITRES_STAT!B585</f>
        <v>45448</v>
      </c>
      <c r="B582" s="5">
        <f>TITRES_STAT!D585</f>
        <v>16.680199999999999</v>
      </c>
      <c r="C582" s="2">
        <f t="shared" si="81"/>
        <v>-1.043099999999999</v>
      </c>
      <c r="D582" s="2">
        <f t="shared" si="82"/>
        <v>0</v>
      </c>
      <c r="E582" s="2">
        <f t="shared" si="83"/>
        <v>1.043099999999999</v>
      </c>
      <c r="F582" s="2">
        <f t="shared" si="80"/>
        <v>0.1150639942441897</v>
      </c>
      <c r="G582" s="2">
        <f t="shared" si="80"/>
        <v>0.16062703372612294</v>
      </c>
      <c r="H582" s="2">
        <f t="shared" si="76"/>
        <v>0.71634264528833613</v>
      </c>
      <c r="I582" s="2">
        <f t="shared" si="77"/>
        <v>41.73657557567676</v>
      </c>
    </row>
    <row r="583" spans="1:9" ht="13.5" x14ac:dyDescent="0.25">
      <c r="A583" s="3">
        <f>TITRES_STAT!B586</f>
        <v>45449</v>
      </c>
      <c r="B583" s="5">
        <f>TITRES_STAT!D586</f>
        <v>17.3843</v>
      </c>
      <c r="C583" s="2">
        <f t="shared" si="81"/>
        <v>0.70410000000000039</v>
      </c>
      <c r="D583" s="2">
        <f t="shared" si="82"/>
        <v>0.70410000000000039</v>
      </c>
      <c r="E583" s="2">
        <f t="shared" si="83"/>
        <v>0</v>
      </c>
      <c r="F583" s="2">
        <f t="shared" si="80"/>
        <v>0.15713799465531902</v>
      </c>
      <c r="G583" s="2">
        <f t="shared" si="80"/>
        <v>0.14915367417425701</v>
      </c>
      <c r="H583" s="2">
        <f t="shared" si="76"/>
        <v>1.0535308333855316</v>
      </c>
      <c r="I583" s="2">
        <f t="shared" si="77"/>
        <v>51.303385186997133</v>
      </c>
    </row>
    <row r="584" spans="1:9" ht="13.5" x14ac:dyDescent="0.25">
      <c r="A584" s="3">
        <f>TITRES_STAT!B587</f>
        <v>45450</v>
      </c>
      <c r="B584" s="5">
        <f>TITRES_STAT!D587</f>
        <v>17.3843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0.14591385217993907</v>
      </c>
      <c r="G584" s="2">
        <f t="shared" si="80"/>
        <v>0.13849984030466722</v>
      </c>
      <c r="H584" s="2">
        <f t="shared" si="76"/>
        <v>1.0535308333855316</v>
      </c>
      <c r="I584" s="2">
        <f t="shared" si="77"/>
        <v>51.303385186997133</v>
      </c>
    </row>
    <row r="585" spans="1:9" ht="13.5" x14ac:dyDescent="0.25">
      <c r="A585" s="3">
        <f>TITRES_STAT!B588</f>
        <v>45453</v>
      </c>
      <c r="B585" s="5">
        <f>TITRES_STAT!D588</f>
        <v>17.3843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0.13549143416708628</v>
      </c>
      <c r="G585" s="2">
        <f t="shared" si="80"/>
        <v>0.12860699456861954</v>
      </c>
      <c r="H585" s="2">
        <f t="shared" si="76"/>
        <v>1.0535308333855316</v>
      </c>
      <c r="I585" s="2">
        <f t="shared" si="77"/>
        <v>51.303385186997133</v>
      </c>
    </row>
    <row r="586" spans="1:9" ht="13.5" x14ac:dyDescent="0.25">
      <c r="A586" s="3">
        <f>TITRES_STAT!B589</f>
        <v>45454</v>
      </c>
      <c r="B586" s="5">
        <f>TITRES_STAT!D589</f>
        <v>17.3843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0.12581347458372297</v>
      </c>
      <c r="G586" s="2">
        <f t="shared" si="80"/>
        <v>0.11942078067086101</v>
      </c>
      <c r="H586" s="2">
        <f t="shared" si="76"/>
        <v>1.0535308333855316</v>
      </c>
      <c r="I586" s="2">
        <f t="shared" si="77"/>
        <v>51.303385186997133</v>
      </c>
    </row>
    <row r="587" spans="1:9" ht="13.5" x14ac:dyDescent="0.25">
      <c r="A587" s="3">
        <f>TITRES_STAT!B590</f>
        <v>45455</v>
      </c>
      <c r="B587" s="5">
        <f>TITRES_STAT!D590</f>
        <v>16.341200000000001</v>
      </c>
      <c r="C587" s="2">
        <f t="shared" si="81"/>
        <v>-1.043099999999999</v>
      </c>
      <c r="D587" s="2">
        <f t="shared" si="82"/>
        <v>0</v>
      </c>
      <c r="E587" s="2">
        <f t="shared" si="83"/>
        <v>1.043099999999999</v>
      </c>
      <c r="F587" s="2">
        <f t="shared" si="80"/>
        <v>0.11682679782774276</v>
      </c>
      <c r="G587" s="2">
        <f t="shared" si="80"/>
        <v>0.18539786776579945</v>
      </c>
      <c r="H587" s="2">
        <f t="shared" si="76"/>
        <v>0.63014100019382169</v>
      </c>
      <c r="I587" s="2">
        <f t="shared" si="77"/>
        <v>38.655613233388934</v>
      </c>
    </row>
    <row r="588" spans="1:9" ht="13.5" x14ac:dyDescent="0.25">
      <c r="A588" s="3">
        <f>TITRES_STAT!B591</f>
        <v>45456</v>
      </c>
      <c r="B588" s="5">
        <f>TITRES_STAT!D591</f>
        <v>16.967099999999999</v>
      </c>
      <c r="C588" s="2">
        <f t="shared" si="81"/>
        <v>0.6258999999999979</v>
      </c>
      <c r="D588" s="2">
        <f t="shared" si="82"/>
        <v>0.6258999999999979</v>
      </c>
      <c r="E588" s="2">
        <f t="shared" si="83"/>
        <v>0</v>
      </c>
      <c r="F588" s="2">
        <f t="shared" si="80"/>
        <v>0.15318916941147526</v>
      </c>
      <c r="G588" s="2">
        <f t="shared" si="80"/>
        <v>0.17215516292538521</v>
      </c>
      <c r="H588" s="2">
        <f t="shared" si="76"/>
        <v>0.88983197952575999</v>
      </c>
      <c r="I588" s="2">
        <f t="shared" si="77"/>
        <v>47.085242982768079</v>
      </c>
    </row>
    <row r="589" spans="1:9" ht="13.5" x14ac:dyDescent="0.25">
      <c r="A589" s="3">
        <f>TITRES_STAT!B592</f>
        <v>45457</v>
      </c>
      <c r="B589" s="5">
        <f>TITRES_STAT!D592</f>
        <v>17.2974</v>
      </c>
      <c r="C589" s="2">
        <f t="shared" si="81"/>
        <v>0.33030000000000115</v>
      </c>
      <c r="D589" s="2">
        <f t="shared" si="82"/>
        <v>0.33030000000000115</v>
      </c>
      <c r="E589" s="2">
        <f t="shared" si="83"/>
        <v>0</v>
      </c>
      <c r="F589" s="2">
        <f t="shared" ref="F589:G604" si="84">((F588*13)+D589)/14</f>
        <v>0.16583994302494137</v>
      </c>
      <c r="G589" s="2">
        <f t="shared" si="84"/>
        <v>0.15985836557357197</v>
      </c>
      <c r="H589" s="2">
        <f t="shared" si="76"/>
        <v>1.0374179820362075</v>
      </c>
      <c r="I589" s="2">
        <f t="shared" si="77"/>
        <v>50.918269652229426</v>
      </c>
    </row>
    <row r="590" spans="1:9" ht="13.5" x14ac:dyDescent="0.25">
      <c r="A590" s="3">
        <f>TITRES_STAT!B593</f>
        <v>45461</v>
      </c>
      <c r="B590" s="5">
        <f>TITRES_STAT!D593</f>
        <v>17.2974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0.15399423280887414</v>
      </c>
      <c r="G590" s="2">
        <f t="shared" si="84"/>
        <v>0.1484399108897454</v>
      </c>
      <c r="H590" s="2">
        <f t="shared" si="76"/>
        <v>1.0374179820362075</v>
      </c>
      <c r="I590" s="2">
        <f t="shared" si="77"/>
        <v>50.918269652229426</v>
      </c>
    </row>
    <row r="591" spans="1:9" ht="13.5" x14ac:dyDescent="0.25">
      <c r="A591" s="3">
        <f>TITRES_STAT!B594</f>
        <v>45462</v>
      </c>
      <c r="B591" s="5">
        <f>TITRES_STAT!D594</f>
        <v>16.9497</v>
      </c>
      <c r="C591" s="2">
        <f t="shared" si="81"/>
        <v>-0.34769999999999968</v>
      </c>
      <c r="D591" s="2">
        <f t="shared" si="82"/>
        <v>0</v>
      </c>
      <c r="E591" s="2">
        <f t="shared" si="83"/>
        <v>0.34769999999999968</v>
      </c>
      <c r="F591" s="2">
        <f t="shared" si="84"/>
        <v>0.14299464475109744</v>
      </c>
      <c r="G591" s="2">
        <f t="shared" si="84"/>
        <v>0.16267277439762071</v>
      </c>
      <c r="H591" s="2">
        <f t="shared" si="76"/>
        <v>0.87903243355016458</v>
      </c>
      <c r="I591" s="2">
        <f t="shared" si="77"/>
        <v>46.781120850019491</v>
      </c>
    </row>
    <row r="592" spans="1:9" ht="13.5" x14ac:dyDescent="0.25">
      <c r="A592" s="3">
        <f>TITRES_STAT!B595</f>
        <v>45463</v>
      </c>
      <c r="B592" s="5">
        <f>TITRES_STAT!D595</f>
        <v>16.9497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0.13278074155459046</v>
      </c>
      <c r="G592" s="2">
        <f t="shared" si="84"/>
        <v>0.15105329051207636</v>
      </c>
      <c r="H592" s="2">
        <f t="shared" si="76"/>
        <v>0.87903243355016458</v>
      </c>
      <c r="I592" s="2">
        <f t="shared" si="77"/>
        <v>46.781120850019491</v>
      </c>
    </row>
    <row r="593" spans="1:9" ht="13.5" x14ac:dyDescent="0.25">
      <c r="A593" s="3">
        <f>TITRES_STAT!B596</f>
        <v>45464</v>
      </c>
      <c r="B593" s="5">
        <f>TITRES_STAT!D596</f>
        <v>16.9497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0.12329640287211972</v>
      </c>
      <c r="G593" s="2">
        <f t="shared" si="84"/>
        <v>0.14026376976121377</v>
      </c>
      <c r="H593" s="2">
        <f t="shared" ref="H593:H656" si="85">F593/G593</f>
        <v>0.87903243355016458</v>
      </c>
      <c r="I593" s="2">
        <f t="shared" ref="I593:I656" si="86">IF(G593=0,100,100-(100/(1+H593)))</f>
        <v>46.781120850019491</v>
      </c>
    </row>
    <row r="594" spans="1:9" ht="13.5" x14ac:dyDescent="0.25">
      <c r="A594" s="3">
        <f>TITRES_STAT!B597</f>
        <v>45467</v>
      </c>
      <c r="B594" s="5">
        <f>TITRES_STAT!D597</f>
        <v>16.9497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0.1144895169526826</v>
      </c>
      <c r="G594" s="2">
        <f t="shared" si="84"/>
        <v>0.13024492906398422</v>
      </c>
      <c r="H594" s="2">
        <f t="shared" si="85"/>
        <v>0.87903243355016458</v>
      </c>
      <c r="I594" s="2">
        <f t="shared" si="86"/>
        <v>46.781120850019491</v>
      </c>
    </row>
    <row r="595" spans="1:9" ht="13.5" x14ac:dyDescent="0.25">
      <c r="A595" s="3">
        <f>TITRES_STAT!B598</f>
        <v>45468</v>
      </c>
      <c r="B595" s="5">
        <f>TITRES_STAT!D598</f>
        <v>16.9497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0.10631169431320528</v>
      </c>
      <c r="G595" s="2">
        <f t="shared" si="84"/>
        <v>0.12094171984512821</v>
      </c>
      <c r="H595" s="2">
        <f t="shared" si="85"/>
        <v>0.87903243355016458</v>
      </c>
      <c r="I595" s="2">
        <f t="shared" si="86"/>
        <v>46.781120850019491</v>
      </c>
    </row>
    <row r="596" spans="1:9" ht="13.5" x14ac:dyDescent="0.25">
      <c r="A596" s="3">
        <f>TITRES_STAT!B599</f>
        <v>45469</v>
      </c>
      <c r="B596" s="5">
        <f>TITRES_STAT!D599</f>
        <v>16.5151</v>
      </c>
      <c r="C596" s="2">
        <f t="shared" si="81"/>
        <v>-0.43459999999999965</v>
      </c>
      <c r="D596" s="2">
        <f t="shared" si="82"/>
        <v>0</v>
      </c>
      <c r="E596" s="2">
        <f t="shared" si="83"/>
        <v>0.43459999999999965</v>
      </c>
      <c r="F596" s="2">
        <f t="shared" si="84"/>
        <v>9.8718001862262053E-2</v>
      </c>
      <c r="G596" s="2">
        <f t="shared" si="84"/>
        <v>0.14334588271333332</v>
      </c>
      <c r="H596" s="2">
        <f t="shared" si="85"/>
        <v>0.6886699498699993</v>
      </c>
      <c r="I596" s="2">
        <f t="shared" si="86"/>
        <v>40.781796935689883</v>
      </c>
    </row>
    <row r="597" spans="1:9" ht="13.5" x14ac:dyDescent="0.25">
      <c r="A597" s="3">
        <f>TITRES_STAT!B600</f>
        <v>45470</v>
      </c>
      <c r="B597" s="5">
        <f>TITRES_STAT!D600</f>
        <v>16.5151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9.1666716014957614E-2</v>
      </c>
      <c r="G597" s="2">
        <f t="shared" si="84"/>
        <v>0.13310689109095236</v>
      </c>
      <c r="H597" s="2">
        <f t="shared" si="85"/>
        <v>0.6886699498699993</v>
      </c>
      <c r="I597" s="2">
        <f t="shared" si="86"/>
        <v>40.781796935689883</v>
      </c>
    </row>
    <row r="598" spans="1:9" ht="13.5" x14ac:dyDescent="0.25">
      <c r="A598" s="3">
        <f>TITRES_STAT!B601</f>
        <v>45471</v>
      </c>
      <c r="B598" s="5">
        <f>TITRES_STAT!D601</f>
        <v>16.9497</v>
      </c>
      <c r="C598" s="2">
        <f t="shared" si="81"/>
        <v>0.43459999999999965</v>
      </c>
      <c r="D598" s="2">
        <f t="shared" si="82"/>
        <v>0.43459999999999965</v>
      </c>
      <c r="E598" s="2">
        <f t="shared" si="83"/>
        <v>0</v>
      </c>
      <c r="F598" s="2">
        <f t="shared" si="84"/>
        <v>0.11616195058531775</v>
      </c>
      <c r="G598" s="2">
        <f t="shared" si="84"/>
        <v>0.1235992560130272</v>
      </c>
      <c r="H598" s="2">
        <f t="shared" si="85"/>
        <v>0.93982726379092796</v>
      </c>
      <c r="I598" s="2">
        <f t="shared" si="86"/>
        <v>48.44901818496254</v>
      </c>
    </row>
    <row r="599" spans="1:9" ht="13.5" x14ac:dyDescent="0.25">
      <c r="A599" s="3">
        <f>TITRES_STAT!B602</f>
        <v>45474</v>
      </c>
      <c r="B599" s="5">
        <f>TITRES_STAT!D602</f>
        <v>17.366900000000001</v>
      </c>
      <c r="C599" s="2">
        <f t="shared" si="81"/>
        <v>0.41720000000000113</v>
      </c>
      <c r="D599" s="2">
        <f t="shared" si="82"/>
        <v>0.41720000000000113</v>
      </c>
      <c r="E599" s="2">
        <f t="shared" si="83"/>
        <v>0</v>
      </c>
      <c r="F599" s="2">
        <f t="shared" si="84"/>
        <v>0.13766466840065228</v>
      </c>
      <c r="G599" s="2">
        <f t="shared" si="84"/>
        <v>0.1147707377263824</v>
      </c>
      <c r="H599" s="2">
        <f t="shared" si="85"/>
        <v>1.1994753290586129</v>
      </c>
      <c r="I599" s="2">
        <f t="shared" si="86"/>
        <v>54.534611650861059</v>
      </c>
    </row>
    <row r="600" spans="1:9" ht="13.5" x14ac:dyDescent="0.25">
      <c r="A600" s="3">
        <f>TITRES_STAT!B603</f>
        <v>45475</v>
      </c>
      <c r="B600" s="5">
        <f>TITRES_STAT!D603</f>
        <v>16.5151</v>
      </c>
      <c r="C600" s="2">
        <f t="shared" si="81"/>
        <v>-0.85180000000000078</v>
      </c>
      <c r="D600" s="2">
        <f t="shared" si="82"/>
        <v>0</v>
      </c>
      <c r="E600" s="2">
        <f t="shared" si="83"/>
        <v>0.85180000000000078</v>
      </c>
      <c r="F600" s="2">
        <f t="shared" si="84"/>
        <v>0.12783147780060569</v>
      </c>
      <c r="G600" s="2">
        <f t="shared" si="84"/>
        <v>0.16741568503164084</v>
      </c>
      <c r="H600" s="2">
        <f t="shared" si="85"/>
        <v>0.76355735590990825</v>
      </c>
      <c r="I600" s="2">
        <f t="shared" si="86"/>
        <v>43.296428854504164</v>
      </c>
    </row>
    <row r="601" spans="1:9" ht="13.5" x14ac:dyDescent="0.25">
      <c r="A601" s="3">
        <f>TITRES_STAT!B604</f>
        <v>45476</v>
      </c>
      <c r="B601" s="5">
        <f>TITRES_STAT!D604</f>
        <v>16.8628</v>
      </c>
      <c r="C601" s="2">
        <f t="shared" si="81"/>
        <v>0.34769999999999968</v>
      </c>
      <c r="D601" s="2">
        <f t="shared" si="82"/>
        <v>0.34769999999999968</v>
      </c>
      <c r="E601" s="2">
        <f t="shared" si="83"/>
        <v>0</v>
      </c>
      <c r="F601" s="2">
        <f t="shared" si="84"/>
        <v>0.14353637224341956</v>
      </c>
      <c r="G601" s="2">
        <f t="shared" si="84"/>
        <v>0.15545742181509506</v>
      </c>
      <c r="H601" s="2">
        <f t="shared" si="85"/>
        <v>0.92331630466730175</v>
      </c>
      <c r="I601" s="2">
        <f t="shared" si="86"/>
        <v>48.006472072570432</v>
      </c>
    </row>
    <row r="602" spans="1:9" ht="13.5" x14ac:dyDescent="0.25">
      <c r="A602" s="3">
        <f>TITRES_STAT!B605</f>
        <v>45477</v>
      </c>
      <c r="B602" s="5">
        <f>TITRES_STAT!D605</f>
        <v>16.636800000000001</v>
      </c>
      <c r="C602" s="2">
        <f t="shared" si="81"/>
        <v>-0.22599999999999909</v>
      </c>
      <c r="D602" s="2">
        <f t="shared" si="82"/>
        <v>0</v>
      </c>
      <c r="E602" s="2">
        <f t="shared" si="83"/>
        <v>0.22599999999999909</v>
      </c>
      <c r="F602" s="2">
        <f t="shared" si="84"/>
        <v>0.13328377422603246</v>
      </c>
      <c r="G602" s="2">
        <f t="shared" si="84"/>
        <v>0.16049617739973107</v>
      </c>
      <c r="H602" s="2">
        <f t="shared" si="85"/>
        <v>0.83044827849124703</v>
      </c>
      <c r="I602" s="2">
        <f t="shared" si="86"/>
        <v>45.368573821476495</v>
      </c>
    </row>
    <row r="603" spans="1:9" ht="13.5" x14ac:dyDescent="0.25">
      <c r="A603" s="3">
        <f>TITRES_STAT!B606</f>
        <v>45478</v>
      </c>
      <c r="B603" s="5">
        <f>TITRES_STAT!D606</f>
        <v>17.2974</v>
      </c>
      <c r="C603" s="2">
        <f t="shared" si="81"/>
        <v>0.66059999999999874</v>
      </c>
      <c r="D603" s="2">
        <f t="shared" si="82"/>
        <v>0.66059999999999874</v>
      </c>
      <c r="E603" s="2">
        <f t="shared" si="83"/>
        <v>0</v>
      </c>
      <c r="F603" s="2">
        <f t="shared" si="84"/>
        <v>0.17094921892417295</v>
      </c>
      <c r="G603" s="2">
        <f t="shared" si="84"/>
        <v>0.1490321647283217</v>
      </c>
      <c r="H603" s="2">
        <f t="shared" si="85"/>
        <v>1.1470625769665559</v>
      </c>
      <c r="I603" s="2">
        <f t="shared" si="86"/>
        <v>53.424738956009634</v>
      </c>
    </row>
    <row r="604" spans="1:9" ht="13.5" x14ac:dyDescent="0.25">
      <c r="A604" s="3">
        <f>TITRES_STAT!B607</f>
        <v>45481</v>
      </c>
      <c r="B604" s="5">
        <f>TITRES_STAT!D607</f>
        <v>17.253900000000002</v>
      </c>
      <c r="C604" s="2">
        <f t="shared" si="81"/>
        <v>-4.3499999999998096E-2</v>
      </c>
      <c r="D604" s="2">
        <f t="shared" si="82"/>
        <v>0</v>
      </c>
      <c r="E604" s="2">
        <f t="shared" si="83"/>
        <v>4.3499999999998096E-2</v>
      </c>
      <c r="F604" s="2">
        <f t="shared" si="84"/>
        <v>0.15873856042958917</v>
      </c>
      <c r="G604" s="2">
        <f t="shared" si="84"/>
        <v>0.14149415296201287</v>
      </c>
      <c r="H604" s="2">
        <f t="shared" si="85"/>
        <v>1.1218736400521507</v>
      </c>
      <c r="I604" s="2">
        <f t="shared" si="86"/>
        <v>52.871840192358377</v>
      </c>
    </row>
    <row r="605" spans="1:9" ht="13.5" x14ac:dyDescent="0.25">
      <c r="A605" s="3">
        <f>TITRES_STAT!B608</f>
        <v>45482</v>
      </c>
      <c r="B605" s="5">
        <f>TITRES_STAT!D608</f>
        <v>17.175699999999999</v>
      </c>
      <c r="C605" s="2">
        <f t="shared" si="81"/>
        <v>-7.820000000000249E-2</v>
      </c>
      <c r="D605" s="2">
        <f t="shared" si="82"/>
        <v>0</v>
      </c>
      <c r="E605" s="2">
        <f t="shared" si="83"/>
        <v>7.820000000000249E-2</v>
      </c>
      <c r="F605" s="2">
        <f t="shared" ref="F605:G620" si="87">((F604*13)+D605)/14</f>
        <v>0.14740009182747565</v>
      </c>
      <c r="G605" s="2">
        <f t="shared" si="87"/>
        <v>0.13697314203615499</v>
      </c>
      <c r="H605" s="2">
        <f t="shared" si="85"/>
        <v>1.0761240461912482</v>
      </c>
      <c r="I605" s="2">
        <f t="shared" si="86"/>
        <v>51.833321239424528</v>
      </c>
    </row>
    <row r="606" spans="1:9" ht="13.5" x14ac:dyDescent="0.25">
      <c r="A606" s="3">
        <f>TITRES_STAT!B609</f>
        <v>45483</v>
      </c>
      <c r="B606" s="5">
        <f>TITRES_STAT!D609</f>
        <v>17.175699999999999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0.13687151383979881</v>
      </c>
      <c r="G606" s="2">
        <f t="shared" si="87"/>
        <v>0.12718934617642963</v>
      </c>
      <c r="H606" s="2">
        <f t="shared" si="85"/>
        <v>1.0761240461912482</v>
      </c>
      <c r="I606" s="2">
        <f t="shared" si="86"/>
        <v>51.833321239424528</v>
      </c>
    </row>
    <row r="607" spans="1:9" ht="13.5" x14ac:dyDescent="0.25">
      <c r="A607" s="3">
        <f>TITRES_STAT!B610</f>
        <v>45484</v>
      </c>
      <c r="B607" s="5">
        <f>TITRES_STAT!D610</f>
        <v>17.175699999999999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0.12709497713695603</v>
      </c>
      <c r="G607" s="2">
        <f t="shared" si="87"/>
        <v>0.11810439287811324</v>
      </c>
      <c r="H607" s="2">
        <f t="shared" si="85"/>
        <v>1.076124046191248</v>
      </c>
      <c r="I607" s="2">
        <f t="shared" si="86"/>
        <v>51.833321239424528</v>
      </c>
    </row>
    <row r="608" spans="1:9" ht="13.5" x14ac:dyDescent="0.25">
      <c r="A608" s="3">
        <f>TITRES_STAT!B611</f>
        <v>45485</v>
      </c>
      <c r="B608" s="5">
        <f>TITRES_STAT!D611</f>
        <v>16.819299999999998</v>
      </c>
      <c r="C608" s="2">
        <f t="shared" si="81"/>
        <v>-0.35640000000000072</v>
      </c>
      <c r="D608" s="2">
        <f t="shared" si="82"/>
        <v>0</v>
      </c>
      <c r="E608" s="2">
        <f t="shared" si="83"/>
        <v>0.35640000000000072</v>
      </c>
      <c r="F608" s="2">
        <f t="shared" si="87"/>
        <v>0.11801676448431631</v>
      </c>
      <c r="G608" s="2">
        <f t="shared" si="87"/>
        <v>0.13512550767253378</v>
      </c>
      <c r="H608" s="2">
        <f t="shared" si="85"/>
        <v>0.87338628003767282</v>
      </c>
      <c r="I608" s="2">
        <f t="shared" si="86"/>
        <v>46.620725759778139</v>
      </c>
    </row>
    <row r="609" spans="1:9" ht="13.5" x14ac:dyDescent="0.25">
      <c r="A609" s="3">
        <f>TITRES_STAT!B612</f>
        <v>45488</v>
      </c>
      <c r="B609" s="5">
        <f>TITRES_STAT!D612</f>
        <v>16.819299999999998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0.10958699559257942</v>
      </c>
      <c r="G609" s="2">
        <f t="shared" si="87"/>
        <v>0.12547368569592424</v>
      </c>
      <c r="H609" s="2">
        <f t="shared" si="85"/>
        <v>0.87338628003767282</v>
      </c>
      <c r="I609" s="2">
        <f t="shared" si="86"/>
        <v>46.620725759778139</v>
      </c>
    </row>
    <row r="610" spans="1:9" ht="13.5" x14ac:dyDescent="0.25">
      <c r="A610" s="3">
        <f>TITRES_STAT!B613</f>
        <v>45489</v>
      </c>
      <c r="B610" s="5">
        <f>TITRES_STAT!D613</f>
        <v>16.819299999999998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0.10175935305025231</v>
      </c>
      <c r="G610" s="2">
        <f t="shared" si="87"/>
        <v>0.1165112795747868</v>
      </c>
      <c r="H610" s="2">
        <f t="shared" si="85"/>
        <v>0.87338628003767271</v>
      </c>
      <c r="I610" s="2">
        <f t="shared" si="86"/>
        <v>46.620725759778139</v>
      </c>
    </row>
    <row r="611" spans="1:9" ht="13.5" x14ac:dyDescent="0.25">
      <c r="A611" s="3">
        <f>TITRES_STAT!B614</f>
        <v>45490</v>
      </c>
      <c r="B611" s="5">
        <f>TITRES_STAT!D614</f>
        <v>16.819299999999998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9.4490827832377153E-2</v>
      </c>
      <c r="G611" s="2">
        <f t="shared" si="87"/>
        <v>0.10818904531944488</v>
      </c>
      <c r="H611" s="2">
        <f t="shared" si="85"/>
        <v>0.87338628003767271</v>
      </c>
      <c r="I611" s="2">
        <f t="shared" si="86"/>
        <v>46.620725759778139</v>
      </c>
    </row>
    <row r="612" spans="1:9" ht="13.5" x14ac:dyDescent="0.25">
      <c r="A612" s="3">
        <f>TITRES_STAT!B615</f>
        <v>45491</v>
      </c>
      <c r="B612" s="5">
        <f>TITRES_STAT!D615</f>
        <v>16.819299999999998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8.7741482987207367E-2</v>
      </c>
      <c r="G612" s="2">
        <f t="shared" si="87"/>
        <v>0.10046125636805596</v>
      </c>
      <c r="H612" s="2">
        <f t="shared" si="85"/>
        <v>0.87338628003767282</v>
      </c>
      <c r="I612" s="2">
        <f t="shared" si="86"/>
        <v>46.620725759778139</v>
      </c>
    </row>
    <row r="613" spans="1:9" ht="13.5" x14ac:dyDescent="0.25">
      <c r="A613" s="3">
        <f>TITRES_STAT!B616</f>
        <v>45492</v>
      </c>
      <c r="B613" s="5">
        <f>TITRES_STAT!D616</f>
        <v>16.819299999999998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8.1474234202406848E-2</v>
      </c>
      <c r="G613" s="2">
        <f t="shared" si="87"/>
        <v>9.3285452341766245E-2</v>
      </c>
      <c r="H613" s="2">
        <f t="shared" si="85"/>
        <v>0.87338628003767294</v>
      </c>
      <c r="I613" s="2">
        <f t="shared" si="86"/>
        <v>46.620725759778146</v>
      </c>
    </row>
    <row r="614" spans="1:9" ht="13.5" x14ac:dyDescent="0.25">
      <c r="A614" s="3">
        <f>TITRES_STAT!B617</f>
        <v>45495</v>
      </c>
      <c r="B614" s="5">
        <f>TITRES_STAT!D617</f>
        <v>16.793199999999999</v>
      </c>
      <c r="C614" s="2">
        <f t="shared" si="81"/>
        <v>-2.6099999999999568E-2</v>
      </c>
      <c r="D614" s="2">
        <f t="shared" si="82"/>
        <v>0</v>
      </c>
      <c r="E614" s="2">
        <f t="shared" si="83"/>
        <v>2.6099999999999568E-2</v>
      </c>
      <c r="F614" s="2">
        <f t="shared" si="87"/>
        <v>7.5654646045092075E-2</v>
      </c>
      <c r="G614" s="2">
        <f t="shared" si="87"/>
        <v>8.848649146021148E-2</v>
      </c>
      <c r="H614" s="2">
        <f t="shared" si="85"/>
        <v>0.85498526155385735</v>
      </c>
      <c r="I614" s="2">
        <f t="shared" si="86"/>
        <v>46.091215885869929</v>
      </c>
    </row>
    <row r="615" spans="1:9" ht="13.5" x14ac:dyDescent="0.25">
      <c r="A615" s="3">
        <f>TITRES_STAT!B618</f>
        <v>45496</v>
      </c>
      <c r="B615" s="5">
        <f>TITRES_STAT!D618</f>
        <v>16.7758</v>
      </c>
      <c r="C615" s="2">
        <f t="shared" si="81"/>
        <v>-1.7399999999998528E-2</v>
      </c>
      <c r="D615" s="2">
        <f t="shared" si="82"/>
        <v>0</v>
      </c>
      <c r="E615" s="2">
        <f t="shared" si="83"/>
        <v>1.7399999999998528E-2</v>
      </c>
      <c r="F615" s="2">
        <f t="shared" si="87"/>
        <v>7.025074275615692E-2</v>
      </c>
      <c r="G615" s="2">
        <f t="shared" si="87"/>
        <v>8.3408884927339125E-2</v>
      </c>
      <c r="H615" s="2">
        <f t="shared" si="85"/>
        <v>0.84224531735863872</v>
      </c>
      <c r="I615" s="2">
        <f t="shared" si="86"/>
        <v>45.718412712060903</v>
      </c>
    </row>
    <row r="616" spans="1:9" ht="13.5" x14ac:dyDescent="0.25">
      <c r="A616" s="3">
        <f>TITRES_STAT!B619</f>
        <v>45497</v>
      </c>
      <c r="B616" s="5">
        <f>TITRES_STAT!D619</f>
        <v>17.509</v>
      </c>
      <c r="C616" s="2">
        <f t="shared" si="81"/>
        <v>0.73320000000000007</v>
      </c>
      <c r="D616" s="2">
        <f t="shared" si="82"/>
        <v>0.73320000000000007</v>
      </c>
      <c r="E616" s="2">
        <f t="shared" si="83"/>
        <v>0</v>
      </c>
      <c r="F616" s="2">
        <f t="shared" si="87"/>
        <v>0.11760426113071716</v>
      </c>
      <c r="G616" s="2">
        <f t="shared" si="87"/>
        <v>7.7451107432529184E-2</v>
      </c>
      <c r="H616" s="2">
        <f t="shared" si="85"/>
        <v>1.5184322733302043</v>
      </c>
      <c r="I616" s="2">
        <f t="shared" si="86"/>
        <v>60.292757895860838</v>
      </c>
    </row>
    <row r="617" spans="1:9" ht="13.5" x14ac:dyDescent="0.25">
      <c r="A617" s="3">
        <f>TITRES_STAT!B620</f>
        <v>45499</v>
      </c>
      <c r="B617" s="5">
        <f>TITRES_STAT!D620</f>
        <v>17.875699999999998</v>
      </c>
      <c r="C617" s="2">
        <f t="shared" si="81"/>
        <v>0.36669999999999803</v>
      </c>
      <c r="D617" s="2">
        <f t="shared" si="82"/>
        <v>0.36669999999999803</v>
      </c>
      <c r="E617" s="2">
        <f t="shared" si="83"/>
        <v>0</v>
      </c>
      <c r="F617" s="2">
        <f t="shared" si="87"/>
        <v>0.13539681390709438</v>
      </c>
      <c r="G617" s="2">
        <f t="shared" si="87"/>
        <v>7.1918885473062813E-2</v>
      </c>
      <c r="H617" s="2">
        <f t="shared" si="85"/>
        <v>1.8826322601704832</v>
      </c>
      <c r="I617" s="2">
        <f t="shared" si="86"/>
        <v>65.309484188563886</v>
      </c>
    </row>
    <row r="618" spans="1:9" ht="13.5" x14ac:dyDescent="0.25">
      <c r="A618" s="3">
        <f>TITRES_STAT!B621</f>
        <v>45502</v>
      </c>
      <c r="B618" s="5">
        <f>TITRES_STAT!D621</f>
        <v>18.013200000000001</v>
      </c>
      <c r="C618" s="2">
        <f t="shared" si="81"/>
        <v>0.13750000000000284</v>
      </c>
      <c r="D618" s="2">
        <f t="shared" si="82"/>
        <v>0.13750000000000284</v>
      </c>
      <c r="E618" s="2">
        <f t="shared" si="83"/>
        <v>0</v>
      </c>
      <c r="F618" s="2">
        <f t="shared" si="87"/>
        <v>0.13554704148515925</v>
      </c>
      <c r="G618" s="2">
        <f t="shared" si="87"/>
        <v>6.6781822224986895E-2</v>
      </c>
      <c r="H618" s="2">
        <f t="shared" si="85"/>
        <v>2.0296996543236485</v>
      </c>
      <c r="I618" s="2">
        <f t="shared" si="86"/>
        <v>66.993427926992297</v>
      </c>
    </row>
    <row r="619" spans="1:9" ht="13.5" x14ac:dyDescent="0.25">
      <c r="A619" s="3">
        <f>TITRES_STAT!B622</f>
        <v>45503</v>
      </c>
      <c r="B619" s="5">
        <f>TITRES_STAT!D622</f>
        <v>18.013200000000001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0.12586510995050501</v>
      </c>
      <c r="G619" s="2">
        <f t="shared" si="87"/>
        <v>6.2011692066059262E-2</v>
      </c>
      <c r="H619" s="2">
        <f t="shared" si="85"/>
        <v>2.0296996543236485</v>
      </c>
      <c r="I619" s="2">
        <f t="shared" si="86"/>
        <v>66.993427926992297</v>
      </c>
    </row>
    <row r="620" spans="1:9" ht="13.5" x14ac:dyDescent="0.25">
      <c r="A620" s="3">
        <f>TITRES_STAT!B623</f>
        <v>45504</v>
      </c>
      <c r="B620" s="5">
        <f>TITRES_STAT!D623</f>
        <v>18.013200000000001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0.11687474495404036</v>
      </c>
      <c r="G620" s="2">
        <f t="shared" si="87"/>
        <v>5.758228548991217E-2</v>
      </c>
      <c r="H620" s="2">
        <f t="shared" si="85"/>
        <v>2.0296996543236485</v>
      </c>
      <c r="I620" s="2">
        <f t="shared" si="86"/>
        <v>66.993427926992297</v>
      </c>
    </row>
    <row r="621" spans="1:9" ht="13.5" x14ac:dyDescent="0.25">
      <c r="A621" s="3">
        <f>TITRES_STAT!B624</f>
        <v>45505</v>
      </c>
      <c r="B621" s="5">
        <f>TITRES_STAT!D624</f>
        <v>18.334</v>
      </c>
      <c r="C621" s="2">
        <f t="shared" si="81"/>
        <v>0.32079999999999842</v>
      </c>
      <c r="D621" s="2">
        <f t="shared" si="82"/>
        <v>0.32079999999999842</v>
      </c>
      <c r="E621" s="2">
        <f t="shared" si="83"/>
        <v>0</v>
      </c>
      <c r="F621" s="2">
        <f t="shared" ref="F621:G636" si="88">((F620*13)+D621)/14</f>
        <v>0.13144083460018022</v>
      </c>
      <c r="G621" s="2">
        <f t="shared" si="88"/>
        <v>5.3469265097775588E-2</v>
      </c>
      <c r="H621" s="2">
        <f t="shared" si="85"/>
        <v>2.4582502557277222</v>
      </c>
      <c r="I621" s="2">
        <f t="shared" si="86"/>
        <v>71.083642707934416</v>
      </c>
    </row>
    <row r="622" spans="1:9" ht="13.5" x14ac:dyDescent="0.25">
      <c r="A622" s="3">
        <f>TITRES_STAT!B625</f>
        <v>45506</v>
      </c>
      <c r="B622" s="5">
        <f>TITRES_STAT!D625</f>
        <v>18.334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0.1220522035573102</v>
      </c>
      <c r="G622" s="2">
        <f t="shared" si="88"/>
        <v>4.9650031876505907E-2</v>
      </c>
      <c r="H622" s="2">
        <f t="shared" si="85"/>
        <v>2.4582502557277222</v>
      </c>
      <c r="I622" s="2">
        <f t="shared" si="86"/>
        <v>71.083642707934416</v>
      </c>
    </row>
    <row r="623" spans="1:9" ht="13.5" x14ac:dyDescent="0.25">
      <c r="A623" s="3">
        <f>TITRES_STAT!B626</f>
        <v>45509</v>
      </c>
      <c r="B623" s="5">
        <f>TITRES_STAT!D626</f>
        <v>18.1965</v>
      </c>
      <c r="C623" s="2">
        <f t="shared" si="81"/>
        <v>-0.13749999999999929</v>
      </c>
      <c r="D623" s="2">
        <f t="shared" si="82"/>
        <v>0</v>
      </c>
      <c r="E623" s="2">
        <f t="shared" si="83"/>
        <v>0.13749999999999929</v>
      </c>
      <c r="F623" s="2">
        <f t="shared" si="88"/>
        <v>0.11333418901750233</v>
      </c>
      <c r="G623" s="2">
        <f t="shared" si="88"/>
        <v>5.5925029599612576E-2</v>
      </c>
      <c r="H623" s="2">
        <f t="shared" si="85"/>
        <v>2.0265378459144787</v>
      </c>
      <c r="I623" s="2">
        <f t="shared" si="86"/>
        <v>66.958946132132496</v>
      </c>
    </row>
    <row r="624" spans="1:9" ht="13.5" x14ac:dyDescent="0.25">
      <c r="A624" s="3">
        <f>TITRES_STAT!B627</f>
        <v>45510</v>
      </c>
      <c r="B624" s="5">
        <f>TITRES_STAT!D627</f>
        <v>18.104800000000001</v>
      </c>
      <c r="C624" s="2">
        <f t="shared" si="81"/>
        <v>-9.1699999999999449E-2</v>
      </c>
      <c r="D624" s="2">
        <f t="shared" si="82"/>
        <v>0</v>
      </c>
      <c r="E624" s="2">
        <f t="shared" si="83"/>
        <v>9.1699999999999449E-2</v>
      </c>
      <c r="F624" s="2">
        <f t="shared" si="88"/>
        <v>0.10523888980196645</v>
      </c>
      <c r="G624" s="2">
        <f t="shared" si="88"/>
        <v>5.8480384628211639E-2</v>
      </c>
      <c r="H624" s="2">
        <f t="shared" si="85"/>
        <v>1.7995587831889523</v>
      </c>
      <c r="I624" s="2">
        <f t="shared" si="86"/>
        <v>64.280085633318663</v>
      </c>
    </row>
    <row r="625" spans="1:9" ht="13.5" x14ac:dyDescent="0.25">
      <c r="A625" s="3">
        <f>TITRES_STAT!B628</f>
        <v>45511</v>
      </c>
      <c r="B625" s="5">
        <f>TITRES_STAT!D628</f>
        <v>18.040700000000001</v>
      </c>
      <c r="C625" s="2">
        <f t="shared" si="81"/>
        <v>-6.4099999999999824E-2</v>
      </c>
      <c r="D625" s="2">
        <f t="shared" si="82"/>
        <v>0</v>
      </c>
      <c r="E625" s="2">
        <f t="shared" si="83"/>
        <v>6.4099999999999824E-2</v>
      </c>
      <c r="F625" s="2">
        <f t="shared" si="88"/>
        <v>9.7721826244683146E-2</v>
      </c>
      <c r="G625" s="2">
        <f t="shared" si="88"/>
        <v>5.8881785726196512E-2</v>
      </c>
      <c r="H625" s="2">
        <f t="shared" si="85"/>
        <v>1.6596274219517548</v>
      </c>
      <c r="I625" s="2">
        <f t="shared" si="86"/>
        <v>62.400748625679505</v>
      </c>
    </row>
    <row r="626" spans="1:9" ht="13.5" x14ac:dyDescent="0.25">
      <c r="A626" s="3">
        <f>TITRES_STAT!B629</f>
        <v>45512</v>
      </c>
      <c r="B626" s="5">
        <f>TITRES_STAT!D629</f>
        <v>17.417300000000001</v>
      </c>
      <c r="C626" s="2">
        <f t="shared" si="81"/>
        <v>-0.62340000000000018</v>
      </c>
      <c r="D626" s="2">
        <f t="shared" si="82"/>
        <v>0</v>
      </c>
      <c r="E626" s="2">
        <f t="shared" si="83"/>
        <v>0.62340000000000018</v>
      </c>
      <c r="F626" s="2">
        <f t="shared" si="88"/>
        <v>9.074169579863435E-2</v>
      </c>
      <c r="G626" s="2">
        <f t="shared" si="88"/>
        <v>9.9204515317182482E-2</v>
      </c>
      <c r="H626" s="2">
        <f t="shared" si="85"/>
        <v>0.91469320230545648</v>
      </c>
      <c r="I626" s="2">
        <f t="shared" si="86"/>
        <v>47.772311574725741</v>
      </c>
    </row>
    <row r="627" spans="1:9" ht="13.5" x14ac:dyDescent="0.25">
      <c r="A627" s="3">
        <f>TITRES_STAT!B630</f>
        <v>45513</v>
      </c>
      <c r="B627" s="5">
        <f>TITRES_STAT!D630</f>
        <v>17.783999999999999</v>
      </c>
      <c r="C627" s="2">
        <f t="shared" si="81"/>
        <v>0.36669999999999803</v>
      </c>
      <c r="D627" s="2">
        <f t="shared" si="82"/>
        <v>0.36669999999999803</v>
      </c>
      <c r="E627" s="2">
        <f t="shared" si="83"/>
        <v>0</v>
      </c>
      <c r="F627" s="2">
        <f t="shared" si="88"/>
        <v>0.1104530032415889</v>
      </c>
      <c r="G627" s="2">
        <f t="shared" si="88"/>
        <v>9.2118478508812301E-2</v>
      </c>
      <c r="H627" s="2">
        <f t="shared" si="85"/>
        <v>1.1990319969410119</v>
      </c>
      <c r="I627" s="2">
        <f t="shared" si="86"/>
        <v>54.52544567832296</v>
      </c>
    </row>
    <row r="628" spans="1:9" ht="13.5" x14ac:dyDescent="0.25">
      <c r="A628" s="3">
        <f>TITRES_STAT!B631</f>
        <v>45516</v>
      </c>
      <c r="B628" s="5">
        <f>TITRES_STAT!D631</f>
        <v>17.692299999999999</v>
      </c>
      <c r="C628" s="2">
        <f t="shared" si="81"/>
        <v>-9.1699999999999449E-2</v>
      </c>
      <c r="D628" s="2">
        <f t="shared" si="82"/>
        <v>0</v>
      </c>
      <c r="E628" s="2">
        <f t="shared" si="83"/>
        <v>9.1699999999999449E-2</v>
      </c>
      <c r="F628" s="2">
        <f t="shared" si="88"/>
        <v>0.10256350301004682</v>
      </c>
      <c r="G628" s="2">
        <f t="shared" si="88"/>
        <v>9.208858718675425E-2</v>
      </c>
      <c r="H628" s="2">
        <f t="shared" si="85"/>
        <v>1.1137482520179141</v>
      </c>
      <c r="I628" s="2">
        <f t="shared" si="86"/>
        <v>52.690676430112319</v>
      </c>
    </row>
    <row r="629" spans="1:9" ht="13.5" x14ac:dyDescent="0.25">
      <c r="A629" s="3">
        <f>TITRES_STAT!B632</f>
        <v>45518</v>
      </c>
      <c r="B629" s="5">
        <f>TITRES_STAT!D632</f>
        <v>17.692299999999999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9.5237538509329187E-2</v>
      </c>
      <c r="G629" s="2">
        <f t="shared" si="88"/>
        <v>8.5510830959128939E-2</v>
      </c>
      <c r="H629" s="2">
        <f t="shared" si="85"/>
        <v>1.1137482520179141</v>
      </c>
      <c r="I629" s="2">
        <f t="shared" si="86"/>
        <v>52.690676430112319</v>
      </c>
    </row>
    <row r="630" spans="1:9" ht="13.5" x14ac:dyDescent="0.25">
      <c r="A630" s="3">
        <f>TITRES_STAT!B633</f>
        <v>45519</v>
      </c>
      <c r="B630" s="5">
        <f>TITRES_STAT!D633</f>
        <v>17.509</v>
      </c>
      <c r="C630" s="2">
        <f t="shared" si="81"/>
        <v>-0.18329999999999913</v>
      </c>
      <c r="D630" s="2">
        <f t="shared" si="82"/>
        <v>0</v>
      </c>
      <c r="E630" s="2">
        <f t="shared" si="83"/>
        <v>0.18329999999999913</v>
      </c>
      <c r="F630" s="2">
        <f t="shared" si="88"/>
        <v>8.8434857187234234E-2</v>
      </c>
      <c r="G630" s="2">
        <f t="shared" si="88"/>
        <v>9.249577160490538E-2</v>
      </c>
      <c r="H630" s="2">
        <f t="shared" si="85"/>
        <v>0.95609621556521207</v>
      </c>
      <c r="I630" s="2">
        <f t="shared" si="86"/>
        <v>48.877770324244963</v>
      </c>
    </row>
    <row r="631" spans="1:9" ht="13.5" x14ac:dyDescent="0.25">
      <c r="A631" s="3">
        <f>TITRES_STAT!B634</f>
        <v>45520</v>
      </c>
      <c r="B631" s="5">
        <f>TITRES_STAT!D634</f>
        <v>17.509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8.2118081673860366E-2</v>
      </c>
      <c r="G631" s="2">
        <f t="shared" si="88"/>
        <v>8.5888930775983571E-2</v>
      </c>
      <c r="H631" s="2">
        <f t="shared" si="85"/>
        <v>0.95609621556521207</v>
      </c>
      <c r="I631" s="2">
        <f t="shared" si="86"/>
        <v>48.877770324244963</v>
      </c>
    </row>
    <row r="632" spans="1:9" ht="13.5" x14ac:dyDescent="0.25">
      <c r="A632" s="3">
        <f>TITRES_STAT!B635</f>
        <v>45523</v>
      </c>
      <c r="B632" s="5">
        <f>TITRES_STAT!D635</f>
        <v>17.509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7.6252504411441782E-2</v>
      </c>
      <c r="G632" s="2">
        <f t="shared" si="88"/>
        <v>7.9754007149127601E-2</v>
      </c>
      <c r="H632" s="2">
        <f t="shared" si="85"/>
        <v>0.95609621556521229</v>
      </c>
      <c r="I632" s="2">
        <f t="shared" si="86"/>
        <v>48.877770324244977</v>
      </c>
    </row>
    <row r="633" spans="1:9" ht="13.5" x14ac:dyDescent="0.25">
      <c r="A633" s="3">
        <f>TITRES_STAT!B636</f>
        <v>45524</v>
      </c>
      <c r="B633" s="5">
        <f>TITRES_STAT!D636</f>
        <v>17.509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7.0805896953481648E-2</v>
      </c>
      <c r="G633" s="2">
        <f t="shared" si="88"/>
        <v>7.4057292352761345E-2</v>
      </c>
      <c r="H633" s="2">
        <f t="shared" si="85"/>
        <v>0.95609621556521218</v>
      </c>
      <c r="I633" s="2">
        <f t="shared" si="86"/>
        <v>48.87777032424497</v>
      </c>
    </row>
    <row r="634" spans="1:9" ht="13.5" x14ac:dyDescent="0.25">
      <c r="A634" s="3">
        <f>TITRES_STAT!B637</f>
        <v>45525</v>
      </c>
      <c r="B634" s="5">
        <f>TITRES_STAT!D637</f>
        <v>17.509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6.5748332885375821E-2</v>
      </c>
      <c r="G634" s="2">
        <f t="shared" si="88"/>
        <v>6.8767485756135532E-2</v>
      </c>
      <c r="H634" s="2">
        <f t="shared" si="85"/>
        <v>0.95609621556521229</v>
      </c>
      <c r="I634" s="2">
        <f t="shared" si="86"/>
        <v>48.877770324244977</v>
      </c>
    </row>
    <row r="635" spans="1:9" ht="13.5" x14ac:dyDescent="0.25">
      <c r="A635" s="3">
        <f>TITRES_STAT!B638</f>
        <v>45526</v>
      </c>
      <c r="B635" s="5">
        <f>TITRES_STAT!D638</f>
        <v>17.509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6.1052023393563262E-2</v>
      </c>
      <c r="G635" s="2">
        <f t="shared" si="88"/>
        <v>6.3855522487840141E-2</v>
      </c>
      <c r="H635" s="2">
        <f t="shared" si="85"/>
        <v>0.95609621556521218</v>
      </c>
      <c r="I635" s="2">
        <f t="shared" si="86"/>
        <v>48.87777032424497</v>
      </c>
    </row>
    <row r="636" spans="1:9" ht="13.5" x14ac:dyDescent="0.25">
      <c r="A636" s="3">
        <f>TITRES_STAT!B639</f>
        <v>45527</v>
      </c>
      <c r="B636" s="5">
        <f>TITRES_STAT!D639</f>
        <v>17.509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5.6691164579737316E-2</v>
      </c>
      <c r="G636" s="2">
        <f t="shared" si="88"/>
        <v>5.9294413738708703E-2</v>
      </c>
      <c r="H636" s="2">
        <f t="shared" si="85"/>
        <v>0.95609621556521218</v>
      </c>
      <c r="I636" s="2">
        <f t="shared" si="86"/>
        <v>48.87777032424497</v>
      </c>
    </row>
    <row r="637" spans="1:9" ht="13.5" x14ac:dyDescent="0.25">
      <c r="A637" s="3">
        <f>TITRES_STAT!B640</f>
        <v>45530</v>
      </c>
      <c r="B637" s="5">
        <f>TITRES_STAT!D640</f>
        <v>17.371500000000001</v>
      </c>
      <c r="C637" s="2">
        <f t="shared" si="81"/>
        <v>-0.13749999999999929</v>
      </c>
      <c r="D637" s="2">
        <f t="shared" si="82"/>
        <v>0</v>
      </c>
      <c r="E637" s="2">
        <f t="shared" si="83"/>
        <v>0.13749999999999929</v>
      </c>
      <c r="F637" s="2">
        <f t="shared" ref="F637:G652" si="89">((F636*13)+D637)/14</f>
        <v>5.2641795681184649E-2</v>
      </c>
      <c r="G637" s="2">
        <f t="shared" si="89"/>
        <v>6.4880527043086597E-2</v>
      </c>
      <c r="H637" s="2">
        <f t="shared" si="85"/>
        <v>0.81136510568457143</v>
      </c>
      <c r="I637" s="2">
        <f t="shared" si="86"/>
        <v>44.793018433350646</v>
      </c>
    </row>
    <row r="638" spans="1:9" ht="13.5" x14ac:dyDescent="0.25">
      <c r="A638" s="3">
        <f>TITRES_STAT!B641</f>
        <v>45531</v>
      </c>
      <c r="B638" s="5">
        <f>TITRES_STAT!D641</f>
        <v>17.371500000000001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4.8881667418242888E-2</v>
      </c>
      <c r="G638" s="2">
        <f t="shared" si="89"/>
        <v>6.024620368286613E-2</v>
      </c>
      <c r="H638" s="2">
        <f t="shared" si="85"/>
        <v>0.81136510568457132</v>
      </c>
      <c r="I638" s="2">
        <f t="shared" si="86"/>
        <v>44.793018433350639</v>
      </c>
    </row>
    <row r="639" spans="1:9" ht="13.5" x14ac:dyDescent="0.25">
      <c r="A639" s="3">
        <f>TITRES_STAT!B642</f>
        <v>45532</v>
      </c>
      <c r="B639" s="5">
        <f>TITRES_STAT!D642</f>
        <v>17.362300000000001</v>
      </c>
      <c r="C639" s="2">
        <f t="shared" si="81"/>
        <v>-9.1999999999998749E-3</v>
      </c>
      <c r="D639" s="2">
        <f t="shared" si="82"/>
        <v>0</v>
      </c>
      <c r="E639" s="2">
        <f t="shared" si="83"/>
        <v>9.1999999999998749E-3</v>
      </c>
      <c r="F639" s="2">
        <f t="shared" si="89"/>
        <v>4.5390119745511256E-2</v>
      </c>
      <c r="G639" s="2">
        <f t="shared" si="89"/>
        <v>5.6600046276947112E-2</v>
      </c>
      <c r="H639" s="2">
        <f t="shared" si="85"/>
        <v>0.8019449228612805</v>
      </c>
      <c r="I639" s="2">
        <f t="shared" si="86"/>
        <v>44.504408136286685</v>
      </c>
    </row>
    <row r="640" spans="1:9" ht="13.5" x14ac:dyDescent="0.25">
      <c r="A640" s="3">
        <f>TITRES_STAT!B643</f>
        <v>45533</v>
      </c>
      <c r="B640" s="5">
        <f>TITRES_STAT!D643</f>
        <v>17.362300000000001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4.2147968335117594E-2</v>
      </c>
      <c r="G640" s="2">
        <f t="shared" si="89"/>
        <v>5.2557185828593748E-2</v>
      </c>
      <c r="H640" s="2">
        <f t="shared" si="85"/>
        <v>0.80194492286128038</v>
      </c>
      <c r="I640" s="2">
        <f t="shared" si="86"/>
        <v>44.504408136286685</v>
      </c>
    </row>
    <row r="641" spans="1:9" ht="13.5" x14ac:dyDescent="0.25">
      <c r="A641" s="3">
        <f>TITRES_STAT!B644</f>
        <v>45534</v>
      </c>
      <c r="B641" s="5">
        <f>TITRES_STAT!D644</f>
        <v>17.371500000000001</v>
      </c>
      <c r="C641" s="2">
        <f t="shared" si="81"/>
        <v>9.1999999999998749E-3</v>
      </c>
      <c r="D641" s="2">
        <f t="shared" si="82"/>
        <v>9.1999999999998749E-3</v>
      </c>
      <c r="E641" s="2">
        <f t="shared" si="83"/>
        <v>0</v>
      </c>
      <c r="F641" s="2">
        <f t="shared" si="89"/>
        <v>3.9794542025466333E-2</v>
      </c>
      <c r="G641" s="2">
        <f t="shared" si="89"/>
        <v>4.880310112655134E-2</v>
      </c>
      <c r="H641" s="2">
        <f t="shared" si="85"/>
        <v>0.81541010933455005</v>
      </c>
      <c r="I641" s="2">
        <f t="shared" si="86"/>
        <v>44.916027796795937</v>
      </c>
    </row>
    <row r="642" spans="1:9" ht="13.5" x14ac:dyDescent="0.25">
      <c r="A642" s="3">
        <f>TITRES_STAT!B645</f>
        <v>45537</v>
      </c>
      <c r="B642" s="5">
        <f>TITRES_STAT!D645</f>
        <v>18.1873</v>
      </c>
      <c r="C642" s="2">
        <f t="shared" si="81"/>
        <v>0.81579999999999941</v>
      </c>
      <c r="D642" s="2">
        <f t="shared" si="82"/>
        <v>0.81579999999999941</v>
      </c>
      <c r="E642" s="2">
        <f t="shared" si="83"/>
        <v>0</v>
      </c>
      <c r="F642" s="2">
        <f t="shared" si="89"/>
        <v>9.5223503309361551E-2</v>
      </c>
      <c r="G642" s="2">
        <f t="shared" si="89"/>
        <v>4.5317165331797672E-2</v>
      </c>
      <c r="H642" s="2">
        <f t="shared" si="85"/>
        <v>2.1012678664291062</v>
      </c>
      <c r="I642" s="2">
        <f t="shared" si="86"/>
        <v>67.75512328925555</v>
      </c>
    </row>
    <row r="643" spans="1:9" ht="13.5" x14ac:dyDescent="0.25">
      <c r="A643" s="3">
        <f>TITRES_STAT!B646</f>
        <v>45538</v>
      </c>
      <c r="B643" s="5">
        <f>TITRES_STAT!D646</f>
        <v>18.150700000000001</v>
      </c>
      <c r="C643" s="2">
        <f t="shared" ref="C643:C706" si="90">B643-B642</f>
        <v>-3.6599999999999966E-2</v>
      </c>
      <c r="D643" s="2">
        <f t="shared" ref="D643:D706" si="91">IF(C643&gt;0,C643,0)</f>
        <v>0</v>
      </c>
      <c r="E643" s="2">
        <f t="shared" ref="E643:E706" si="92">IF(C643&lt;0,-C643,0)</f>
        <v>3.6599999999999966E-2</v>
      </c>
      <c r="F643" s="2">
        <f t="shared" si="89"/>
        <v>8.8421824501550006E-2</v>
      </c>
      <c r="G643" s="2">
        <f t="shared" si="89"/>
        <v>4.4694510665240696E-2</v>
      </c>
      <c r="H643" s="2">
        <f t="shared" si="85"/>
        <v>1.9783598295509792</v>
      </c>
      <c r="I643" s="2">
        <f t="shared" si="86"/>
        <v>66.424473293048635</v>
      </c>
    </row>
    <row r="644" spans="1:9" ht="13.5" x14ac:dyDescent="0.25">
      <c r="A644" s="3">
        <f>TITRES_STAT!B647</f>
        <v>45539</v>
      </c>
      <c r="B644" s="5">
        <f>TITRES_STAT!D647</f>
        <v>18.1782</v>
      </c>
      <c r="C644" s="2">
        <f t="shared" si="90"/>
        <v>2.7499999999999858E-2</v>
      </c>
      <c r="D644" s="2">
        <f t="shared" si="91"/>
        <v>2.7499999999999858E-2</v>
      </c>
      <c r="E644" s="2">
        <f t="shared" si="92"/>
        <v>0</v>
      </c>
      <c r="F644" s="2">
        <f t="shared" si="89"/>
        <v>8.4070265608582134E-2</v>
      </c>
      <c r="G644" s="2">
        <f t="shared" si="89"/>
        <v>4.1502045617723506E-2</v>
      </c>
      <c r="H644" s="2">
        <f t="shared" si="85"/>
        <v>2.0256896824545874</v>
      </c>
      <c r="I644" s="2">
        <f t="shared" si="86"/>
        <v>66.949684040672963</v>
      </c>
    </row>
    <row r="645" spans="1:9" ht="13.5" x14ac:dyDescent="0.25">
      <c r="A645" s="3">
        <f>TITRES_STAT!B648</f>
        <v>45540</v>
      </c>
      <c r="B645" s="5">
        <f>TITRES_STAT!D648</f>
        <v>17.875699999999998</v>
      </c>
      <c r="C645" s="2">
        <f t="shared" si="90"/>
        <v>-0.30250000000000199</v>
      </c>
      <c r="D645" s="2">
        <f t="shared" si="91"/>
        <v>0</v>
      </c>
      <c r="E645" s="2">
        <f t="shared" si="92"/>
        <v>0.30250000000000199</v>
      </c>
      <c r="F645" s="2">
        <f t="shared" si="89"/>
        <v>7.8065246636540561E-2</v>
      </c>
      <c r="G645" s="2">
        <f t="shared" si="89"/>
        <v>6.0144756645029114E-2</v>
      </c>
      <c r="H645" s="2">
        <f t="shared" si="85"/>
        <v>1.2979559813879895</v>
      </c>
      <c r="I645" s="2">
        <f t="shared" si="86"/>
        <v>56.483065467773258</v>
      </c>
    </row>
    <row r="646" spans="1:9" ht="13.5" x14ac:dyDescent="0.25">
      <c r="A646" s="3">
        <f>TITRES_STAT!B649</f>
        <v>45541</v>
      </c>
      <c r="B646" s="5">
        <f>TITRES_STAT!D649</f>
        <v>17.875699999999998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7.2489157591073369E-2</v>
      </c>
      <c r="G646" s="2">
        <f t="shared" si="89"/>
        <v>5.58487025989556E-2</v>
      </c>
      <c r="H646" s="2">
        <f t="shared" si="85"/>
        <v>1.2979559813879893</v>
      </c>
      <c r="I646" s="2">
        <f t="shared" si="86"/>
        <v>56.483065467773258</v>
      </c>
    </row>
    <row r="647" spans="1:9" ht="13.5" x14ac:dyDescent="0.25">
      <c r="A647" s="3">
        <f>TITRES_STAT!B650</f>
        <v>45544</v>
      </c>
      <c r="B647" s="5">
        <f>TITRES_STAT!D650</f>
        <v>17.875699999999998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6.7311360620282409E-2</v>
      </c>
      <c r="G647" s="2">
        <f t="shared" si="89"/>
        <v>5.1859509556173057E-2</v>
      </c>
      <c r="H647" s="2">
        <f t="shared" si="85"/>
        <v>1.2979559813879893</v>
      </c>
      <c r="I647" s="2">
        <f t="shared" si="86"/>
        <v>56.483065467773258</v>
      </c>
    </row>
    <row r="648" spans="1:9" ht="13.5" x14ac:dyDescent="0.25">
      <c r="A648" s="3">
        <f>TITRES_STAT!B651</f>
        <v>45545</v>
      </c>
      <c r="B648" s="5">
        <f>TITRES_STAT!D651</f>
        <v>17.875699999999998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6.2503406290262228E-2</v>
      </c>
      <c r="G648" s="2">
        <f t="shared" si="89"/>
        <v>4.815525887358927E-2</v>
      </c>
      <c r="H648" s="2">
        <f t="shared" si="85"/>
        <v>1.2979559813879891</v>
      </c>
      <c r="I648" s="2">
        <f t="shared" si="86"/>
        <v>56.483065467773244</v>
      </c>
    </row>
    <row r="649" spans="1:9" ht="13.5" x14ac:dyDescent="0.25">
      <c r="A649" s="3">
        <f>TITRES_STAT!B652</f>
        <v>45546</v>
      </c>
      <c r="B649" s="5">
        <f>TITRES_STAT!D652</f>
        <v>17.875699999999998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5.8038877269529214E-2</v>
      </c>
      <c r="G649" s="2">
        <f t="shared" si="89"/>
        <v>4.4715597525475756E-2</v>
      </c>
      <c r="H649" s="2">
        <f t="shared" si="85"/>
        <v>1.2979559813879888</v>
      </c>
      <c r="I649" s="2">
        <f t="shared" si="86"/>
        <v>56.483065467773237</v>
      </c>
    </row>
    <row r="650" spans="1:9" ht="13.5" x14ac:dyDescent="0.25">
      <c r="A650" s="3">
        <f>TITRES_STAT!B653</f>
        <v>45547</v>
      </c>
      <c r="B650" s="5">
        <f>TITRES_STAT!D653</f>
        <v>17.875699999999998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5.3893243178848561E-2</v>
      </c>
      <c r="G650" s="2">
        <f t="shared" si="89"/>
        <v>4.1521626273656062E-2</v>
      </c>
      <c r="H650" s="2">
        <f t="shared" si="85"/>
        <v>1.2979559813879891</v>
      </c>
      <c r="I650" s="2">
        <f t="shared" si="86"/>
        <v>56.483065467773244</v>
      </c>
    </row>
    <row r="651" spans="1:9" ht="13.5" x14ac:dyDescent="0.25">
      <c r="A651" s="3">
        <f>TITRES_STAT!B654</f>
        <v>45548</v>
      </c>
      <c r="B651" s="5">
        <f>TITRES_STAT!D654</f>
        <v>17.829799999999999</v>
      </c>
      <c r="C651" s="2">
        <f t="shared" si="90"/>
        <v>-4.5899999999999608E-2</v>
      </c>
      <c r="D651" s="2">
        <f t="shared" si="91"/>
        <v>0</v>
      </c>
      <c r="E651" s="2">
        <f t="shared" si="92"/>
        <v>4.5899999999999608E-2</v>
      </c>
      <c r="F651" s="2">
        <f t="shared" si="89"/>
        <v>5.0043725808930808E-2</v>
      </c>
      <c r="G651" s="2">
        <f t="shared" si="89"/>
        <v>4.1834367254109169E-2</v>
      </c>
      <c r="H651" s="2">
        <f t="shared" si="85"/>
        <v>1.1962347967391638</v>
      </c>
      <c r="I651" s="2">
        <f t="shared" si="86"/>
        <v>54.467527721319264</v>
      </c>
    </row>
    <row r="652" spans="1:9" ht="13.5" x14ac:dyDescent="0.25">
      <c r="A652" s="3">
        <f>TITRES_STAT!B655</f>
        <v>45551</v>
      </c>
      <c r="B652" s="5">
        <f>TITRES_STAT!D655</f>
        <v>17.829799999999999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4.6469173965435755E-2</v>
      </c>
      <c r="G652" s="2">
        <f t="shared" si="89"/>
        <v>3.8846198164529944E-2</v>
      </c>
      <c r="H652" s="2">
        <f t="shared" si="85"/>
        <v>1.1962347967391638</v>
      </c>
      <c r="I652" s="2">
        <f t="shared" si="86"/>
        <v>54.467527721319264</v>
      </c>
    </row>
    <row r="653" spans="1:9" ht="13.5" x14ac:dyDescent="0.25">
      <c r="A653" s="3">
        <f>TITRES_STAT!B656</f>
        <v>45552</v>
      </c>
      <c r="B653" s="5">
        <f>TITRES_STAT!D656</f>
        <v>17.783999999999999</v>
      </c>
      <c r="C653" s="2">
        <f t="shared" si="90"/>
        <v>-4.5799999999999841E-2</v>
      </c>
      <c r="D653" s="2">
        <f t="shared" si="91"/>
        <v>0</v>
      </c>
      <c r="E653" s="2">
        <f t="shared" si="92"/>
        <v>4.5799999999999841E-2</v>
      </c>
      <c r="F653" s="2">
        <f t="shared" ref="F653:G668" si="93">((F652*13)+D653)/14</f>
        <v>4.3149947253618919E-2</v>
      </c>
      <c r="G653" s="2">
        <f t="shared" si="93"/>
        <v>3.9342898295634934E-2</v>
      </c>
      <c r="H653" s="2">
        <f t="shared" si="85"/>
        <v>1.09676584905811</v>
      </c>
      <c r="I653" s="2">
        <f t="shared" si="86"/>
        <v>52.30750250681492</v>
      </c>
    </row>
    <row r="654" spans="1:9" ht="13.5" x14ac:dyDescent="0.25">
      <c r="A654" s="3">
        <f>TITRES_STAT!B657</f>
        <v>45553</v>
      </c>
      <c r="B654" s="5">
        <f>TITRES_STAT!D657</f>
        <v>17.783999999999999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4.0067808164074716E-2</v>
      </c>
      <c r="G654" s="2">
        <f t="shared" si="93"/>
        <v>3.653269127451815E-2</v>
      </c>
      <c r="H654" s="2">
        <f t="shared" si="85"/>
        <v>1.0967658490581103</v>
      </c>
      <c r="I654" s="2">
        <f t="shared" si="86"/>
        <v>52.307502506814927</v>
      </c>
    </row>
    <row r="655" spans="1:9" ht="13.5" x14ac:dyDescent="0.25">
      <c r="A655" s="3">
        <f>TITRES_STAT!B658</f>
        <v>45554</v>
      </c>
      <c r="B655" s="5">
        <f>TITRES_STAT!D658</f>
        <v>17.783999999999999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3.7205821866640808E-2</v>
      </c>
      <c r="G655" s="2">
        <f t="shared" si="93"/>
        <v>3.3923213326338283E-2</v>
      </c>
      <c r="H655" s="2">
        <f t="shared" si="85"/>
        <v>1.0967658490581103</v>
      </c>
      <c r="I655" s="2">
        <f t="shared" si="86"/>
        <v>52.307502506814927</v>
      </c>
    </row>
    <row r="656" spans="1:9" ht="13.5" x14ac:dyDescent="0.25">
      <c r="A656" s="3">
        <f>TITRES_STAT!B659</f>
        <v>45555</v>
      </c>
      <c r="B656" s="5">
        <f>TITRES_STAT!D659</f>
        <v>17.692299999999999</v>
      </c>
      <c r="C656" s="2">
        <f t="shared" si="90"/>
        <v>-9.1699999999999449E-2</v>
      </c>
      <c r="D656" s="2">
        <f t="shared" si="91"/>
        <v>0</v>
      </c>
      <c r="E656" s="2">
        <f t="shared" si="92"/>
        <v>9.1699999999999449E-2</v>
      </c>
      <c r="F656" s="2">
        <f t="shared" si="93"/>
        <v>3.4548263161880748E-2</v>
      </c>
      <c r="G656" s="2">
        <f t="shared" si="93"/>
        <v>3.805012666017122E-2</v>
      </c>
      <c r="H656" s="2">
        <f t="shared" si="85"/>
        <v>0.90796710009493786</v>
      </c>
      <c r="I656" s="2">
        <f t="shared" si="86"/>
        <v>47.588194788566248</v>
      </c>
    </row>
    <row r="657" spans="1:9" ht="13.5" x14ac:dyDescent="0.25">
      <c r="A657" s="3">
        <f>TITRES_STAT!B660</f>
        <v>45558</v>
      </c>
      <c r="B657" s="5">
        <f>TITRES_STAT!D660</f>
        <v>17.692299999999999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3.2080530078889266E-2</v>
      </c>
      <c r="G657" s="2">
        <f t="shared" si="93"/>
        <v>3.5332260470158992E-2</v>
      </c>
      <c r="H657" s="2">
        <f t="shared" ref="H657:H720" si="94">F657/G657</f>
        <v>0.90796710009493786</v>
      </c>
      <c r="I657" s="2">
        <f t="shared" ref="I657:I720" si="95">IF(G657=0,100,100-(100/(1+H657)))</f>
        <v>47.588194788566248</v>
      </c>
    </row>
    <row r="658" spans="1:9" ht="13.5" x14ac:dyDescent="0.25">
      <c r="A658" s="3">
        <f>TITRES_STAT!B661</f>
        <v>45559</v>
      </c>
      <c r="B658" s="5">
        <f>TITRES_STAT!D661</f>
        <v>17.408100000000001</v>
      </c>
      <c r="C658" s="2">
        <f t="shared" si="90"/>
        <v>-0.28419999999999845</v>
      </c>
      <c r="D658" s="2">
        <f t="shared" si="91"/>
        <v>0</v>
      </c>
      <c r="E658" s="2">
        <f t="shared" si="92"/>
        <v>0.28419999999999845</v>
      </c>
      <c r="F658" s="2">
        <f t="shared" si="93"/>
        <v>2.9789063644682891E-2</v>
      </c>
      <c r="G658" s="2">
        <f t="shared" si="93"/>
        <v>5.310852757943324E-2</v>
      </c>
      <c r="H658" s="2">
        <f t="shared" si="94"/>
        <v>0.56090923628278067</v>
      </c>
      <c r="I658" s="2">
        <f t="shared" si="95"/>
        <v>35.934775914232844</v>
      </c>
    </row>
    <row r="659" spans="1:9" ht="13.5" x14ac:dyDescent="0.25">
      <c r="A659" s="3">
        <f>TITRES_STAT!B662</f>
        <v>45560</v>
      </c>
      <c r="B659" s="5">
        <f>TITRES_STAT!D662</f>
        <v>17.408100000000001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2.76612733843484E-2</v>
      </c>
      <c r="G659" s="2">
        <f t="shared" si="93"/>
        <v>4.9315061323759436E-2</v>
      </c>
      <c r="H659" s="2">
        <f t="shared" si="94"/>
        <v>0.56090923628278067</v>
      </c>
      <c r="I659" s="2">
        <f t="shared" si="95"/>
        <v>35.934775914232844</v>
      </c>
    </row>
    <row r="660" spans="1:9" ht="13.5" x14ac:dyDescent="0.25">
      <c r="A660" s="3">
        <f>TITRES_STAT!B663</f>
        <v>45561</v>
      </c>
      <c r="B660" s="5">
        <f>TITRES_STAT!D663</f>
        <v>17.408100000000001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2.5685468142609229E-2</v>
      </c>
      <c r="G660" s="2">
        <f t="shared" si="93"/>
        <v>4.5792556943490902E-2</v>
      </c>
      <c r="H660" s="2">
        <f t="shared" si="94"/>
        <v>0.56090923628278078</v>
      </c>
      <c r="I660" s="2">
        <f t="shared" si="95"/>
        <v>35.934775914232858</v>
      </c>
    </row>
    <row r="661" spans="1:9" ht="13.5" x14ac:dyDescent="0.25">
      <c r="A661" s="3">
        <f>TITRES_STAT!B664</f>
        <v>45562</v>
      </c>
      <c r="B661" s="5">
        <f>TITRES_STAT!D664</f>
        <v>17.408100000000001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2.3850791846708571E-2</v>
      </c>
      <c r="G661" s="2">
        <f t="shared" si="93"/>
        <v>4.252166001895584E-2</v>
      </c>
      <c r="H661" s="2">
        <f t="shared" si="94"/>
        <v>0.56090923628278067</v>
      </c>
      <c r="I661" s="2">
        <f t="shared" si="95"/>
        <v>35.934775914232844</v>
      </c>
    </row>
    <row r="662" spans="1:9" ht="13.5" x14ac:dyDescent="0.25">
      <c r="A662" s="3">
        <f>TITRES_STAT!B665</f>
        <v>45565</v>
      </c>
      <c r="B662" s="5">
        <f>TITRES_STAT!D665</f>
        <v>17.389800000000001</v>
      </c>
      <c r="C662" s="2">
        <f t="shared" si="90"/>
        <v>-1.8299999999999983E-2</v>
      </c>
      <c r="D662" s="2">
        <f t="shared" si="91"/>
        <v>0</v>
      </c>
      <c r="E662" s="2">
        <f t="shared" si="92"/>
        <v>1.8299999999999983E-2</v>
      </c>
      <c r="F662" s="2">
        <f t="shared" si="93"/>
        <v>2.214716385765796E-2</v>
      </c>
      <c r="G662" s="2">
        <f t="shared" si="93"/>
        <v>4.0791541446173273E-2</v>
      </c>
      <c r="H662" s="2">
        <f t="shared" si="94"/>
        <v>0.54293520353680147</v>
      </c>
      <c r="I662" s="2">
        <f t="shared" si="95"/>
        <v>35.188464317377381</v>
      </c>
    </row>
    <row r="663" spans="1:9" ht="13.5" x14ac:dyDescent="0.25">
      <c r="A663" s="3">
        <f>TITRES_STAT!B666</f>
        <v>45566</v>
      </c>
      <c r="B663" s="5">
        <f>TITRES_STAT!D666</f>
        <v>17.692299999999999</v>
      </c>
      <c r="C663" s="2">
        <f t="shared" si="90"/>
        <v>0.30249999999999844</v>
      </c>
      <c r="D663" s="2">
        <f t="shared" si="91"/>
        <v>0.30249999999999844</v>
      </c>
      <c r="E663" s="2">
        <f t="shared" si="92"/>
        <v>0</v>
      </c>
      <c r="F663" s="2">
        <f t="shared" si="93"/>
        <v>4.2172366439253706E-2</v>
      </c>
      <c r="G663" s="2">
        <f t="shared" si="93"/>
        <v>3.7877859914303751E-2</v>
      </c>
      <c r="H663" s="2">
        <f t="shared" si="94"/>
        <v>1.113377749816542</v>
      </c>
      <c r="I663" s="2">
        <f t="shared" si="95"/>
        <v>52.682382499446305</v>
      </c>
    </row>
    <row r="664" spans="1:9" ht="13.5" x14ac:dyDescent="0.25">
      <c r="A664" s="3">
        <f>TITRES_STAT!B667</f>
        <v>45567</v>
      </c>
      <c r="B664" s="5">
        <f>TITRES_STAT!D667</f>
        <v>17.692299999999999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3.9160054550735582E-2</v>
      </c>
      <c r="G664" s="2">
        <f t="shared" si="93"/>
        <v>3.5172298491853479E-2</v>
      </c>
      <c r="H664" s="2">
        <f t="shared" si="94"/>
        <v>1.113377749816542</v>
      </c>
      <c r="I664" s="2">
        <f t="shared" si="95"/>
        <v>52.682382499446305</v>
      </c>
    </row>
    <row r="665" spans="1:9" ht="13.5" x14ac:dyDescent="0.25">
      <c r="A665" s="3">
        <f>TITRES_STAT!B668</f>
        <v>45568</v>
      </c>
      <c r="B665" s="5">
        <f>TITRES_STAT!D668</f>
        <v>17.6465</v>
      </c>
      <c r="C665" s="2">
        <f t="shared" si="90"/>
        <v>-4.5799999999999841E-2</v>
      </c>
      <c r="D665" s="2">
        <f t="shared" si="91"/>
        <v>0</v>
      </c>
      <c r="E665" s="2">
        <f t="shared" si="92"/>
        <v>4.5799999999999841E-2</v>
      </c>
      <c r="F665" s="2">
        <f t="shared" si="93"/>
        <v>3.6362907797111613E-2</v>
      </c>
      <c r="G665" s="2">
        <f t="shared" si="93"/>
        <v>3.5931420028149648E-2</v>
      </c>
      <c r="H665" s="2">
        <f t="shared" si="94"/>
        <v>1.0120086478247707</v>
      </c>
      <c r="I665" s="2">
        <f t="shared" si="95"/>
        <v>50.298424359103855</v>
      </c>
    </row>
    <row r="666" spans="1:9" ht="13.5" x14ac:dyDescent="0.25">
      <c r="A666" s="3">
        <f>TITRES_STAT!B669</f>
        <v>45569</v>
      </c>
      <c r="B666" s="5">
        <f>TITRES_STAT!D669</f>
        <v>17.5915</v>
      </c>
      <c r="C666" s="2">
        <f t="shared" si="90"/>
        <v>-5.4999999999999716E-2</v>
      </c>
      <c r="D666" s="2">
        <f t="shared" si="91"/>
        <v>0</v>
      </c>
      <c r="E666" s="2">
        <f t="shared" si="92"/>
        <v>5.4999999999999716E-2</v>
      </c>
      <c r="F666" s="2">
        <f t="shared" si="93"/>
        <v>3.3765557240175069E-2</v>
      </c>
      <c r="G666" s="2">
        <f t="shared" si="93"/>
        <v>3.7293461454710367E-2</v>
      </c>
      <c r="H666" s="2">
        <f t="shared" si="94"/>
        <v>0.90540153482884322</v>
      </c>
      <c r="I666" s="2">
        <f t="shared" si="95"/>
        <v>47.517623885517281</v>
      </c>
    </row>
    <row r="667" spans="1:9" ht="13.5" x14ac:dyDescent="0.25">
      <c r="A667" s="3">
        <f>TITRES_STAT!B670</f>
        <v>45572</v>
      </c>
      <c r="B667" s="5">
        <f>TITRES_STAT!D670</f>
        <v>17.5823</v>
      </c>
      <c r="C667" s="2">
        <f t="shared" si="90"/>
        <v>-9.1999999999998749E-3</v>
      </c>
      <c r="D667" s="2">
        <f t="shared" si="91"/>
        <v>0</v>
      </c>
      <c r="E667" s="2">
        <f t="shared" si="92"/>
        <v>9.1999999999998749E-3</v>
      </c>
      <c r="F667" s="2">
        <f t="shared" si="93"/>
        <v>3.1353731723019709E-2</v>
      </c>
      <c r="G667" s="2">
        <f t="shared" si="93"/>
        <v>3.5286785636516757E-2</v>
      </c>
      <c r="H667" s="2">
        <f t="shared" si="94"/>
        <v>0.88854031778324116</v>
      </c>
      <c r="I667" s="2">
        <f t="shared" si="95"/>
        <v>47.049052086227377</v>
      </c>
    </row>
    <row r="668" spans="1:9" ht="13.5" x14ac:dyDescent="0.25">
      <c r="A668" s="3">
        <f>TITRES_STAT!B671</f>
        <v>45573</v>
      </c>
      <c r="B668" s="5">
        <f>TITRES_STAT!D671</f>
        <v>17.5915</v>
      </c>
      <c r="C668" s="2">
        <f t="shared" si="90"/>
        <v>9.1999999999998749E-3</v>
      </c>
      <c r="D668" s="2">
        <f t="shared" si="91"/>
        <v>9.1999999999998749E-3</v>
      </c>
      <c r="E668" s="2">
        <f t="shared" si="92"/>
        <v>0</v>
      </c>
      <c r="F668" s="2">
        <f t="shared" si="93"/>
        <v>2.9771322314232577E-2</v>
      </c>
      <c r="G668" s="2">
        <f t="shared" si="93"/>
        <v>3.2766300948194133E-2</v>
      </c>
      <c r="H668" s="2">
        <f t="shared" si="94"/>
        <v>0.90859576615935889</v>
      </c>
      <c r="I668" s="2">
        <f t="shared" si="95"/>
        <v>47.605458540218486</v>
      </c>
    </row>
    <row r="669" spans="1:9" ht="13.5" x14ac:dyDescent="0.25">
      <c r="A669" s="3">
        <f>TITRES_STAT!B672</f>
        <v>45574</v>
      </c>
      <c r="B669" s="5">
        <f>TITRES_STAT!D672</f>
        <v>16.537299999999998</v>
      </c>
      <c r="C669" s="2">
        <f t="shared" si="90"/>
        <v>-1.0542000000000016</v>
      </c>
      <c r="D669" s="2">
        <f t="shared" si="91"/>
        <v>0</v>
      </c>
      <c r="E669" s="2">
        <f t="shared" si="92"/>
        <v>1.0542000000000016</v>
      </c>
      <c r="F669" s="2">
        <f t="shared" ref="F669:G684" si="96">((F668*13)+D669)/14</f>
        <v>2.7644799291787394E-2</v>
      </c>
      <c r="G669" s="2">
        <f t="shared" si="96"/>
        <v>0.10572585088046609</v>
      </c>
      <c r="H669" s="2">
        <f t="shared" si="94"/>
        <v>0.26147625260583313</v>
      </c>
      <c r="I669" s="2">
        <f t="shared" si="95"/>
        <v>20.727798249527197</v>
      </c>
    </row>
    <row r="670" spans="1:9" ht="13.5" x14ac:dyDescent="0.25">
      <c r="A670" s="3">
        <f>TITRES_STAT!B673</f>
        <v>45575</v>
      </c>
      <c r="B670" s="5">
        <f>TITRES_STAT!D673</f>
        <v>17.234000000000002</v>
      </c>
      <c r="C670" s="2">
        <f t="shared" si="90"/>
        <v>0.69670000000000343</v>
      </c>
      <c r="D670" s="2">
        <f t="shared" si="91"/>
        <v>0.69670000000000343</v>
      </c>
      <c r="E670" s="2">
        <f t="shared" si="92"/>
        <v>0</v>
      </c>
      <c r="F670" s="2">
        <f t="shared" si="96"/>
        <v>7.5434456485231394E-2</v>
      </c>
      <c r="G670" s="2">
        <f t="shared" si="96"/>
        <v>9.8174004389004227E-2</v>
      </c>
      <c r="H670" s="2">
        <f t="shared" si="94"/>
        <v>0.76837505971876474</v>
      </c>
      <c r="I670" s="2">
        <f t="shared" si="95"/>
        <v>43.450910229471575</v>
      </c>
    </row>
    <row r="671" spans="1:9" ht="13.5" x14ac:dyDescent="0.25">
      <c r="A671" s="3">
        <f>TITRES_STAT!B674</f>
        <v>45576</v>
      </c>
      <c r="B671" s="5">
        <f>TITRES_STAT!D674</f>
        <v>16.9039</v>
      </c>
      <c r="C671" s="2">
        <f t="shared" si="90"/>
        <v>-0.33010000000000161</v>
      </c>
      <c r="D671" s="2">
        <f t="shared" si="91"/>
        <v>0</v>
      </c>
      <c r="E671" s="2">
        <f t="shared" si="92"/>
        <v>0.33010000000000161</v>
      </c>
      <c r="F671" s="2">
        <f t="shared" si="96"/>
        <v>7.0046281022000584E-2</v>
      </c>
      <c r="G671" s="2">
        <f t="shared" si="96"/>
        <v>0.11474014693264689</v>
      </c>
      <c r="H671" s="2">
        <f t="shared" si="94"/>
        <v>0.61047752591007354</v>
      </c>
      <c r="I671" s="2">
        <f t="shared" si="95"/>
        <v>37.906615652093343</v>
      </c>
    </row>
    <row r="672" spans="1:9" ht="13.5" x14ac:dyDescent="0.25">
      <c r="A672" s="3">
        <f>TITRES_STAT!B675</f>
        <v>45579</v>
      </c>
      <c r="B672" s="5">
        <f>TITRES_STAT!D675</f>
        <v>17.142299999999999</v>
      </c>
      <c r="C672" s="2">
        <f t="shared" si="90"/>
        <v>0.23839999999999861</v>
      </c>
      <c r="D672" s="2">
        <f t="shared" si="91"/>
        <v>0.23839999999999861</v>
      </c>
      <c r="E672" s="2">
        <f t="shared" si="92"/>
        <v>0</v>
      </c>
      <c r="F672" s="2">
        <f t="shared" si="96"/>
        <v>8.2071546663286171E-2</v>
      </c>
      <c r="G672" s="2">
        <f t="shared" si="96"/>
        <v>0.10654442215174353</v>
      </c>
      <c r="H672" s="2">
        <f t="shared" si="94"/>
        <v>0.77030355044206433</v>
      </c>
      <c r="I672" s="2">
        <f t="shared" si="95"/>
        <v>43.512512317433419</v>
      </c>
    </row>
    <row r="673" spans="1:9" ht="13.5" x14ac:dyDescent="0.25">
      <c r="A673" s="3">
        <f>TITRES_STAT!B676</f>
        <v>45581</v>
      </c>
      <c r="B673" s="5">
        <f>TITRES_STAT!D676</f>
        <v>17.5731</v>
      </c>
      <c r="C673" s="2">
        <f t="shared" si="90"/>
        <v>0.4308000000000014</v>
      </c>
      <c r="D673" s="2">
        <f t="shared" si="91"/>
        <v>0.4308000000000014</v>
      </c>
      <c r="E673" s="2">
        <f t="shared" si="92"/>
        <v>0</v>
      </c>
      <c r="F673" s="2">
        <f t="shared" si="96"/>
        <v>0.10698072190162297</v>
      </c>
      <c r="G673" s="2">
        <f t="shared" si="96"/>
        <v>9.8934106283761855E-2</v>
      </c>
      <c r="H673" s="2">
        <f t="shared" si="94"/>
        <v>1.081333080371514</v>
      </c>
      <c r="I673" s="2">
        <f t="shared" si="95"/>
        <v>51.953869881244472</v>
      </c>
    </row>
    <row r="674" spans="1:9" ht="13.5" x14ac:dyDescent="0.25">
      <c r="A674" s="3">
        <f>TITRES_STAT!B677</f>
        <v>45582</v>
      </c>
      <c r="B674" s="5">
        <f>TITRES_STAT!D677</f>
        <v>17.417300000000001</v>
      </c>
      <c r="C674" s="2">
        <f t="shared" si="90"/>
        <v>-0.15579999999999927</v>
      </c>
      <c r="D674" s="2">
        <f t="shared" si="91"/>
        <v>0</v>
      </c>
      <c r="E674" s="2">
        <f t="shared" si="92"/>
        <v>0.15579999999999927</v>
      </c>
      <c r="F674" s="2">
        <f t="shared" si="96"/>
        <v>9.9339241765792757E-2</v>
      </c>
      <c r="G674" s="2">
        <f t="shared" si="96"/>
        <v>0.10299595583492167</v>
      </c>
      <c r="H674" s="2">
        <f t="shared" si="94"/>
        <v>0.96449652765988436</v>
      </c>
      <c r="I674" s="2">
        <f t="shared" si="95"/>
        <v>49.096372229723215</v>
      </c>
    </row>
    <row r="675" spans="1:9" ht="13.5" x14ac:dyDescent="0.25">
      <c r="A675" s="3">
        <f>TITRES_STAT!B678</f>
        <v>45583</v>
      </c>
      <c r="B675" s="5">
        <f>TITRES_STAT!D678</f>
        <v>17.417300000000001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9.2243581639664701E-2</v>
      </c>
      <c r="G675" s="2">
        <f t="shared" si="96"/>
        <v>9.5639101846712982E-2</v>
      </c>
      <c r="H675" s="2">
        <f t="shared" si="94"/>
        <v>0.96449652765988436</v>
      </c>
      <c r="I675" s="2">
        <f t="shared" si="95"/>
        <v>49.096372229723215</v>
      </c>
    </row>
    <row r="676" spans="1:9" ht="13.5" x14ac:dyDescent="0.25">
      <c r="A676" s="3">
        <f>TITRES_STAT!B679</f>
        <v>45586</v>
      </c>
      <c r="B676" s="5">
        <f>TITRES_STAT!D679</f>
        <v>17.307300000000001</v>
      </c>
      <c r="C676" s="2">
        <f t="shared" si="90"/>
        <v>-0.10999999999999943</v>
      </c>
      <c r="D676" s="2">
        <f t="shared" si="91"/>
        <v>0</v>
      </c>
      <c r="E676" s="2">
        <f t="shared" si="92"/>
        <v>0.10999999999999943</v>
      </c>
      <c r="F676" s="2">
        <f t="shared" si="96"/>
        <v>8.5654754379688641E-2</v>
      </c>
      <c r="G676" s="2">
        <f t="shared" si="96"/>
        <v>9.6664880286233448E-2</v>
      </c>
      <c r="H676" s="2">
        <f t="shared" si="94"/>
        <v>0.88610004094617578</v>
      </c>
      <c r="I676" s="2">
        <f t="shared" si="95"/>
        <v>46.980543009884947</v>
      </c>
    </row>
    <row r="677" spans="1:9" ht="13.5" x14ac:dyDescent="0.25">
      <c r="A677" s="3">
        <f>TITRES_STAT!B680</f>
        <v>45587</v>
      </c>
      <c r="B677" s="5">
        <f>TITRES_STAT!D680</f>
        <v>17.399000000000001</v>
      </c>
      <c r="C677" s="2">
        <f t="shared" si="90"/>
        <v>9.1699999999999449E-2</v>
      </c>
      <c r="D677" s="2">
        <f t="shared" si="91"/>
        <v>9.1699999999999449E-2</v>
      </c>
      <c r="E677" s="2">
        <f t="shared" si="92"/>
        <v>0</v>
      </c>
      <c r="F677" s="2">
        <f t="shared" si="96"/>
        <v>8.6086557638282282E-2</v>
      </c>
      <c r="G677" s="2">
        <f t="shared" si="96"/>
        <v>8.9760245980073913E-2</v>
      </c>
      <c r="H677" s="2">
        <f t="shared" si="94"/>
        <v>0.95907221173828827</v>
      </c>
      <c r="I677" s="2">
        <f t="shared" si="95"/>
        <v>48.955429309433249</v>
      </c>
    </row>
    <row r="678" spans="1:9" ht="13.5" x14ac:dyDescent="0.25">
      <c r="A678" s="3">
        <f>TITRES_STAT!B681</f>
        <v>45588</v>
      </c>
      <c r="B678" s="5">
        <f>TITRES_STAT!D681</f>
        <v>17.417300000000001</v>
      </c>
      <c r="C678" s="2">
        <f t="shared" si="90"/>
        <v>1.8299999999999983E-2</v>
      </c>
      <c r="D678" s="2">
        <f t="shared" si="91"/>
        <v>1.8299999999999983E-2</v>
      </c>
      <c r="E678" s="2">
        <f t="shared" si="92"/>
        <v>0</v>
      </c>
      <c r="F678" s="2">
        <f t="shared" si="96"/>
        <v>8.124466066411927E-2</v>
      </c>
      <c r="G678" s="2">
        <f t="shared" si="96"/>
        <v>8.3348799838640061E-2</v>
      </c>
      <c r="H678" s="2">
        <f t="shared" si="94"/>
        <v>0.9747550153260236</v>
      </c>
      <c r="I678" s="2">
        <f t="shared" si="95"/>
        <v>49.360807176635817</v>
      </c>
    </row>
    <row r="679" spans="1:9" ht="13.5" x14ac:dyDescent="0.25">
      <c r="A679" s="3">
        <f>TITRES_STAT!B682</f>
        <v>45589</v>
      </c>
      <c r="B679" s="5">
        <f>TITRES_STAT!D682</f>
        <v>17.417300000000001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7.5441470616682174E-2</v>
      </c>
      <c r="G679" s="2">
        <f t="shared" si="96"/>
        <v>7.7395314135880064E-2</v>
      </c>
      <c r="H679" s="2">
        <f t="shared" si="94"/>
        <v>0.97475501532602349</v>
      </c>
      <c r="I679" s="2">
        <f t="shared" si="95"/>
        <v>49.360807176635817</v>
      </c>
    </row>
    <row r="680" spans="1:9" ht="13.5" x14ac:dyDescent="0.25">
      <c r="A680" s="3">
        <f>TITRES_STAT!B683</f>
        <v>45590</v>
      </c>
      <c r="B680" s="5">
        <f>TITRES_STAT!D683</f>
        <v>17.160599999999999</v>
      </c>
      <c r="C680" s="2">
        <f t="shared" si="90"/>
        <v>-0.25670000000000215</v>
      </c>
      <c r="D680" s="2">
        <f t="shared" si="91"/>
        <v>0</v>
      </c>
      <c r="E680" s="2">
        <f t="shared" si="92"/>
        <v>0.25670000000000215</v>
      </c>
      <c r="F680" s="2">
        <f t="shared" si="96"/>
        <v>7.0052794144062028E-2</v>
      </c>
      <c r="G680" s="2">
        <f t="shared" si="96"/>
        <v>9.0202791697603063E-2</v>
      </c>
      <c r="H680" s="2">
        <f t="shared" si="94"/>
        <v>0.77661447972594755</v>
      </c>
      <c r="I680" s="2">
        <f t="shared" si="95"/>
        <v>43.713168421645676</v>
      </c>
    </row>
    <row r="681" spans="1:9" ht="13.5" x14ac:dyDescent="0.25">
      <c r="A681" s="3">
        <f>TITRES_STAT!B684</f>
        <v>45593</v>
      </c>
      <c r="B681" s="5">
        <f>TITRES_STAT!D684</f>
        <v>17.197299999999998</v>
      </c>
      <c r="C681" s="2">
        <f t="shared" si="90"/>
        <v>3.6699999999999733E-2</v>
      </c>
      <c r="D681" s="2">
        <f t="shared" si="91"/>
        <v>3.6699999999999733E-2</v>
      </c>
      <c r="E681" s="2">
        <f t="shared" si="92"/>
        <v>0</v>
      </c>
      <c r="F681" s="2">
        <f t="shared" si="96"/>
        <v>6.7670451705200432E-2</v>
      </c>
      <c r="G681" s="2">
        <f t="shared" si="96"/>
        <v>8.3759735147774267E-2</v>
      </c>
      <c r="H681" s="2">
        <f t="shared" si="94"/>
        <v>0.80791148140346802</v>
      </c>
      <c r="I681" s="2">
        <f t="shared" si="95"/>
        <v>44.687557422683795</v>
      </c>
    </row>
    <row r="682" spans="1:9" ht="13.5" x14ac:dyDescent="0.25">
      <c r="A682" s="3">
        <f>TITRES_STAT!B685</f>
        <v>45594</v>
      </c>
      <c r="B682" s="5">
        <f>TITRES_STAT!D685</f>
        <v>17.197299999999998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6.2836848011971827E-2</v>
      </c>
      <c r="G682" s="2">
        <f t="shared" si="96"/>
        <v>7.7776896922933242E-2</v>
      </c>
      <c r="H682" s="2">
        <f t="shared" si="94"/>
        <v>0.80791148140346802</v>
      </c>
      <c r="I682" s="2">
        <f t="shared" si="95"/>
        <v>44.687557422683795</v>
      </c>
    </row>
    <row r="683" spans="1:9" ht="13.5" x14ac:dyDescent="0.25">
      <c r="A683" s="3">
        <f>TITRES_STAT!B686</f>
        <v>45595</v>
      </c>
      <c r="B683" s="5">
        <f>TITRES_STAT!D686</f>
        <v>17.059799999999999</v>
      </c>
      <c r="C683" s="2">
        <f t="shared" si="90"/>
        <v>-0.13749999999999929</v>
      </c>
      <c r="D683" s="2">
        <f t="shared" si="91"/>
        <v>0</v>
      </c>
      <c r="E683" s="2">
        <f t="shared" si="92"/>
        <v>0.13749999999999929</v>
      </c>
      <c r="F683" s="2">
        <f t="shared" si="96"/>
        <v>5.8348501725402409E-2</v>
      </c>
      <c r="G683" s="2">
        <f t="shared" si="96"/>
        <v>8.204283285700939E-2</v>
      </c>
      <c r="H683" s="2">
        <f t="shared" si="94"/>
        <v>0.71119559982889302</v>
      </c>
      <c r="I683" s="2">
        <f t="shared" si="95"/>
        <v>41.561327056942375</v>
      </c>
    </row>
    <row r="684" spans="1:9" ht="13.5" x14ac:dyDescent="0.25">
      <c r="A684" s="3">
        <f>TITRES_STAT!B687</f>
        <v>45596</v>
      </c>
      <c r="B684" s="5">
        <f>TITRES_STAT!D687</f>
        <v>17.169799999999999</v>
      </c>
      <c r="C684" s="2">
        <f t="shared" si="90"/>
        <v>0.10999999999999943</v>
      </c>
      <c r="D684" s="2">
        <f t="shared" si="91"/>
        <v>0.10999999999999943</v>
      </c>
      <c r="E684" s="2">
        <f t="shared" si="92"/>
        <v>0</v>
      </c>
      <c r="F684" s="2">
        <f t="shared" si="96"/>
        <v>6.2037894459302197E-2</v>
      </c>
      <c r="G684" s="2">
        <f t="shared" si="96"/>
        <v>7.6182630510080146E-2</v>
      </c>
      <c r="H684" s="2">
        <f t="shared" si="94"/>
        <v>0.81433122017352266</v>
      </c>
      <c r="I684" s="2">
        <f t="shared" si="95"/>
        <v>44.883272200741828</v>
      </c>
    </row>
    <row r="685" spans="1:9" ht="13.5" x14ac:dyDescent="0.25">
      <c r="A685" s="3">
        <f>TITRES_STAT!B688</f>
        <v>45597</v>
      </c>
      <c r="B685" s="5">
        <f>TITRES_STAT!D688</f>
        <v>17.6465</v>
      </c>
      <c r="C685" s="2">
        <f t="shared" si="90"/>
        <v>0.47670000000000101</v>
      </c>
      <c r="D685" s="2">
        <f t="shared" si="91"/>
        <v>0.47670000000000101</v>
      </c>
      <c r="E685" s="2">
        <f t="shared" si="92"/>
        <v>0</v>
      </c>
      <c r="F685" s="2">
        <f t="shared" ref="F685:G700" si="97">((F684*13)+D685)/14</f>
        <v>9.1656616283637832E-2</v>
      </c>
      <c r="G685" s="2">
        <f t="shared" si="97"/>
        <v>7.0741014045074421E-2</v>
      </c>
      <c r="H685" s="2">
        <f t="shared" si="94"/>
        <v>1.2956644390937979</v>
      </c>
      <c r="I685" s="2">
        <f t="shared" si="95"/>
        <v>56.439626673193366</v>
      </c>
    </row>
    <row r="686" spans="1:9" ht="13.5" x14ac:dyDescent="0.25">
      <c r="A686" s="3">
        <f>TITRES_STAT!B689</f>
        <v>45600</v>
      </c>
      <c r="B686" s="5">
        <f>TITRES_STAT!D689</f>
        <v>17.875699999999998</v>
      </c>
      <c r="C686" s="2">
        <f t="shared" si="90"/>
        <v>0.22919999999999874</v>
      </c>
      <c r="D686" s="2">
        <f t="shared" si="91"/>
        <v>0.22919999999999874</v>
      </c>
      <c r="E686" s="2">
        <f t="shared" si="92"/>
        <v>0</v>
      </c>
      <c r="F686" s="2">
        <f t="shared" si="97"/>
        <v>0.10148114369194931</v>
      </c>
      <c r="G686" s="2">
        <f t="shared" si="97"/>
        <v>6.5688084470426247E-2</v>
      </c>
      <c r="H686" s="2">
        <f t="shared" si="94"/>
        <v>1.5448942454340808</v>
      </c>
      <c r="I686" s="2">
        <f t="shared" si="95"/>
        <v>60.705636322839389</v>
      </c>
    </row>
    <row r="687" spans="1:9" ht="13.5" x14ac:dyDescent="0.25">
      <c r="A687" s="3">
        <f>TITRES_STAT!B690</f>
        <v>45601</v>
      </c>
      <c r="B687" s="5">
        <f>TITRES_STAT!D690</f>
        <v>17.967300000000002</v>
      </c>
      <c r="C687" s="2">
        <f t="shared" si="90"/>
        <v>9.1600000000003234E-2</v>
      </c>
      <c r="D687" s="2">
        <f t="shared" si="91"/>
        <v>9.1600000000003234E-2</v>
      </c>
      <c r="E687" s="2">
        <f t="shared" si="92"/>
        <v>0</v>
      </c>
      <c r="F687" s="2">
        <f t="shared" si="97"/>
        <v>0.10077534771395316</v>
      </c>
      <c r="G687" s="2">
        <f t="shared" si="97"/>
        <v>6.0996078436824371E-2</v>
      </c>
      <c r="H687" s="2">
        <f t="shared" si="94"/>
        <v>1.65216109455839</v>
      </c>
      <c r="I687" s="2">
        <f t="shared" si="95"/>
        <v>62.294899730949055</v>
      </c>
    </row>
    <row r="688" spans="1:9" ht="13.5" x14ac:dyDescent="0.25">
      <c r="A688" s="3">
        <f>TITRES_STAT!B691</f>
        <v>45602</v>
      </c>
      <c r="B688" s="5">
        <f>TITRES_STAT!D691</f>
        <v>17.921500000000002</v>
      </c>
      <c r="C688" s="2">
        <f t="shared" si="90"/>
        <v>-4.5799999999999841E-2</v>
      </c>
      <c r="D688" s="2">
        <f t="shared" si="91"/>
        <v>0</v>
      </c>
      <c r="E688" s="2">
        <f t="shared" si="92"/>
        <v>4.5799999999999841E-2</v>
      </c>
      <c r="F688" s="2">
        <f t="shared" si="97"/>
        <v>9.357710859152793E-2</v>
      </c>
      <c r="G688" s="2">
        <f t="shared" si="97"/>
        <v>5.9910644262765475E-2</v>
      </c>
      <c r="H688" s="2">
        <f t="shared" si="94"/>
        <v>1.5619446217453916</v>
      </c>
      <c r="I688" s="2">
        <f t="shared" si="95"/>
        <v>60.96715005031124</v>
      </c>
    </row>
    <row r="689" spans="1:9" ht="13.5" x14ac:dyDescent="0.25">
      <c r="A689" s="3">
        <f>TITRES_STAT!B692</f>
        <v>45603</v>
      </c>
      <c r="B689" s="5">
        <f>TITRES_STAT!D692</f>
        <v>17.756499999999999</v>
      </c>
      <c r="C689" s="2">
        <f t="shared" si="90"/>
        <v>-0.1650000000000027</v>
      </c>
      <c r="D689" s="2">
        <f t="shared" si="91"/>
        <v>0</v>
      </c>
      <c r="E689" s="2">
        <f t="shared" si="92"/>
        <v>0.1650000000000027</v>
      </c>
      <c r="F689" s="2">
        <f t="shared" si="97"/>
        <v>8.6893029406418784E-2</v>
      </c>
      <c r="G689" s="2">
        <f t="shared" si="97"/>
        <v>6.7417026815425274E-2</v>
      </c>
      <c r="H689" s="2">
        <f t="shared" si="94"/>
        <v>1.2888884827910763</v>
      </c>
      <c r="I689" s="2">
        <f t="shared" si="95"/>
        <v>56.310671860229846</v>
      </c>
    </row>
    <row r="690" spans="1:9" ht="13.5" x14ac:dyDescent="0.25">
      <c r="A690" s="3">
        <f>TITRES_STAT!B693</f>
        <v>45604</v>
      </c>
      <c r="B690" s="5">
        <f>TITRES_STAT!D693</f>
        <v>17.417300000000001</v>
      </c>
      <c r="C690" s="2">
        <f t="shared" si="90"/>
        <v>-0.33919999999999817</v>
      </c>
      <c r="D690" s="2">
        <f t="shared" si="91"/>
        <v>0</v>
      </c>
      <c r="E690" s="2">
        <f t="shared" si="92"/>
        <v>0.33919999999999817</v>
      </c>
      <c r="F690" s="2">
        <f t="shared" si="97"/>
        <v>8.0686384448817441E-2</v>
      </c>
      <c r="G690" s="2">
        <f t="shared" si="97"/>
        <v>8.6830096328609052E-2</v>
      </c>
      <c r="H690" s="2">
        <f t="shared" si="94"/>
        <v>0.92924444242764981</v>
      </c>
      <c r="I690" s="2">
        <f t="shared" si="95"/>
        <v>48.166236584221657</v>
      </c>
    </row>
    <row r="691" spans="1:9" ht="13.5" x14ac:dyDescent="0.25">
      <c r="A691" s="3">
        <f>TITRES_STAT!B694</f>
        <v>45607</v>
      </c>
      <c r="B691" s="5">
        <f>TITRES_STAT!D694</f>
        <v>17.692299999999999</v>
      </c>
      <c r="C691" s="2">
        <f t="shared" si="90"/>
        <v>0.27499999999999858</v>
      </c>
      <c r="D691" s="2">
        <f t="shared" si="91"/>
        <v>0.27499999999999858</v>
      </c>
      <c r="E691" s="2">
        <f t="shared" si="92"/>
        <v>0</v>
      </c>
      <c r="F691" s="2">
        <f t="shared" si="97"/>
        <v>9.4565928416758954E-2</v>
      </c>
      <c r="G691" s="2">
        <f t="shared" si="97"/>
        <v>8.0627946590851263E-2</v>
      </c>
      <c r="H691" s="2">
        <f t="shared" si="94"/>
        <v>1.1728678754109461</v>
      </c>
      <c r="I691" s="2">
        <f t="shared" si="95"/>
        <v>53.977873605827327</v>
      </c>
    </row>
    <row r="692" spans="1:9" ht="13.5" x14ac:dyDescent="0.25">
      <c r="A692" s="3">
        <f>TITRES_STAT!B695</f>
        <v>45608</v>
      </c>
      <c r="B692" s="5">
        <f>TITRES_STAT!D695</f>
        <v>17.417300000000001</v>
      </c>
      <c r="C692" s="2">
        <f t="shared" si="90"/>
        <v>-0.27499999999999858</v>
      </c>
      <c r="D692" s="2">
        <f t="shared" si="91"/>
        <v>0</v>
      </c>
      <c r="E692" s="2">
        <f t="shared" si="92"/>
        <v>0.27499999999999858</v>
      </c>
      <c r="F692" s="2">
        <f t="shared" si="97"/>
        <v>8.7811219244133307E-2</v>
      </c>
      <c r="G692" s="2">
        <f t="shared" si="97"/>
        <v>9.451166469150464E-2</v>
      </c>
      <c r="H692" s="2">
        <f t="shared" si="94"/>
        <v>0.92910456641259842</v>
      </c>
      <c r="I692" s="2">
        <f t="shared" si="95"/>
        <v>48.162478208238333</v>
      </c>
    </row>
    <row r="693" spans="1:9" ht="13.5" x14ac:dyDescent="0.25">
      <c r="A693" s="3">
        <f>TITRES_STAT!B696</f>
        <v>45609</v>
      </c>
      <c r="B693" s="5">
        <f>TITRES_STAT!D696</f>
        <v>17.417300000000001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8.1538989298123782E-2</v>
      </c>
      <c r="G693" s="2">
        <f t="shared" si="97"/>
        <v>8.7760831499254302E-2</v>
      </c>
      <c r="H693" s="2">
        <f t="shared" si="94"/>
        <v>0.92910456641259842</v>
      </c>
      <c r="I693" s="2">
        <f t="shared" si="95"/>
        <v>48.162478208238333</v>
      </c>
    </row>
    <row r="694" spans="1:9" ht="13.5" x14ac:dyDescent="0.25">
      <c r="A694" s="3">
        <f>TITRES_STAT!B697</f>
        <v>45610</v>
      </c>
      <c r="B694" s="5">
        <f>TITRES_STAT!D697</f>
        <v>17.417300000000001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7.5714775776829238E-2</v>
      </c>
      <c r="G694" s="2">
        <f t="shared" si="97"/>
        <v>8.149220067787899E-2</v>
      </c>
      <c r="H694" s="2">
        <f t="shared" si="94"/>
        <v>0.92910456641259864</v>
      </c>
      <c r="I694" s="2">
        <f t="shared" si="95"/>
        <v>48.162478208238348</v>
      </c>
    </row>
    <row r="695" spans="1:9" ht="13.5" x14ac:dyDescent="0.25">
      <c r="A695" s="3">
        <f>TITRES_STAT!B698</f>
        <v>45611</v>
      </c>
      <c r="B695" s="5">
        <f>TITRES_STAT!D698</f>
        <v>16.9589</v>
      </c>
      <c r="C695" s="2">
        <f t="shared" si="90"/>
        <v>-0.45840000000000103</v>
      </c>
      <c r="D695" s="2">
        <f t="shared" si="91"/>
        <v>0</v>
      </c>
      <c r="E695" s="2">
        <f t="shared" si="92"/>
        <v>0.45840000000000103</v>
      </c>
      <c r="F695" s="2">
        <f t="shared" si="97"/>
        <v>7.0306577507055726E-2</v>
      </c>
      <c r="G695" s="2">
        <f t="shared" si="97"/>
        <v>0.10841418634374486</v>
      </c>
      <c r="H695" s="2">
        <f t="shared" si="94"/>
        <v>0.64849979396734347</v>
      </c>
      <c r="I695" s="2">
        <f t="shared" si="95"/>
        <v>39.33878526042389</v>
      </c>
    </row>
    <row r="696" spans="1:9" ht="13.5" x14ac:dyDescent="0.25">
      <c r="A696" s="3">
        <f>TITRES_STAT!B699</f>
        <v>45614</v>
      </c>
      <c r="B696" s="5">
        <f>TITRES_STAT!D699</f>
        <v>17.371500000000001</v>
      </c>
      <c r="C696" s="2">
        <f t="shared" si="90"/>
        <v>0.41260000000000119</v>
      </c>
      <c r="D696" s="2">
        <f t="shared" si="91"/>
        <v>0.41260000000000119</v>
      </c>
      <c r="E696" s="2">
        <f t="shared" si="92"/>
        <v>0</v>
      </c>
      <c r="F696" s="2">
        <f t="shared" si="97"/>
        <v>9.4756107685123256E-2</v>
      </c>
      <c r="G696" s="2">
        <f t="shared" si="97"/>
        <v>0.10067031589062023</v>
      </c>
      <c r="H696" s="2">
        <f t="shared" si="94"/>
        <v>0.94125171702130306</v>
      </c>
      <c r="I696" s="2">
        <f t="shared" si="95"/>
        <v>48.486845305439275</v>
      </c>
    </row>
    <row r="697" spans="1:9" ht="13.5" x14ac:dyDescent="0.25">
      <c r="A697" s="3">
        <f>TITRES_STAT!B700</f>
        <v>45615</v>
      </c>
      <c r="B697" s="5">
        <f>TITRES_STAT!D700</f>
        <v>17.344000000000001</v>
      </c>
      <c r="C697" s="2">
        <f t="shared" si="90"/>
        <v>-2.7499999999999858E-2</v>
      </c>
      <c r="D697" s="2">
        <f t="shared" si="91"/>
        <v>0</v>
      </c>
      <c r="E697" s="2">
        <f t="shared" si="92"/>
        <v>2.7499999999999858E-2</v>
      </c>
      <c r="F697" s="2">
        <f t="shared" si="97"/>
        <v>8.7987814279043022E-2</v>
      </c>
      <c r="G697" s="2">
        <f t="shared" si="97"/>
        <v>9.5443864755575911E-2</v>
      </c>
      <c r="H697" s="2">
        <f t="shared" si="94"/>
        <v>0.92188025395212947</v>
      </c>
      <c r="I697" s="2">
        <f t="shared" si="95"/>
        <v>47.967621919023671</v>
      </c>
    </row>
    <row r="698" spans="1:9" ht="13.5" x14ac:dyDescent="0.25">
      <c r="A698" s="3">
        <f>TITRES_STAT!B701</f>
        <v>45616</v>
      </c>
      <c r="B698" s="5">
        <f>TITRES_STAT!D701</f>
        <v>16.683900000000001</v>
      </c>
      <c r="C698" s="2">
        <f t="shared" si="90"/>
        <v>-0.66009999999999991</v>
      </c>
      <c r="D698" s="2">
        <f t="shared" si="91"/>
        <v>0</v>
      </c>
      <c r="E698" s="2">
        <f t="shared" si="92"/>
        <v>0.66009999999999991</v>
      </c>
      <c r="F698" s="2">
        <f t="shared" si="97"/>
        <v>8.1702970401968514E-2</v>
      </c>
      <c r="G698" s="2">
        <f t="shared" si="97"/>
        <v>0.13577644584446333</v>
      </c>
      <c r="H698" s="2">
        <f t="shared" si="94"/>
        <v>0.60174627413330684</v>
      </c>
      <c r="I698" s="2">
        <f t="shared" si="95"/>
        <v>37.568139464467137</v>
      </c>
    </row>
    <row r="699" spans="1:9" ht="13.5" x14ac:dyDescent="0.25">
      <c r="A699" s="3">
        <f>TITRES_STAT!B702</f>
        <v>45617</v>
      </c>
      <c r="B699" s="5">
        <f>TITRES_STAT!D702</f>
        <v>17.206499999999998</v>
      </c>
      <c r="C699" s="2">
        <f t="shared" si="90"/>
        <v>0.52259999999999707</v>
      </c>
      <c r="D699" s="2">
        <f t="shared" si="91"/>
        <v>0.52259999999999707</v>
      </c>
      <c r="E699" s="2">
        <f t="shared" si="92"/>
        <v>0</v>
      </c>
      <c r="F699" s="2">
        <f t="shared" si="97"/>
        <v>0.11319561537325627</v>
      </c>
      <c r="G699" s="2">
        <f t="shared" si="97"/>
        <v>0.12607812828414452</v>
      </c>
      <c r="H699" s="2">
        <f t="shared" si="94"/>
        <v>0.89782119161973362</v>
      </c>
      <c r="I699" s="2">
        <f t="shared" si="95"/>
        <v>47.307996959053348</v>
      </c>
    </row>
    <row r="700" spans="1:9" ht="13.5" x14ac:dyDescent="0.25">
      <c r="A700" s="3">
        <f>TITRES_STAT!B703</f>
        <v>45618</v>
      </c>
      <c r="B700" s="5">
        <f>TITRES_STAT!D703</f>
        <v>17.142299999999999</v>
      </c>
      <c r="C700" s="2">
        <f t="shared" si="90"/>
        <v>-6.4199999999999591E-2</v>
      </c>
      <c r="D700" s="2">
        <f t="shared" si="91"/>
        <v>0</v>
      </c>
      <c r="E700" s="2">
        <f t="shared" si="92"/>
        <v>6.4199999999999591E-2</v>
      </c>
      <c r="F700" s="2">
        <f t="shared" si="97"/>
        <v>0.10511021427516654</v>
      </c>
      <c r="G700" s="2">
        <f t="shared" si="97"/>
        <v>0.12165826197813416</v>
      </c>
      <c r="H700" s="2">
        <f t="shared" si="94"/>
        <v>0.86397925275357101</v>
      </c>
      <c r="I700" s="2">
        <f t="shared" si="95"/>
        <v>46.351334194157694</v>
      </c>
    </row>
    <row r="701" spans="1:9" ht="13.5" x14ac:dyDescent="0.25">
      <c r="A701" s="3">
        <f>TITRES_STAT!B704</f>
        <v>45621</v>
      </c>
      <c r="B701" s="5">
        <f>TITRES_STAT!D704</f>
        <v>17.133099999999999</v>
      </c>
      <c r="C701" s="2">
        <f t="shared" si="90"/>
        <v>-9.1999999999998749E-3</v>
      </c>
      <c r="D701" s="2">
        <f t="shared" si="91"/>
        <v>0</v>
      </c>
      <c r="E701" s="2">
        <f t="shared" si="92"/>
        <v>9.1999999999998749E-3</v>
      </c>
      <c r="F701" s="2">
        <f t="shared" ref="F701:G716" si="98">((F700*13)+D701)/14</f>
        <v>9.7602341826940359E-2</v>
      </c>
      <c r="G701" s="2">
        <f t="shared" si="98"/>
        <v>0.11362552897969599</v>
      </c>
      <c r="H701" s="2">
        <f t="shared" si="94"/>
        <v>0.85898250774595863</v>
      </c>
      <c r="I701" s="2">
        <f t="shared" si="95"/>
        <v>46.20713235152958</v>
      </c>
    </row>
    <row r="702" spans="1:9" ht="13.5" x14ac:dyDescent="0.25">
      <c r="A702" s="3">
        <f>TITRES_STAT!B705</f>
        <v>45622</v>
      </c>
      <c r="B702" s="5">
        <f>TITRES_STAT!D705</f>
        <v>17.234000000000002</v>
      </c>
      <c r="C702" s="2">
        <f t="shared" si="90"/>
        <v>0.10090000000000288</v>
      </c>
      <c r="D702" s="2">
        <f t="shared" si="91"/>
        <v>0.10090000000000288</v>
      </c>
      <c r="E702" s="2">
        <f t="shared" si="92"/>
        <v>0</v>
      </c>
      <c r="F702" s="2">
        <f t="shared" si="98"/>
        <v>9.7837888839301973E-2</v>
      </c>
      <c r="G702" s="2">
        <f t="shared" si="98"/>
        <v>0.10550941976686057</v>
      </c>
      <c r="H702" s="2">
        <f t="shared" si="94"/>
        <v>0.92729055903719282</v>
      </c>
      <c r="I702" s="2">
        <f t="shared" si="95"/>
        <v>48.11368761648658</v>
      </c>
    </row>
    <row r="703" spans="1:9" ht="13.5" x14ac:dyDescent="0.25">
      <c r="A703" s="3">
        <f>TITRES_STAT!B706</f>
        <v>45623</v>
      </c>
      <c r="B703" s="5">
        <f>TITRES_STAT!D706</f>
        <v>16.9589</v>
      </c>
      <c r="C703" s="2">
        <f t="shared" si="90"/>
        <v>-0.2751000000000019</v>
      </c>
      <c r="D703" s="2">
        <f t="shared" si="91"/>
        <v>0</v>
      </c>
      <c r="E703" s="2">
        <f t="shared" si="92"/>
        <v>0.2751000000000019</v>
      </c>
      <c r="F703" s="2">
        <f t="shared" si="98"/>
        <v>9.0849468207923265E-2</v>
      </c>
      <c r="G703" s="2">
        <f t="shared" si="98"/>
        <v>0.11762303264065636</v>
      </c>
      <c r="H703" s="2">
        <f t="shared" si="94"/>
        <v>0.77237821681976571</v>
      </c>
      <c r="I703" s="2">
        <f t="shared" si="95"/>
        <v>43.578634034764228</v>
      </c>
    </row>
    <row r="704" spans="1:9" ht="13.5" x14ac:dyDescent="0.25">
      <c r="A704" s="3">
        <f>TITRES_STAT!B707</f>
        <v>45624</v>
      </c>
      <c r="B704" s="5">
        <f>TITRES_STAT!D707</f>
        <v>17.087299999999999</v>
      </c>
      <c r="C704" s="2">
        <f t="shared" si="90"/>
        <v>0.12839999999999918</v>
      </c>
      <c r="D704" s="2">
        <f t="shared" si="91"/>
        <v>0.12839999999999918</v>
      </c>
      <c r="E704" s="2">
        <f t="shared" si="92"/>
        <v>0</v>
      </c>
      <c r="F704" s="2">
        <f t="shared" si="98"/>
        <v>9.3531649050214397E-2</v>
      </c>
      <c r="G704" s="2">
        <f t="shared" si="98"/>
        <v>0.10922138745203805</v>
      </c>
      <c r="H704" s="2">
        <f t="shared" si="94"/>
        <v>0.85634921174469214</v>
      </c>
      <c r="I704" s="2">
        <f t="shared" si="95"/>
        <v>46.130825295519223</v>
      </c>
    </row>
    <row r="705" spans="1:9" ht="13.5" x14ac:dyDescent="0.25">
      <c r="A705" s="3">
        <f>TITRES_STAT!B708</f>
        <v>45625</v>
      </c>
      <c r="B705" s="5">
        <f>TITRES_STAT!D708</f>
        <v>17.353100000000001</v>
      </c>
      <c r="C705" s="2">
        <f t="shared" si="90"/>
        <v>0.26580000000000226</v>
      </c>
      <c r="D705" s="2">
        <f t="shared" si="91"/>
        <v>0.26580000000000226</v>
      </c>
      <c r="E705" s="2">
        <f t="shared" si="92"/>
        <v>0</v>
      </c>
      <c r="F705" s="2">
        <f t="shared" si="98"/>
        <v>0.10583653126091352</v>
      </c>
      <c r="G705" s="2">
        <f t="shared" si="98"/>
        <v>0.10141985977689248</v>
      </c>
      <c r="H705" s="2">
        <f t="shared" si="94"/>
        <v>1.0435483887843764</v>
      </c>
      <c r="I705" s="2">
        <f t="shared" si="95"/>
        <v>51.065509116969864</v>
      </c>
    </row>
    <row r="706" spans="1:9" ht="13.5" x14ac:dyDescent="0.25">
      <c r="A706" s="3">
        <f>TITRES_STAT!B709</f>
        <v>45628</v>
      </c>
      <c r="B706" s="5">
        <f>TITRES_STAT!D709</f>
        <v>17.6831</v>
      </c>
      <c r="C706" s="2">
        <f t="shared" si="90"/>
        <v>0.32999999999999829</v>
      </c>
      <c r="D706" s="2">
        <f t="shared" si="91"/>
        <v>0.32999999999999829</v>
      </c>
      <c r="E706" s="2">
        <f t="shared" si="92"/>
        <v>0</v>
      </c>
      <c r="F706" s="2">
        <f t="shared" si="98"/>
        <v>0.12184820759941958</v>
      </c>
      <c r="G706" s="2">
        <f t="shared" si="98"/>
        <v>9.4175584078543012E-2</v>
      </c>
      <c r="H706" s="2">
        <f t="shared" si="94"/>
        <v>1.2938407421800266</v>
      </c>
      <c r="I706" s="2">
        <f t="shared" si="95"/>
        <v>56.404994400368999</v>
      </c>
    </row>
    <row r="707" spans="1:9" ht="13.5" x14ac:dyDescent="0.25">
      <c r="A707" s="3">
        <f>TITRES_STAT!B710</f>
        <v>45629</v>
      </c>
      <c r="B707" s="5">
        <f>TITRES_STAT!D710</f>
        <v>17.6831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0.11314476419946104</v>
      </c>
      <c r="G707" s="2">
        <f t="shared" si="98"/>
        <v>8.7448756644361372E-2</v>
      </c>
      <c r="H707" s="2">
        <f t="shared" si="94"/>
        <v>1.2938407421800264</v>
      </c>
      <c r="I707" s="2">
        <f t="shared" si="95"/>
        <v>56.404994400368984</v>
      </c>
    </row>
    <row r="708" spans="1:9" ht="13.5" x14ac:dyDescent="0.25">
      <c r="A708" s="3">
        <f>TITRES_STAT!B711</f>
        <v>45630</v>
      </c>
      <c r="B708" s="5">
        <f>TITRES_STAT!D711</f>
        <v>17.417300000000001</v>
      </c>
      <c r="C708" s="2">
        <f t="shared" si="99"/>
        <v>-0.2657999999999987</v>
      </c>
      <c r="D708" s="2">
        <f t="shared" si="100"/>
        <v>0</v>
      </c>
      <c r="E708" s="2">
        <f t="shared" si="101"/>
        <v>0.2657999999999987</v>
      </c>
      <c r="F708" s="2">
        <f t="shared" si="98"/>
        <v>0.10506299532807097</v>
      </c>
      <c r="G708" s="2">
        <f t="shared" si="98"/>
        <v>0.10018813116976404</v>
      </c>
      <c r="H708" s="2">
        <f t="shared" si="94"/>
        <v>1.0486571024071374</v>
      </c>
      <c r="I708" s="2">
        <f t="shared" si="95"/>
        <v>51.187536517213303</v>
      </c>
    </row>
    <row r="709" spans="1:9" ht="13.5" x14ac:dyDescent="0.25">
      <c r="A709" s="3">
        <f>TITRES_STAT!B712</f>
        <v>45631</v>
      </c>
      <c r="B709" s="5">
        <f>TITRES_STAT!D712</f>
        <v>17.6465</v>
      </c>
      <c r="C709" s="2">
        <f t="shared" si="99"/>
        <v>0.22919999999999874</v>
      </c>
      <c r="D709" s="2">
        <f t="shared" si="100"/>
        <v>0.22919999999999874</v>
      </c>
      <c r="E709" s="2">
        <f t="shared" si="101"/>
        <v>0</v>
      </c>
      <c r="F709" s="2">
        <f t="shared" si="98"/>
        <v>0.11392992423320866</v>
      </c>
      <c r="G709" s="2">
        <f t="shared" si="98"/>
        <v>9.3031836086209463E-2</v>
      </c>
      <c r="H709" s="2">
        <f t="shared" si="94"/>
        <v>1.2246337278309078</v>
      </c>
      <c r="I709" s="2">
        <f t="shared" si="95"/>
        <v>55.048780053558147</v>
      </c>
    </row>
    <row r="710" spans="1:9" ht="13.5" x14ac:dyDescent="0.25">
      <c r="A710" s="3">
        <f>TITRES_STAT!B713</f>
        <v>45632</v>
      </c>
      <c r="B710" s="5">
        <f>TITRES_STAT!D713</f>
        <v>17.6006</v>
      </c>
      <c r="C710" s="2">
        <f t="shared" si="99"/>
        <v>-4.5899999999999608E-2</v>
      </c>
      <c r="D710" s="2">
        <f t="shared" si="100"/>
        <v>0</v>
      </c>
      <c r="E710" s="2">
        <f t="shared" si="101"/>
        <v>4.5899999999999608E-2</v>
      </c>
      <c r="F710" s="2">
        <f t="shared" si="98"/>
        <v>0.10579207250226519</v>
      </c>
      <c r="G710" s="2">
        <f t="shared" si="98"/>
        <v>8.9665276365765906E-2</v>
      </c>
      <c r="H710" s="2">
        <f t="shared" si="94"/>
        <v>1.1798555337153511</v>
      </c>
      <c r="I710" s="2">
        <f t="shared" si="95"/>
        <v>54.125400305973599</v>
      </c>
    </row>
    <row r="711" spans="1:9" ht="13.5" x14ac:dyDescent="0.25">
      <c r="A711" s="3">
        <f>TITRES_STAT!B714</f>
        <v>45635</v>
      </c>
      <c r="B711" s="5">
        <f>TITRES_STAT!D714</f>
        <v>17.6006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9.8235495894960528E-2</v>
      </c>
      <c r="G711" s="2">
        <f t="shared" si="98"/>
        <v>8.3260613768211186E-2</v>
      </c>
      <c r="H711" s="2">
        <f t="shared" si="94"/>
        <v>1.1798555337153511</v>
      </c>
      <c r="I711" s="2">
        <f t="shared" si="95"/>
        <v>54.125400305973599</v>
      </c>
    </row>
    <row r="712" spans="1:9" ht="13.5" x14ac:dyDescent="0.25">
      <c r="A712" s="3">
        <f>TITRES_STAT!B715</f>
        <v>45636</v>
      </c>
      <c r="B712" s="5">
        <f>TITRES_STAT!D715</f>
        <v>17.5548</v>
      </c>
      <c r="C712" s="2">
        <f t="shared" si="99"/>
        <v>-4.5799999999999841E-2</v>
      </c>
      <c r="D712" s="2">
        <f t="shared" si="100"/>
        <v>0</v>
      </c>
      <c r="E712" s="2">
        <f t="shared" si="101"/>
        <v>4.5799999999999841E-2</v>
      </c>
      <c r="F712" s="2">
        <f t="shared" si="98"/>
        <v>9.1218674759606211E-2</v>
      </c>
      <c r="G712" s="2">
        <f t="shared" si="98"/>
        <v>8.0584855641910383E-2</v>
      </c>
      <c r="H712" s="2">
        <f t="shared" si="94"/>
        <v>1.1319580339629649</v>
      </c>
      <c r="I712" s="2">
        <f t="shared" si="95"/>
        <v>53.094761525809126</v>
      </c>
    </row>
    <row r="713" spans="1:9" ht="13.5" x14ac:dyDescent="0.25">
      <c r="A713" s="3">
        <f>TITRES_STAT!B716</f>
        <v>45637</v>
      </c>
      <c r="B713" s="5">
        <f>TITRES_STAT!D716</f>
        <v>17.5823</v>
      </c>
      <c r="C713" s="2">
        <f t="shared" si="99"/>
        <v>2.7499999999999858E-2</v>
      </c>
      <c r="D713" s="2">
        <f t="shared" si="100"/>
        <v>2.7499999999999858E-2</v>
      </c>
      <c r="E713" s="2">
        <f t="shared" si="101"/>
        <v>0</v>
      </c>
      <c r="F713" s="2">
        <f t="shared" si="98"/>
        <v>8.6667340848205751E-2</v>
      </c>
      <c r="G713" s="2">
        <f t="shared" si="98"/>
        <v>7.4828794524631079E-2</v>
      </c>
      <c r="H713" s="2">
        <f t="shared" si="94"/>
        <v>1.1582084329806734</v>
      </c>
      <c r="I713" s="2">
        <f t="shared" si="95"/>
        <v>53.665272328729017</v>
      </c>
    </row>
    <row r="714" spans="1:9" ht="13.5" x14ac:dyDescent="0.25">
      <c r="A714" s="3">
        <f>TITRES_STAT!B717</f>
        <v>45638</v>
      </c>
      <c r="B714" s="5">
        <f>TITRES_STAT!D717</f>
        <v>17.949000000000002</v>
      </c>
      <c r="C714" s="2">
        <f t="shared" si="99"/>
        <v>0.36670000000000158</v>
      </c>
      <c r="D714" s="2">
        <f t="shared" si="100"/>
        <v>0.36670000000000158</v>
      </c>
      <c r="E714" s="2">
        <f t="shared" si="101"/>
        <v>0</v>
      </c>
      <c r="F714" s="2">
        <f t="shared" si="98"/>
        <v>0.10666967364476258</v>
      </c>
      <c r="G714" s="2">
        <f t="shared" si="98"/>
        <v>6.9483880630014566E-2</v>
      </c>
      <c r="H714" s="2">
        <f t="shared" si="94"/>
        <v>1.5351715056439303</v>
      </c>
      <c r="I714" s="2">
        <f t="shared" si="95"/>
        <v>60.554936903726315</v>
      </c>
    </row>
    <row r="715" spans="1:9" ht="13.5" x14ac:dyDescent="0.25">
      <c r="A715" s="3">
        <f>TITRES_STAT!B718</f>
        <v>45639</v>
      </c>
      <c r="B715" s="5">
        <f>TITRES_STAT!D718</f>
        <v>18.819900000000001</v>
      </c>
      <c r="C715" s="2">
        <f t="shared" si="99"/>
        <v>0.8708999999999989</v>
      </c>
      <c r="D715" s="2">
        <f t="shared" si="100"/>
        <v>0.8708999999999989</v>
      </c>
      <c r="E715" s="2">
        <f t="shared" si="101"/>
        <v>0</v>
      </c>
      <c r="F715" s="2">
        <f t="shared" si="98"/>
        <v>0.16125755409870804</v>
      </c>
      <c r="G715" s="2">
        <f t="shared" si="98"/>
        <v>6.4520746299299242E-2</v>
      </c>
      <c r="H715" s="2">
        <f t="shared" si="94"/>
        <v>2.4993132185834535</v>
      </c>
      <c r="I715" s="2">
        <f t="shared" si="95"/>
        <v>71.422963949342972</v>
      </c>
    </row>
    <row r="716" spans="1:9" ht="13.5" x14ac:dyDescent="0.25">
      <c r="A716" s="3">
        <f>TITRES_STAT!B719</f>
        <v>45642</v>
      </c>
      <c r="B716" s="5">
        <f>TITRES_STAT!D719</f>
        <v>19.039899999999999</v>
      </c>
      <c r="C716" s="2">
        <f t="shared" si="99"/>
        <v>0.21999999999999886</v>
      </c>
      <c r="D716" s="2">
        <f t="shared" si="100"/>
        <v>0.21999999999999886</v>
      </c>
      <c r="E716" s="2">
        <f t="shared" si="101"/>
        <v>0</v>
      </c>
      <c r="F716" s="2">
        <f t="shared" si="98"/>
        <v>0.16545344309165738</v>
      </c>
      <c r="G716" s="2">
        <f t="shared" si="98"/>
        <v>5.9912121563635012E-2</v>
      </c>
      <c r="H716" s="2">
        <f t="shared" si="94"/>
        <v>2.7616021394923029</v>
      </c>
      <c r="I716" s="2">
        <f t="shared" si="95"/>
        <v>73.415582963939713</v>
      </c>
    </row>
    <row r="717" spans="1:9" ht="13.5" x14ac:dyDescent="0.25">
      <c r="A717" s="3">
        <f>TITRES_STAT!B720</f>
        <v>45644</v>
      </c>
      <c r="B717" s="5">
        <f>TITRES_STAT!D720</f>
        <v>20.167400000000001</v>
      </c>
      <c r="C717" s="2">
        <f t="shared" si="99"/>
        <v>1.1275000000000013</v>
      </c>
      <c r="D717" s="2">
        <f t="shared" si="100"/>
        <v>1.1275000000000013</v>
      </c>
      <c r="E717" s="2">
        <f t="shared" si="101"/>
        <v>0</v>
      </c>
      <c r="F717" s="2">
        <f t="shared" ref="F717:G732" si="102">((F716*13)+D717)/14</f>
        <v>0.23417105429939622</v>
      </c>
      <c r="G717" s="2">
        <f t="shared" si="102"/>
        <v>5.5632684309089651E-2</v>
      </c>
      <c r="H717" s="2">
        <f t="shared" si="94"/>
        <v>4.2092352222007694</v>
      </c>
      <c r="I717" s="2">
        <f t="shared" si="95"/>
        <v>80.803324147502678</v>
      </c>
    </row>
    <row r="718" spans="1:9" ht="13.5" x14ac:dyDescent="0.25">
      <c r="A718" s="3">
        <f>TITRES_STAT!B721</f>
        <v>45645</v>
      </c>
      <c r="B718" s="5">
        <f>TITRES_STAT!D721</f>
        <v>20.167400000000001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0.21744455042086791</v>
      </c>
      <c r="G718" s="2">
        <f t="shared" si="102"/>
        <v>5.1658921144154671E-2</v>
      </c>
      <c r="H718" s="2">
        <f t="shared" si="94"/>
        <v>4.2092352222007694</v>
      </c>
      <c r="I718" s="2">
        <f t="shared" si="95"/>
        <v>80.803324147502678</v>
      </c>
    </row>
    <row r="719" spans="1:9" ht="13.5" x14ac:dyDescent="0.25">
      <c r="A719" s="3">
        <f>TITRES_STAT!B722</f>
        <v>45646</v>
      </c>
      <c r="B719" s="5">
        <f>TITRES_STAT!D722</f>
        <v>19.250699999999998</v>
      </c>
      <c r="C719" s="2">
        <f t="shared" si="99"/>
        <v>-0.91670000000000229</v>
      </c>
      <c r="D719" s="2">
        <f t="shared" si="100"/>
        <v>0</v>
      </c>
      <c r="E719" s="2">
        <f t="shared" si="101"/>
        <v>0.91670000000000229</v>
      </c>
      <c r="F719" s="2">
        <f t="shared" si="102"/>
        <v>0.20191279681937732</v>
      </c>
      <c r="G719" s="2">
        <f t="shared" si="102"/>
        <v>0.11344756963385806</v>
      </c>
      <c r="H719" s="2">
        <f t="shared" si="94"/>
        <v>1.7797895315962511</v>
      </c>
      <c r="I719" s="2">
        <f t="shared" si="95"/>
        <v>64.026053460753715</v>
      </c>
    </row>
    <row r="720" spans="1:9" ht="13.5" x14ac:dyDescent="0.25">
      <c r="A720" s="3">
        <f>TITRES_STAT!B723</f>
        <v>45649</v>
      </c>
      <c r="B720" s="5">
        <f>TITRES_STAT!D723</f>
        <v>19.250699999999998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0.18749045418942178</v>
      </c>
      <c r="G720" s="2">
        <f t="shared" si="102"/>
        <v>0.10534417180286819</v>
      </c>
      <c r="H720" s="2">
        <f t="shared" si="94"/>
        <v>1.7797895315962511</v>
      </c>
      <c r="I720" s="2">
        <f t="shared" si="95"/>
        <v>64.026053460753715</v>
      </c>
    </row>
    <row r="721" spans="1:9" ht="13.5" x14ac:dyDescent="0.25">
      <c r="A721" s="3">
        <f>TITRES_STAT!B724</f>
        <v>45650</v>
      </c>
      <c r="B721" s="5">
        <f>TITRES_STAT!D724</f>
        <v>19.250699999999998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0.17409827889017734</v>
      </c>
      <c r="G721" s="2">
        <f t="shared" si="102"/>
        <v>9.7819588102663321E-2</v>
      </c>
      <c r="H721" s="2">
        <f t="shared" ref="H721:H784" si="103">F721/G721</f>
        <v>1.7797895315962509</v>
      </c>
      <c r="I721" s="2">
        <f t="shared" ref="I721:I784" si="104">IF(G721=0,100,100-(100/(1+H721)))</f>
        <v>64.026053460753715</v>
      </c>
    </row>
    <row r="722" spans="1:9" ht="13.5" x14ac:dyDescent="0.25">
      <c r="A722" s="3">
        <f>TITRES_STAT!B725</f>
        <v>45651</v>
      </c>
      <c r="B722" s="5">
        <f>TITRES_STAT!D725</f>
        <v>19.250699999999998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0.16166268754087895</v>
      </c>
      <c r="G722" s="2">
        <f t="shared" si="102"/>
        <v>9.0832474666758797E-2</v>
      </c>
      <c r="H722" s="2">
        <f t="shared" si="103"/>
        <v>1.7797895315962506</v>
      </c>
      <c r="I722" s="2">
        <f t="shared" si="104"/>
        <v>64.026053460753715</v>
      </c>
    </row>
    <row r="723" spans="1:9" ht="13.5" x14ac:dyDescent="0.25">
      <c r="A723" s="3">
        <f>TITRES_STAT!B726</f>
        <v>45652</v>
      </c>
      <c r="B723" s="5">
        <f>TITRES_STAT!D726</f>
        <v>19.250699999999998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0.15011535271653045</v>
      </c>
      <c r="G723" s="2">
        <f t="shared" si="102"/>
        <v>8.4344440761990311E-2</v>
      </c>
      <c r="H723" s="2">
        <f t="shared" si="103"/>
        <v>1.7797895315962506</v>
      </c>
      <c r="I723" s="2">
        <f t="shared" si="104"/>
        <v>64.026053460753715</v>
      </c>
    </row>
    <row r="724" spans="1:9" ht="13.5" x14ac:dyDescent="0.25">
      <c r="A724" s="3">
        <f>TITRES_STAT!B727</f>
        <v>45653</v>
      </c>
      <c r="B724" s="5">
        <f>TITRES_STAT!D727</f>
        <v>19.479900000000001</v>
      </c>
      <c r="C724" s="2">
        <f t="shared" si="99"/>
        <v>0.22920000000000229</v>
      </c>
      <c r="D724" s="2">
        <f t="shared" si="100"/>
        <v>0.22920000000000229</v>
      </c>
      <c r="E724" s="2">
        <f t="shared" si="101"/>
        <v>0</v>
      </c>
      <c r="F724" s="2">
        <f t="shared" si="102"/>
        <v>0.15576425609392133</v>
      </c>
      <c r="G724" s="2">
        <f t="shared" si="102"/>
        <v>7.8319837850419585E-2</v>
      </c>
      <c r="H724" s="2">
        <f t="shared" si="103"/>
        <v>1.9888225048602657</v>
      </c>
      <c r="I724" s="2">
        <f t="shared" si="104"/>
        <v>66.542007818334724</v>
      </c>
    </row>
    <row r="725" spans="1:9" ht="13.5" x14ac:dyDescent="0.25">
      <c r="A725" s="3">
        <f>TITRES_STAT!B728</f>
        <v>45656</v>
      </c>
      <c r="B725" s="5">
        <f>TITRES_STAT!D728</f>
        <v>19.250699999999998</v>
      </c>
      <c r="C725" s="2">
        <f t="shared" si="99"/>
        <v>-0.22920000000000229</v>
      </c>
      <c r="D725" s="2">
        <f t="shared" si="100"/>
        <v>0</v>
      </c>
      <c r="E725" s="2">
        <f t="shared" si="101"/>
        <v>0.22920000000000229</v>
      </c>
      <c r="F725" s="2">
        <f t="shared" si="102"/>
        <v>0.14463823780149837</v>
      </c>
      <c r="G725" s="2">
        <f t="shared" si="102"/>
        <v>8.9096992289675492E-2</v>
      </c>
      <c r="H725" s="2">
        <f t="shared" si="103"/>
        <v>1.6233795786421734</v>
      </c>
      <c r="I725" s="2">
        <f t="shared" si="104"/>
        <v>61.881231060066924</v>
      </c>
    </row>
    <row r="726" spans="1:9" ht="13.5" x14ac:dyDescent="0.25">
      <c r="A726" s="3">
        <f>TITRES_STAT!B729</f>
        <v>45657</v>
      </c>
      <c r="B726" s="5">
        <f>TITRES_STAT!D729</f>
        <v>19.250699999999998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0.13430693510139133</v>
      </c>
      <c r="G726" s="2">
        <f t="shared" si="102"/>
        <v>8.273292141184152E-2</v>
      </c>
      <c r="H726" s="2">
        <f t="shared" si="103"/>
        <v>1.6233795786421734</v>
      </c>
      <c r="I726" s="2">
        <f t="shared" si="104"/>
        <v>61.881231060066924</v>
      </c>
    </row>
    <row r="727" spans="1:9" ht="13.5" x14ac:dyDescent="0.25">
      <c r="A727" s="3">
        <f>TITRES_STAT!B730</f>
        <v>45659</v>
      </c>
      <c r="B727" s="5">
        <f>TITRES_STAT!D730</f>
        <v>19.434000000000001</v>
      </c>
      <c r="C727" s="2">
        <f t="shared" si="99"/>
        <v>0.18330000000000268</v>
      </c>
      <c r="D727" s="2">
        <f t="shared" si="100"/>
        <v>0.18330000000000268</v>
      </c>
      <c r="E727" s="2">
        <f t="shared" si="101"/>
        <v>0</v>
      </c>
      <c r="F727" s="2">
        <f t="shared" si="102"/>
        <v>0.13780643973700643</v>
      </c>
      <c r="G727" s="2">
        <f t="shared" si="102"/>
        <v>7.6823427025281416E-2</v>
      </c>
      <c r="H727" s="2">
        <f t="shared" si="103"/>
        <v>1.7938075021263558</v>
      </c>
      <c r="I727" s="2">
        <f t="shared" si="104"/>
        <v>64.206553270441717</v>
      </c>
    </row>
    <row r="728" spans="1:9" ht="13.5" x14ac:dyDescent="0.25">
      <c r="A728" s="3">
        <f>TITRES_STAT!B731</f>
        <v>45660</v>
      </c>
      <c r="B728" s="5">
        <f>TITRES_STAT!D731</f>
        <v>19.974900000000002</v>
      </c>
      <c r="C728" s="2">
        <f t="shared" si="99"/>
        <v>0.5409000000000006</v>
      </c>
      <c r="D728" s="2">
        <f t="shared" si="100"/>
        <v>0.5409000000000006</v>
      </c>
      <c r="E728" s="2">
        <f t="shared" si="101"/>
        <v>0</v>
      </c>
      <c r="F728" s="2">
        <f t="shared" si="102"/>
        <v>0.16659883689864888</v>
      </c>
      <c r="G728" s="2">
        <f t="shared" si="102"/>
        <v>7.1336039380618457E-2</v>
      </c>
      <c r="H728" s="2">
        <f t="shared" si="103"/>
        <v>2.3354091192216191</v>
      </c>
      <c r="I728" s="2">
        <f t="shared" si="104"/>
        <v>70.018670446239923</v>
      </c>
    </row>
    <row r="729" spans="1:9" ht="13.5" x14ac:dyDescent="0.25">
      <c r="A729" s="3">
        <f>TITRES_STAT!B732</f>
        <v>45663</v>
      </c>
      <c r="B729" s="5">
        <f>TITRES_STAT!D732</f>
        <v>19.883199999999999</v>
      </c>
      <c r="C729" s="2">
        <f t="shared" si="99"/>
        <v>-9.1700000000003001E-2</v>
      </c>
      <c r="D729" s="2">
        <f t="shared" si="100"/>
        <v>0</v>
      </c>
      <c r="E729" s="2">
        <f t="shared" si="101"/>
        <v>9.1700000000003001E-2</v>
      </c>
      <c r="F729" s="2">
        <f t="shared" si="102"/>
        <v>0.1546989199773168</v>
      </c>
      <c r="G729" s="2">
        <f t="shared" si="102"/>
        <v>7.2790607996288781E-2</v>
      </c>
      <c r="H729" s="2">
        <f t="shared" si="103"/>
        <v>2.1252593464421139</v>
      </c>
      <c r="I729" s="2">
        <f t="shared" si="104"/>
        <v>68.002655487186075</v>
      </c>
    </row>
    <row r="730" spans="1:9" ht="13.5" x14ac:dyDescent="0.25">
      <c r="A730" s="3">
        <f>TITRES_STAT!B733</f>
        <v>45664</v>
      </c>
      <c r="B730" s="5">
        <f>TITRES_STAT!D733</f>
        <v>19.819099999999999</v>
      </c>
      <c r="C730" s="2">
        <f t="shared" si="99"/>
        <v>-6.4099999999999824E-2</v>
      </c>
      <c r="D730" s="2">
        <f t="shared" si="100"/>
        <v>0</v>
      </c>
      <c r="E730" s="2">
        <f t="shared" si="101"/>
        <v>6.4099999999999824E-2</v>
      </c>
      <c r="F730" s="2">
        <f t="shared" si="102"/>
        <v>0.14364899712179419</v>
      </c>
      <c r="G730" s="2">
        <f t="shared" si="102"/>
        <v>7.2169850282268147E-2</v>
      </c>
      <c r="H730" s="2">
        <f t="shared" si="103"/>
        <v>1.9904294738032482</v>
      </c>
      <c r="I730" s="2">
        <f t="shared" si="104"/>
        <v>66.559987160366177</v>
      </c>
    </row>
    <row r="731" spans="1:9" ht="13.5" x14ac:dyDescent="0.25">
      <c r="A731" s="3">
        <f>TITRES_STAT!B734</f>
        <v>45665</v>
      </c>
      <c r="B731" s="5">
        <f>TITRES_STAT!D734</f>
        <v>19.250699999999998</v>
      </c>
      <c r="C731" s="2">
        <f t="shared" si="99"/>
        <v>-0.56840000000000046</v>
      </c>
      <c r="D731" s="2">
        <f t="shared" si="100"/>
        <v>0</v>
      </c>
      <c r="E731" s="2">
        <f t="shared" si="101"/>
        <v>0.56840000000000046</v>
      </c>
      <c r="F731" s="2">
        <f t="shared" si="102"/>
        <v>0.13338835447023747</v>
      </c>
      <c r="G731" s="2">
        <f t="shared" si="102"/>
        <v>0.10761486097639188</v>
      </c>
      <c r="H731" s="2">
        <f t="shared" si="103"/>
        <v>1.2394975309172187</v>
      </c>
      <c r="I731" s="2">
        <f t="shared" si="104"/>
        <v>55.347126478391985</v>
      </c>
    </row>
    <row r="732" spans="1:9" ht="13.5" x14ac:dyDescent="0.25">
      <c r="A732" s="3">
        <f>TITRES_STAT!B735</f>
        <v>45666</v>
      </c>
      <c r="B732" s="5">
        <f>TITRES_STAT!D735</f>
        <v>19.342400000000001</v>
      </c>
      <c r="C732" s="2">
        <f t="shared" si="99"/>
        <v>9.1700000000003001E-2</v>
      </c>
      <c r="D732" s="2">
        <f t="shared" si="100"/>
        <v>9.1700000000003001E-2</v>
      </c>
      <c r="E732" s="2">
        <f t="shared" si="101"/>
        <v>0</v>
      </c>
      <c r="F732" s="2">
        <f t="shared" si="102"/>
        <v>0.13041061486522074</v>
      </c>
      <c r="G732" s="2">
        <f t="shared" si="102"/>
        <v>9.9928085192363875E-2</v>
      </c>
      <c r="H732" s="2">
        <f t="shared" si="103"/>
        <v>1.3050446690154953</v>
      </c>
      <c r="I732" s="2">
        <f t="shared" si="104"/>
        <v>56.616892789886421</v>
      </c>
    </row>
    <row r="733" spans="1:9" ht="13.5" x14ac:dyDescent="0.25">
      <c r="A733" s="3">
        <f>TITRES_STAT!B736</f>
        <v>45667</v>
      </c>
      <c r="B733" s="5">
        <f>TITRES_STAT!D736</f>
        <v>19.324000000000002</v>
      </c>
      <c r="C733" s="2">
        <f t="shared" si="99"/>
        <v>-1.839999999999975E-2</v>
      </c>
      <c r="D733" s="2">
        <f t="shared" si="100"/>
        <v>0</v>
      </c>
      <c r="E733" s="2">
        <f t="shared" si="101"/>
        <v>1.839999999999975E-2</v>
      </c>
      <c r="F733" s="2">
        <f t="shared" ref="F733:G748" si="105">((F732*13)+D733)/14</f>
        <v>0.1210955709462764</v>
      </c>
      <c r="G733" s="2">
        <f t="shared" si="105"/>
        <v>9.4104650535766443E-2</v>
      </c>
      <c r="H733" s="2">
        <f t="shared" si="103"/>
        <v>1.2868181355208528</v>
      </c>
      <c r="I733" s="2">
        <f t="shared" si="104"/>
        <v>56.271118176512232</v>
      </c>
    </row>
    <row r="734" spans="1:9" ht="13.5" x14ac:dyDescent="0.25">
      <c r="A734" s="3">
        <f>TITRES_STAT!B737</f>
        <v>45670</v>
      </c>
      <c r="B734" s="5">
        <f>TITRES_STAT!D737</f>
        <v>20.2591</v>
      </c>
      <c r="C734" s="2">
        <f t="shared" si="99"/>
        <v>0.93509999999999849</v>
      </c>
      <c r="D734" s="2">
        <f t="shared" si="100"/>
        <v>0.93509999999999849</v>
      </c>
      <c r="E734" s="2">
        <f t="shared" si="101"/>
        <v>0</v>
      </c>
      <c r="F734" s="2">
        <f t="shared" si="105"/>
        <v>0.1792387444501137</v>
      </c>
      <c r="G734" s="2">
        <f t="shared" si="105"/>
        <v>8.7382889783211695E-2</v>
      </c>
      <c r="H734" s="2">
        <f t="shared" si="103"/>
        <v>2.0511881089626045</v>
      </c>
      <c r="I734" s="2">
        <f t="shared" si="104"/>
        <v>67.225881712681513</v>
      </c>
    </row>
    <row r="735" spans="1:9" ht="13.5" x14ac:dyDescent="0.25">
      <c r="A735" s="3">
        <f>TITRES_STAT!B738</f>
        <v>45671</v>
      </c>
      <c r="B735" s="5">
        <f>TITRES_STAT!D738</f>
        <v>20.772400000000001</v>
      </c>
      <c r="C735" s="2">
        <f t="shared" si="99"/>
        <v>0.51330000000000098</v>
      </c>
      <c r="D735" s="2">
        <f t="shared" si="100"/>
        <v>0.51330000000000098</v>
      </c>
      <c r="E735" s="2">
        <f t="shared" si="101"/>
        <v>0</v>
      </c>
      <c r="F735" s="2">
        <f t="shared" si="105"/>
        <v>0.20310026270367709</v>
      </c>
      <c r="G735" s="2">
        <f t="shared" si="105"/>
        <v>8.1141254798696577E-2</v>
      </c>
      <c r="H735" s="2">
        <f t="shared" si="103"/>
        <v>2.5030456234322322</v>
      </c>
      <c r="I735" s="2">
        <f t="shared" si="104"/>
        <v>71.45341204491038</v>
      </c>
    </row>
    <row r="736" spans="1:9" ht="13.5" x14ac:dyDescent="0.25">
      <c r="A736" s="3">
        <f>TITRES_STAT!B739</f>
        <v>45672</v>
      </c>
      <c r="B736" s="5">
        <f>TITRES_STAT!D739</f>
        <v>20.671600000000002</v>
      </c>
      <c r="C736" s="2">
        <f t="shared" si="99"/>
        <v>-0.10079999999999956</v>
      </c>
      <c r="D736" s="2">
        <f t="shared" si="100"/>
        <v>0</v>
      </c>
      <c r="E736" s="2">
        <f t="shared" si="101"/>
        <v>0.10079999999999956</v>
      </c>
      <c r="F736" s="2">
        <f t="shared" si="105"/>
        <v>0.18859310108198588</v>
      </c>
      <c r="G736" s="2">
        <f t="shared" si="105"/>
        <v>8.2545450884503935E-2</v>
      </c>
      <c r="H736" s="2">
        <f t="shared" si="103"/>
        <v>2.2847182862428341</v>
      </c>
      <c r="I736" s="2">
        <f t="shared" si="104"/>
        <v>69.555988889877312</v>
      </c>
    </row>
    <row r="737" spans="1:9" ht="13.5" x14ac:dyDescent="0.25">
      <c r="A737" s="3">
        <f>TITRES_STAT!B740</f>
        <v>45673</v>
      </c>
      <c r="B737" s="5">
        <f>TITRES_STAT!D740</f>
        <v>20.625800000000002</v>
      </c>
      <c r="C737" s="2">
        <f t="shared" si="99"/>
        <v>-4.5799999999999841E-2</v>
      </c>
      <c r="D737" s="2">
        <f t="shared" si="100"/>
        <v>0</v>
      </c>
      <c r="E737" s="2">
        <f t="shared" si="101"/>
        <v>4.5799999999999841E-2</v>
      </c>
      <c r="F737" s="2">
        <f t="shared" si="105"/>
        <v>0.17512216529041544</v>
      </c>
      <c r="G737" s="2">
        <f t="shared" si="105"/>
        <v>7.9920775821325077E-2</v>
      </c>
      <c r="H737" s="2">
        <f t="shared" si="103"/>
        <v>2.1911970134264886</v>
      </c>
      <c r="I737" s="2">
        <f t="shared" si="104"/>
        <v>68.663796193320309</v>
      </c>
    </row>
    <row r="738" spans="1:9" ht="13.5" x14ac:dyDescent="0.25">
      <c r="A738" s="3">
        <f>TITRES_STAT!B741</f>
        <v>45674</v>
      </c>
      <c r="B738" s="5">
        <f>TITRES_STAT!D741</f>
        <v>21.524100000000001</v>
      </c>
      <c r="C738" s="2">
        <f t="shared" si="99"/>
        <v>0.89829999999999899</v>
      </c>
      <c r="D738" s="2">
        <f t="shared" si="100"/>
        <v>0.89829999999999899</v>
      </c>
      <c r="E738" s="2">
        <f t="shared" si="101"/>
        <v>0</v>
      </c>
      <c r="F738" s="2">
        <f t="shared" si="105"/>
        <v>0.22677772491252854</v>
      </c>
      <c r="G738" s="2">
        <f t="shared" si="105"/>
        <v>7.4212148976944711E-2</v>
      </c>
      <c r="H738" s="2">
        <f t="shared" si="103"/>
        <v>3.0558032348986548</v>
      </c>
      <c r="I738" s="2">
        <f t="shared" si="104"/>
        <v>75.343971536997216</v>
      </c>
    </row>
    <row r="739" spans="1:9" ht="13.5" x14ac:dyDescent="0.25">
      <c r="A739" s="3">
        <f>TITRES_STAT!B742</f>
        <v>45677</v>
      </c>
      <c r="B739" s="5">
        <f>TITRES_STAT!D742</f>
        <v>21.5425</v>
      </c>
      <c r="C739" s="2">
        <f t="shared" si="99"/>
        <v>1.839999999999975E-2</v>
      </c>
      <c r="D739" s="2">
        <f t="shared" si="100"/>
        <v>1.839999999999975E-2</v>
      </c>
      <c r="E739" s="2">
        <f t="shared" si="101"/>
        <v>0</v>
      </c>
      <c r="F739" s="2">
        <f t="shared" si="105"/>
        <v>0.21189360170449076</v>
      </c>
      <c r="G739" s="2">
        <f t="shared" si="105"/>
        <v>6.8911281192877233E-2</v>
      </c>
      <c r="H739" s="2">
        <f t="shared" si="103"/>
        <v>3.0748753765209691</v>
      </c>
      <c r="I739" s="2">
        <f t="shared" si="104"/>
        <v>75.459372186891869</v>
      </c>
    </row>
    <row r="740" spans="1:9" ht="13.5" x14ac:dyDescent="0.25">
      <c r="A740" s="3">
        <f>TITRES_STAT!B743</f>
        <v>45678</v>
      </c>
      <c r="B740" s="5">
        <f>TITRES_STAT!D743</f>
        <v>20.9833</v>
      </c>
      <c r="C740" s="2">
        <f t="shared" si="99"/>
        <v>-0.55920000000000059</v>
      </c>
      <c r="D740" s="2">
        <f t="shared" si="100"/>
        <v>0</v>
      </c>
      <c r="E740" s="2">
        <f t="shared" si="101"/>
        <v>0.55920000000000059</v>
      </c>
      <c r="F740" s="2">
        <f t="shared" si="105"/>
        <v>0.1967583444398843</v>
      </c>
      <c r="G740" s="2">
        <f t="shared" si="105"/>
        <v>0.10393190396481462</v>
      </c>
      <c r="H740" s="2">
        <f t="shared" si="103"/>
        <v>1.8931467329463663</v>
      </c>
      <c r="I740" s="2">
        <f t="shared" si="104"/>
        <v>65.435558846280685</v>
      </c>
    </row>
    <row r="741" spans="1:9" ht="13.5" x14ac:dyDescent="0.25">
      <c r="A741" s="3">
        <f>TITRES_STAT!B744</f>
        <v>45679</v>
      </c>
      <c r="B741" s="5">
        <f>TITRES_STAT!D744</f>
        <v>20.717400000000001</v>
      </c>
      <c r="C741" s="2">
        <f t="shared" si="99"/>
        <v>-0.26589999999999847</v>
      </c>
      <c r="D741" s="2">
        <f t="shared" si="100"/>
        <v>0</v>
      </c>
      <c r="E741" s="2">
        <f t="shared" si="101"/>
        <v>0.26589999999999847</v>
      </c>
      <c r="F741" s="2">
        <f t="shared" si="105"/>
        <v>0.18270417697989255</v>
      </c>
      <c r="G741" s="2">
        <f t="shared" si="105"/>
        <v>0.11550105368161347</v>
      </c>
      <c r="H741" s="2">
        <f t="shared" si="103"/>
        <v>1.5818399153615437</v>
      </c>
      <c r="I741" s="2">
        <f t="shared" si="104"/>
        <v>61.267931677322188</v>
      </c>
    </row>
    <row r="742" spans="1:9" ht="13.5" x14ac:dyDescent="0.25">
      <c r="A742" s="3">
        <f>TITRES_STAT!B745</f>
        <v>45680</v>
      </c>
      <c r="B742" s="5">
        <f>TITRES_STAT!D745</f>
        <v>20.9558</v>
      </c>
      <c r="C742" s="2">
        <f t="shared" si="99"/>
        <v>0.23839999999999861</v>
      </c>
      <c r="D742" s="2">
        <f t="shared" si="100"/>
        <v>0.23839999999999861</v>
      </c>
      <c r="E742" s="2">
        <f t="shared" si="101"/>
        <v>0</v>
      </c>
      <c r="F742" s="2">
        <f t="shared" si="105"/>
        <v>0.18668245005275727</v>
      </c>
      <c r="G742" s="2">
        <f t="shared" si="105"/>
        <v>0.10725097841864108</v>
      </c>
      <c r="H742" s="2">
        <f t="shared" si="103"/>
        <v>1.7406130256832264</v>
      </c>
      <c r="I742" s="2">
        <f t="shared" si="104"/>
        <v>63.511813210086345</v>
      </c>
    </row>
    <row r="743" spans="1:9" ht="13.5" x14ac:dyDescent="0.25">
      <c r="A743" s="3">
        <f>TITRES_STAT!B746</f>
        <v>45681</v>
      </c>
      <c r="B743" s="5">
        <f>TITRES_STAT!D746</f>
        <v>20.717400000000001</v>
      </c>
      <c r="C743" s="2">
        <f t="shared" si="99"/>
        <v>-0.23839999999999861</v>
      </c>
      <c r="D743" s="2">
        <f t="shared" si="100"/>
        <v>0</v>
      </c>
      <c r="E743" s="2">
        <f t="shared" si="101"/>
        <v>0.23839999999999861</v>
      </c>
      <c r="F743" s="2">
        <f t="shared" si="105"/>
        <v>0.17334798933470319</v>
      </c>
      <c r="G743" s="2">
        <f t="shared" si="105"/>
        <v>0.11661876567445233</v>
      </c>
      <c r="H743" s="2">
        <f t="shared" si="103"/>
        <v>1.4864502152133354</v>
      </c>
      <c r="I743" s="2">
        <f t="shared" si="104"/>
        <v>59.782022021534793</v>
      </c>
    </row>
    <row r="744" spans="1:9" ht="13.5" x14ac:dyDescent="0.25">
      <c r="A744" s="3">
        <f>TITRES_STAT!B747</f>
        <v>45684</v>
      </c>
      <c r="B744" s="5">
        <f>TITRES_STAT!D747</f>
        <v>20.708300000000001</v>
      </c>
      <c r="C744" s="2">
        <f t="shared" si="99"/>
        <v>-9.100000000000108E-3</v>
      </c>
      <c r="D744" s="2">
        <f t="shared" si="100"/>
        <v>0</v>
      </c>
      <c r="E744" s="2">
        <f t="shared" si="101"/>
        <v>9.100000000000108E-3</v>
      </c>
      <c r="F744" s="2">
        <f t="shared" si="105"/>
        <v>0.16096599009651011</v>
      </c>
      <c r="G744" s="2">
        <f t="shared" si="105"/>
        <v>0.10893885384056289</v>
      </c>
      <c r="H744" s="2">
        <f t="shared" si="103"/>
        <v>1.4775810872041244</v>
      </c>
      <c r="I744" s="2">
        <f t="shared" si="104"/>
        <v>59.638051599414261</v>
      </c>
    </row>
    <row r="745" spans="1:9" ht="13.5" x14ac:dyDescent="0.25">
      <c r="A745" s="3">
        <f>TITRES_STAT!B748</f>
        <v>45685</v>
      </c>
      <c r="B745" s="5">
        <f>TITRES_STAT!D748</f>
        <v>20.653300000000002</v>
      </c>
      <c r="C745" s="2">
        <f t="shared" si="99"/>
        <v>-5.4999999999999716E-2</v>
      </c>
      <c r="D745" s="2">
        <f t="shared" si="100"/>
        <v>0</v>
      </c>
      <c r="E745" s="2">
        <f t="shared" si="101"/>
        <v>5.4999999999999716E-2</v>
      </c>
      <c r="F745" s="2">
        <f t="shared" si="105"/>
        <v>0.14946841937533081</v>
      </c>
      <c r="G745" s="2">
        <f t="shared" si="105"/>
        <v>0.10508607856623695</v>
      </c>
      <c r="H745" s="2">
        <f t="shared" si="103"/>
        <v>1.4223427252651661</v>
      </c>
      <c r="I745" s="2">
        <f t="shared" si="104"/>
        <v>58.717650084360663</v>
      </c>
    </row>
    <row r="746" spans="1:9" ht="13.5" x14ac:dyDescent="0.25">
      <c r="A746" s="3">
        <f>TITRES_STAT!B749</f>
        <v>45686</v>
      </c>
      <c r="B746" s="5">
        <f>TITRES_STAT!D749</f>
        <v>19.984100000000002</v>
      </c>
      <c r="C746" s="2">
        <f t="shared" si="99"/>
        <v>-0.66920000000000002</v>
      </c>
      <c r="D746" s="2">
        <f t="shared" si="100"/>
        <v>0</v>
      </c>
      <c r="E746" s="2">
        <f t="shared" si="101"/>
        <v>0.66920000000000002</v>
      </c>
      <c r="F746" s="2">
        <f t="shared" si="105"/>
        <v>0.13879210370566433</v>
      </c>
      <c r="G746" s="2">
        <f t="shared" si="105"/>
        <v>0.14537993009722003</v>
      </c>
      <c r="H746" s="2">
        <f t="shared" si="103"/>
        <v>0.95468544807285149</v>
      </c>
      <c r="I746" s="2">
        <f t="shared" si="104"/>
        <v>48.840873554058923</v>
      </c>
    </row>
    <row r="747" spans="1:9" ht="13.5" x14ac:dyDescent="0.25">
      <c r="A747" s="3">
        <f>TITRES_STAT!B750</f>
        <v>45687</v>
      </c>
      <c r="B747" s="5">
        <f>TITRES_STAT!D750</f>
        <v>20.149100000000001</v>
      </c>
      <c r="C747" s="2">
        <f t="shared" si="99"/>
        <v>0.16499999999999915</v>
      </c>
      <c r="D747" s="2">
        <f t="shared" si="100"/>
        <v>0.16499999999999915</v>
      </c>
      <c r="E747" s="2">
        <f t="shared" si="101"/>
        <v>0</v>
      </c>
      <c r="F747" s="2">
        <f t="shared" si="105"/>
        <v>0.14066409629811683</v>
      </c>
      <c r="G747" s="2">
        <f t="shared" si="105"/>
        <v>0.13499564937599001</v>
      </c>
      <c r="H747" s="2">
        <f t="shared" si="103"/>
        <v>1.0419898489197903</v>
      </c>
      <c r="I747" s="2">
        <f t="shared" si="104"/>
        <v>51.028160079786957</v>
      </c>
    </row>
    <row r="748" spans="1:9" ht="13.5" x14ac:dyDescent="0.25">
      <c r="A748" s="3">
        <f>TITRES_STAT!B751</f>
        <v>45688</v>
      </c>
      <c r="B748" s="5">
        <f>TITRES_STAT!D751</f>
        <v>20.3416</v>
      </c>
      <c r="C748" s="2">
        <f t="shared" si="99"/>
        <v>0.19249999999999901</v>
      </c>
      <c r="D748" s="2">
        <f t="shared" si="100"/>
        <v>0.19249999999999901</v>
      </c>
      <c r="E748" s="2">
        <f t="shared" si="101"/>
        <v>0</v>
      </c>
      <c r="F748" s="2">
        <f t="shared" si="105"/>
        <v>0.14436666084825125</v>
      </c>
      <c r="G748" s="2">
        <f t="shared" si="105"/>
        <v>0.12535310299199073</v>
      </c>
      <c r="H748" s="2">
        <f t="shared" si="103"/>
        <v>1.1516799935736364</v>
      </c>
      <c r="I748" s="2">
        <f t="shared" si="104"/>
        <v>53.524687547094707</v>
      </c>
    </row>
    <row r="749" spans="1:9" ht="13.5" x14ac:dyDescent="0.25">
      <c r="A749" s="3">
        <f>TITRES_STAT!B752</f>
        <v>45691</v>
      </c>
      <c r="B749" s="5">
        <f>TITRES_STAT!D752</f>
        <v>19.6174</v>
      </c>
      <c r="C749" s="2">
        <f t="shared" si="99"/>
        <v>-0.72419999999999973</v>
      </c>
      <c r="D749" s="2">
        <f t="shared" si="100"/>
        <v>0</v>
      </c>
      <c r="E749" s="2">
        <f t="shared" si="101"/>
        <v>0.72419999999999973</v>
      </c>
      <c r="F749" s="2">
        <f t="shared" ref="F749:G764" si="106">((F748*13)+D749)/14</f>
        <v>0.13405475650194759</v>
      </c>
      <c r="G749" s="2">
        <f t="shared" si="106"/>
        <v>0.16812788134970566</v>
      </c>
      <c r="H749" s="2">
        <f t="shared" si="103"/>
        <v>0.79733804664506513</v>
      </c>
      <c r="I749" s="2">
        <f t="shared" si="104"/>
        <v>44.362163708345612</v>
      </c>
    </row>
    <row r="750" spans="1:9" ht="13.5" x14ac:dyDescent="0.25">
      <c r="A750" s="3">
        <f>TITRES_STAT!B753</f>
        <v>45692</v>
      </c>
      <c r="B750" s="5">
        <f>TITRES_STAT!D753</f>
        <v>19.984100000000002</v>
      </c>
      <c r="C750" s="2">
        <f t="shared" si="99"/>
        <v>0.36670000000000158</v>
      </c>
      <c r="D750" s="2">
        <f t="shared" si="100"/>
        <v>0.36670000000000158</v>
      </c>
      <c r="E750" s="2">
        <f t="shared" si="101"/>
        <v>0</v>
      </c>
      <c r="F750" s="2">
        <f t="shared" si="106"/>
        <v>0.15067227389466575</v>
      </c>
      <c r="G750" s="2">
        <f t="shared" si="106"/>
        <v>0.15611874696758382</v>
      </c>
      <c r="H750" s="2">
        <f t="shared" si="103"/>
        <v>0.96511326680037368</v>
      </c>
      <c r="I750" s="2">
        <f t="shared" si="104"/>
        <v>49.112348031306375</v>
      </c>
    </row>
    <row r="751" spans="1:9" ht="13.5" x14ac:dyDescent="0.25">
      <c r="A751" s="3">
        <f>TITRES_STAT!B754</f>
        <v>45693</v>
      </c>
      <c r="B751" s="5">
        <f>TITRES_STAT!D754</f>
        <v>20.011600000000001</v>
      </c>
      <c r="C751" s="2">
        <f t="shared" si="99"/>
        <v>2.7499999999999858E-2</v>
      </c>
      <c r="D751" s="2">
        <f t="shared" si="100"/>
        <v>2.7499999999999858E-2</v>
      </c>
      <c r="E751" s="2">
        <f t="shared" si="101"/>
        <v>0</v>
      </c>
      <c r="F751" s="2">
        <f t="shared" si="106"/>
        <v>0.14187425433076103</v>
      </c>
      <c r="G751" s="2">
        <f t="shared" si="106"/>
        <v>0.14496740789847068</v>
      </c>
      <c r="H751" s="2">
        <f t="shared" si="103"/>
        <v>0.97866311047048615</v>
      </c>
      <c r="I751" s="2">
        <f t="shared" si="104"/>
        <v>49.460825609559166</v>
      </c>
    </row>
    <row r="752" spans="1:9" ht="13.5" x14ac:dyDescent="0.25">
      <c r="A752" s="3">
        <f>TITRES_STAT!B755</f>
        <v>45694</v>
      </c>
      <c r="B752" s="5">
        <f>TITRES_STAT!D755</f>
        <v>20.3416</v>
      </c>
      <c r="C752" s="2">
        <f t="shared" si="99"/>
        <v>0.32999999999999829</v>
      </c>
      <c r="D752" s="2">
        <f t="shared" si="100"/>
        <v>0.32999999999999829</v>
      </c>
      <c r="E752" s="2">
        <f t="shared" si="101"/>
        <v>0</v>
      </c>
      <c r="F752" s="2">
        <f t="shared" si="106"/>
        <v>0.15531180759284943</v>
      </c>
      <c r="G752" s="2">
        <f t="shared" si="106"/>
        <v>0.13461259304857992</v>
      </c>
      <c r="H752" s="2">
        <f t="shared" si="103"/>
        <v>1.1537687825150165</v>
      </c>
      <c r="I752" s="2">
        <f t="shared" si="104"/>
        <v>53.569760685626072</v>
      </c>
    </row>
    <row r="753" spans="1:9" ht="13.5" x14ac:dyDescent="0.25">
      <c r="A753" s="3">
        <f>TITRES_STAT!B756</f>
        <v>45695</v>
      </c>
      <c r="B753" s="5">
        <f>TITRES_STAT!D756</f>
        <v>19.7182</v>
      </c>
      <c r="C753" s="2">
        <f t="shared" si="99"/>
        <v>-0.62340000000000018</v>
      </c>
      <c r="D753" s="2">
        <f t="shared" si="100"/>
        <v>0</v>
      </c>
      <c r="E753" s="2">
        <f t="shared" si="101"/>
        <v>0.62340000000000018</v>
      </c>
      <c r="F753" s="2">
        <f t="shared" si="106"/>
        <v>0.14421810705050306</v>
      </c>
      <c r="G753" s="2">
        <f t="shared" si="106"/>
        <v>0.16952597925939566</v>
      </c>
      <c r="H753" s="2">
        <f t="shared" si="103"/>
        <v>0.85071390049209838</v>
      </c>
      <c r="I753" s="2">
        <f t="shared" si="104"/>
        <v>45.96679693527436</v>
      </c>
    </row>
    <row r="754" spans="1:9" ht="13.5" x14ac:dyDescent="0.25">
      <c r="A754" s="3">
        <f>TITRES_STAT!B757</f>
        <v>45698</v>
      </c>
      <c r="B754" s="5">
        <f>TITRES_STAT!D757</f>
        <v>20.3782</v>
      </c>
      <c r="C754" s="2">
        <f t="shared" si="99"/>
        <v>0.66000000000000014</v>
      </c>
      <c r="D754" s="2">
        <f t="shared" si="100"/>
        <v>0.66000000000000014</v>
      </c>
      <c r="E754" s="2">
        <f t="shared" si="101"/>
        <v>0</v>
      </c>
      <c r="F754" s="2">
        <f t="shared" si="106"/>
        <v>0.18105967083260999</v>
      </c>
      <c r="G754" s="2">
        <f t="shared" si="106"/>
        <v>0.15741698074086741</v>
      </c>
      <c r="H754" s="2">
        <f t="shared" si="103"/>
        <v>1.1501914849368258</v>
      </c>
      <c r="I754" s="2">
        <f t="shared" si="104"/>
        <v>53.492514178132339</v>
      </c>
    </row>
    <row r="755" spans="1:9" ht="13.5" x14ac:dyDescent="0.25">
      <c r="A755" s="3">
        <f>TITRES_STAT!B758</f>
        <v>45699</v>
      </c>
      <c r="B755" s="5">
        <f>TITRES_STAT!D758</f>
        <v>20.2591</v>
      </c>
      <c r="C755" s="2">
        <f t="shared" si="99"/>
        <v>-0.11909999999999954</v>
      </c>
      <c r="D755" s="2">
        <f t="shared" si="100"/>
        <v>0</v>
      </c>
      <c r="E755" s="2">
        <f t="shared" si="101"/>
        <v>0.11909999999999954</v>
      </c>
      <c r="F755" s="2">
        <f t="shared" si="106"/>
        <v>0.16812683720170929</v>
      </c>
      <c r="G755" s="2">
        <f t="shared" si="106"/>
        <v>0.15468005354509115</v>
      </c>
      <c r="H755" s="2">
        <f t="shared" si="103"/>
        <v>1.0869328872626633</v>
      </c>
      <c r="I755" s="2">
        <f t="shared" si="104"/>
        <v>52.082790677966877</v>
      </c>
    </row>
    <row r="756" spans="1:9" ht="13.5" x14ac:dyDescent="0.25">
      <c r="A756" s="3">
        <f>TITRES_STAT!B759</f>
        <v>45700</v>
      </c>
      <c r="B756" s="5">
        <f>TITRES_STAT!D759</f>
        <v>20.066600000000001</v>
      </c>
      <c r="C756" s="2">
        <f t="shared" si="99"/>
        <v>-0.19249999999999901</v>
      </c>
      <c r="D756" s="2">
        <f t="shared" si="100"/>
        <v>0</v>
      </c>
      <c r="E756" s="2">
        <f t="shared" si="101"/>
        <v>0.19249999999999901</v>
      </c>
      <c r="F756" s="2">
        <f t="shared" si="106"/>
        <v>0.15611777740158719</v>
      </c>
      <c r="G756" s="2">
        <f t="shared" si="106"/>
        <v>0.1573814782918703</v>
      </c>
      <c r="H756" s="2">
        <f t="shared" si="103"/>
        <v>0.99197045990418564</v>
      </c>
      <c r="I756" s="2">
        <f t="shared" si="104"/>
        <v>49.798452330056122</v>
      </c>
    </row>
    <row r="757" spans="1:9" ht="13.5" x14ac:dyDescent="0.25">
      <c r="A757" s="3">
        <f>TITRES_STAT!B760</f>
        <v>45701</v>
      </c>
      <c r="B757" s="5">
        <f>TITRES_STAT!D760</f>
        <v>20.011600000000001</v>
      </c>
      <c r="C757" s="2">
        <f t="shared" si="99"/>
        <v>-5.4999999999999716E-2</v>
      </c>
      <c r="D757" s="2">
        <f t="shared" si="100"/>
        <v>0</v>
      </c>
      <c r="E757" s="2">
        <f t="shared" si="101"/>
        <v>5.4999999999999716E-2</v>
      </c>
      <c r="F757" s="2">
        <f t="shared" si="106"/>
        <v>0.14496650758718813</v>
      </c>
      <c r="G757" s="2">
        <f t="shared" si="106"/>
        <v>0.1500685155567367</v>
      </c>
      <c r="H757" s="2">
        <f t="shared" si="103"/>
        <v>0.96600214275045826</v>
      </c>
      <c r="I757" s="2">
        <f t="shared" si="104"/>
        <v>49.135355539288007</v>
      </c>
    </row>
    <row r="758" spans="1:9" ht="13.5" x14ac:dyDescent="0.25">
      <c r="A758" s="3">
        <f>TITRES_STAT!B761</f>
        <v>45702</v>
      </c>
      <c r="B758" s="5">
        <f>TITRES_STAT!D761</f>
        <v>19.067399999999999</v>
      </c>
      <c r="C758" s="2">
        <f t="shared" si="99"/>
        <v>-0.94420000000000215</v>
      </c>
      <c r="D758" s="2">
        <f t="shared" si="100"/>
        <v>0</v>
      </c>
      <c r="E758" s="2">
        <f t="shared" si="101"/>
        <v>0.94420000000000215</v>
      </c>
      <c r="F758" s="2">
        <f t="shared" si="106"/>
        <v>0.13461175704524611</v>
      </c>
      <c r="G758" s="2">
        <f t="shared" si="106"/>
        <v>0.20679219301696991</v>
      </c>
      <c r="H758" s="2">
        <f t="shared" si="103"/>
        <v>0.6509518327618854</v>
      </c>
      <c r="I758" s="2">
        <f t="shared" si="104"/>
        <v>39.428880954867402</v>
      </c>
    </row>
    <row r="759" spans="1:9" ht="13.5" x14ac:dyDescent="0.25">
      <c r="A759" s="3">
        <f>TITRES_STAT!B762</f>
        <v>45705</v>
      </c>
      <c r="B759" s="5">
        <f>TITRES_STAT!D762</f>
        <v>19.791599999999999</v>
      </c>
      <c r="C759" s="2">
        <f t="shared" si="99"/>
        <v>0.72419999999999973</v>
      </c>
      <c r="D759" s="2">
        <f t="shared" si="100"/>
        <v>0.72419999999999973</v>
      </c>
      <c r="E759" s="2">
        <f t="shared" si="101"/>
        <v>0</v>
      </c>
      <c r="F759" s="2">
        <f t="shared" si="106"/>
        <v>0.17672520297058567</v>
      </c>
      <c r="G759" s="2">
        <f t="shared" si="106"/>
        <v>0.19202132208718634</v>
      </c>
      <c r="H759" s="2">
        <f t="shared" si="103"/>
        <v>0.9203415592063493</v>
      </c>
      <c r="I759" s="2">
        <f t="shared" si="104"/>
        <v>47.925930405146978</v>
      </c>
    </row>
    <row r="760" spans="1:9" ht="13.5" x14ac:dyDescent="0.25">
      <c r="A760" s="3">
        <f>TITRES_STAT!B763</f>
        <v>45706</v>
      </c>
      <c r="B760" s="5">
        <f>TITRES_STAT!D763</f>
        <v>20.671600000000002</v>
      </c>
      <c r="C760" s="2">
        <f t="shared" si="99"/>
        <v>0.88000000000000256</v>
      </c>
      <c r="D760" s="2">
        <f t="shared" si="100"/>
        <v>0.88000000000000256</v>
      </c>
      <c r="E760" s="2">
        <f t="shared" si="101"/>
        <v>0</v>
      </c>
      <c r="F760" s="2">
        <f t="shared" si="106"/>
        <v>0.22695911704411545</v>
      </c>
      <c r="G760" s="2">
        <f t="shared" si="106"/>
        <v>0.17830551336667302</v>
      </c>
      <c r="H760" s="2">
        <f t="shared" si="103"/>
        <v>1.2728665129798293</v>
      </c>
      <c r="I760" s="2">
        <f t="shared" si="104"/>
        <v>56.002695526146169</v>
      </c>
    </row>
    <row r="761" spans="1:9" ht="13.5" x14ac:dyDescent="0.25">
      <c r="A761" s="3">
        <f>TITRES_STAT!B764</f>
        <v>45707</v>
      </c>
      <c r="B761" s="5">
        <f>TITRES_STAT!D764</f>
        <v>20.2591</v>
      </c>
      <c r="C761" s="2">
        <f t="shared" si="99"/>
        <v>-0.41250000000000142</v>
      </c>
      <c r="D761" s="2">
        <f t="shared" si="100"/>
        <v>0</v>
      </c>
      <c r="E761" s="2">
        <f t="shared" si="101"/>
        <v>0.41250000000000142</v>
      </c>
      <c r="F761" s="2">
        <f t="shared" si="106"/>
        <v>0.21074775154096434</v>
      </c>
      <c r="G761" s="2">
        <f t="shared" si="106"/>
        <v>0.19503369098333936</v>
      </c>
      <c r="H761" s="2">
        <f t="shared" si="103"/>
        <v>1.0805710053396227</v>
      </c>
      <c r="I761" s="2">
        <f t="shared" si="104"/>
        <v>51.936271464248122</v>
      </c>
    </row>
    <row r="762" spans="1:9" ht="13.5" x14ac:dyDescent="0.25">
      <c r="A762" s="3">
        <f>TITRES_STAT!B765</f>
        <v>45708</v>
      </c>
      <c r="B762" s="5">
        <f>TITRES_STAT!D765</f>
        <v>20.552399999999999</v>
      </c>
      <c r="C762" s="2">
        <f t="shared" si="99"/>
        <v>0.29329999999999856</v>
      </c>
      <c r="D762" s="2">
        <f t="shared" si="100"/>
        <v>0.29329999999999856</v>
      </c>
      <c r="E762" s="2">
        <f t="shared" si="101"/>
        <v>0</v>
      </c>
      <c r="F762" s="2">
        <f t="shared" si="106"/>
        <v>0.21664434071660965</v>
      </c>
      <c r="G762" s="2">
        <f t="shared" si="106"/>
        <v>0.18110271305595799</v>
      </c>
      <c r="H762" s="2">
        <f t="shared" si="103"/>
        <v>1.1962512160139194</v>
      </c>
      <c r="I762" s="2">
        <f t="shared" si="104"/>
        <v>54.467868124168987</v>
      </c>
    </row>
    <row r="763" spans="1:9" ht="13.5" x14ac:dyDescent="0.25">
      <c r="A763" s="3">
        <f>TITRES_STAT!B766</f>
        <v>45709</v>
      </c>
      <c r="B763" s="5">
        <f>TITRES_STAT!D766</f>
        <v>20.075700000000001</v>
      </c>
      <c r="C763" s="2">
        <f t="shared" si="99"/>
        <v>-0.47669999999999746</v>
      </c>
      <c r="D763" s="2">
        <f t="shared" si="100"/>
        <v>0</v>
      </c>
      <c r="E763" s="2">
        <f t="shared" si="101"/>
        <v>0.47669999999999746</v>
      </c>
      <c r="F763" s="2">
        <f t="shared" si="106"/>
        <v>0.20116974495113754</v>
      </c>
      <c r="G763" s="2">
        <f t="shared" si="106"/>
        <v>0.20221680498053224</v>
      </c>
      <c r="H763" s="2">
        <f t="shared" si="103"/>
        <v>0.99482209191518234</v>
      </c>
      <c r="I763" s="2">
        <f t="shared" si="104"/>
        <v>49.870216293828825</v>
      </c>
    </row>
    <row r="764" spans="1:9" ht="13.5" x14ac:dyDescent="0.25">
      <c r="A764" s="3">
        <f>TITRES_STAT!B767</f>
        <v>45712</v>
      </c>
      <c r="B764" s="5">
        <f>TITRES_STAT!D767</f>
        <v>20.396599999999999</v>
      </c>
      <c r="C764" s="2">
        <f t="shared" si="99"/>
        <v>0.32089999999999819</v>
      </c>
      <c r="D764" s="2">
        <f t="shared" si="100"/>
        <v>0.32089999999999819</v>
      </c>
      <c r="E764" s="2">
        <f t="shared" si="101"/>
        <v>0</v>
      </c>
      <c r="F764" s="2">
        <f t="shared" si="106"/>
        <v>0.20972190602605617</v>
      </c>
      <c r="G764" s="2">
        <f t="shared" si="106"/>
        <v>0.1877727474819228</v>
      </c>
      <c r="H764" s="2">
        <f t="shared" si="103"/>
        <v>1.1168921413702297</v>
      </c>
      <c r="I764" s="2">
        <f t="shared" si="104"/>
        <v>52.760937581226209</v>
      </c>
    </row>
    <row r="765" spans="1:9" ht="13.5" x14ac:dyDescent="0.25">
      <c r="A765" s="3">
        <f>TITRES_STAT!B768</f>
        <v>45713</v>
      </c>
      <c r="B765" s="5">
        <f>TITRES_STAT!D768</f>
        <v>20.818300000000001</v>
      </c>
      <c r="C765" s="2">
        <f t="shared" si="99"/>
        <v>0.4217000000000013</v>
      </c>
      <c r="D765" s="2">
        <f t="shared" si="100"/>
        <v>0.4217000000000013</v>
      </c>
      <c r="E765" s="2">
        <f t="shared" si="101"/>
        <v>0</v>
      </c>
      <c r="F765" s="2">
        <f t="shared" ref="F765:G780" si="107">((F764*13)+D765)/14</f>
        <v>0.22486319845276653</v>
      </c>
      <c r="G765" s="2">
        <f t="shared" si="107"/>
        <v>0.17436040837607117</v>
      </c>
      <c r="H765" s="2">
        <f t="shared" si="103"/>
        <v>1.2896459726554887</v>
      </c>
      <c r="I765" s="2">
        <f t="shared" si="104"/>
        <v>56.325125720627518</v>
      </c>
    </row>
    <row r="766" spans="1:9" ht="13.5" x14ac:dyDescent="0.25">
      <c r="A766" s="3">
        <f>TITRES_STAT!B769</f>
        <v>45714</v>
      </c>
      <c r="B766" s="5">
        <f>TITRES_STAT!D769</f>
        <v>20.790800000000001</v>
      </c>
      <c r="C766" s="2">
        <f t="shared" si="99"/>
        <v>-2.7499999999999858E-2</v>
      </c>
      <c r="D766" s="2">
        <f t="shared" si="100"/>
        <v>0</v>
      </c>
      <c r="E766" s="2">
        <f t="shared" si="101"/>
        <v>2.7499999999999858E-2</v>
      </c>
      <c r="F766" s="2">
        <f t="shared" si="107"/>
        <v>0.20880154142042606</v>
      </c>
      <c r="G766" s="2">
        <f t="shared" si="107"/>
        <v>0.16387037920635181</v>
      </c>
      <c r="H766" s="2">
        <f t="shared" si="103"/>
        <v>1.2741872108411687</v>
      </c>
      <c r="I766" s="2">
        <f t="shared" si="104"/>
        <v>56.028246257258509</v>
      </c>
    </row>
    <row r="767" spans="1:9" ht="13.5" x14ac:dyDescent="0.25">
      <c r="A767" s="3">
        <f>TITRES_STAT!B770</f>
        <v>45715</v>
      </c>
      <c r="B767" s="5">
        <f>TITRES_STAT!D770</f>
        <v>20.717400000000001</v>
      </c>
      <c r="C767" s="2">
        <f t="shared" si="99"/>
        <v>-7.3399999999999466E-2</v>
      </c>
      <c r="D767" s="2">
        <f t="shared" si="100"/>
        <v>0</v>
      </c>
      <c r="E767" s="2">
        <f t="shared" si="101"/>
        <v>7.3399999999999466E-2</v>
      </c>
      <c r="F767" s="2">
        <f t="shared" si="107"/>
        <v>0.19388714560468134</v>
      </c>
      <c r="G767" s="2">
        <f t="shared" si="107"/>
        <v>0.15740820926304092</v>
      </c>
      <c r="H767" s="2">
        <f t="shared" si="103"/>
        <v>1.2317473562047923</v>
      </c>
      <c r="I767" s="2">
        <f t="shared" si="104"/>
        <v>55.192060731257932</v>
      </c>
    </row>
    <row r="768" spans="1:9" ht="13.5" x14ac:dyDescent="0.25">
      <c r="A768" s="3">
        <f>TITRES_STAT!B771</f>
        <v>45716</v>
      </c>
      <c r="B768" s="5">
        <f>TITRES_STAT!D771</f>
        <v>20.708300000000001</v>
      </c>
      <c r="C768" s="2">
        <f t="shared" si="99"/>
        <v>-9.100000000000108E-3</v>
      </c>
      <c r="D768" s="2">
        <f t="shared" si="100"/>
        <v>0</v>
      </c>
      <c r="E768" s="2">
        <f t="shared" si="101"/>
        <v>9.100000000000108E-3</v>
      </c>
      <c r="F768" s="2">
        <f t="shared" si="107"/>
        <v>0.18003806377577553</v>
      </c>
      <c r="G768" s="2">
        <f t="shared" si="107"/>
        <v>0.14681476574425228</v>
      </c>
      <c r="H768" s="2">
        <f t="shared" si="103"/>
        <v>1.2262939825098889</v>
      </c>
      <c r="I768" s="2">
        <f t="shared" si="104"/>
        <v>55.082302343888301</v>
      </c>
    </row>
    <row r="769" spans="1:9" ht="13.5" x14ac:dyDescent="0.25">
      <c r="A769" s="3">
        <f>TITRES_STAT!B772</f>
        <v>45719</v>
      </c>
      <c r="B769" s="5">
        <f>TITRES_STAT!D772</f>
        <v>21.0291</v>
      </c>
      <c r="C769" s="2">
        <f t="shared" si="99"/>
        <v>0.32079999999999842</v>
      </c>
      <c r="D769" s="2">
        <f t="shared" si="100"/>
        <v>0.32079999999999842</v>
      </c>
      <c r="E769" s="2">
        <f t="shared" si="101"/>
        <v>0</v>
      </c>
      <c r="F769" s="2">
        <f t="shared" si="107"/>
        <v>0.19009248779179147</v>
      </c>
      <c r="G769" s="2">
        <f t="shared" si="107"/>
        <v>0.13632799676251997</v>
      </c>
      <c r="H769" s="2">
        <f t="shared" si="103"/>
        <v>1.3943760071742852</v>
      </c>
      <c r="I769" s="2">
        <f t="shared" si="104"/>
        <v>58.235465231705753</v>
      </c>
    </row>
    <row r="770" spans="1:9" ht="13.5" x14ac:dyDescent="0.25">
      <c r="A770" s="3">
        <f>TITRES_STAT!B773</f>
        <v>45720</v>
      </c>
      <c r="B770" s="5">
        <f>TITRES_STAT!D773</f>
        <v>20.662400000000002</v>
      </c>
      <c r="C770" s="2">
        <f t="shared" si="99"/>
        <v>-0.36669999999999803</v>
      </c>
      <c r="D770" s="2">
        <f t="shared" si="100"/>
        <v>0</v>
      </c>
      <c r="E770" s="2">
        <f t="shared" si="101"/>
        <v>0.36669999999999803</v>
      </c>
      <c r="F770" s="2">
        <f t="shared" si="107"/>
        <v>0.17651445294952064</v>
      </c>
      <c r="G770" s="2">
        <f t="shared" si="107"/>
        <v>0.15278313985091124</v>
      </c>
      <c r="H770" s="2">
        <f t="shared" si="103"/>
        <v>1.1553267796549205</v>
      </c>
      <c r="I770" s="2">
        <f t="shared" si="104"/>
        <v>53.603323197232051</v>
      </c>
    </row>
    <row r="771" spans="1:9" ht="13.5" x14ac:dyDescent="0.25">
      <c r="A771" s="3">
        <f>TITRES_STAT!B774</f>
        <v>45721</v>
      </c>
      <c r="B771" s="5">
        <f>TITRES_STAT!D774</f>
        <v>20.9649</v>
      </c>
      <c r="C771" s="2">
        <f t="shared" ref="C771:C834" si="108">B771-B770</f>
        <v>0.30249999999999844</v>
      </c>
      <c r="D771" s="2">
        <f t="shared" ref="D771:D834" si="109">IF(C771&gt;0,C771,0)</f>
        <v>0.30249999999999844</v>
      </c>
      <c r="E771" s="2">
        <f t="shared" ref="E771:E834" si="110">IF(C771&lt;0,-C771,0)</f>
        <v>0</v>
      </c>
      <c r="F771" s="2">
        <f t="shared" si="107"/>
        <v>0.18551342059598336</v>
      </c>
      <c r="G771" s="2">
        <f t="shared" si="107"/>
        <v>0.141870058432989</v>
      </c>
      <c r="H771" s="2">
        <f t="shared" si="103"/>
        <v>1.3076291265757736</v>
      </c>
      <c r="I771" s="2">
        <f t="shared" si="104"/>
        <v>56.665480233217885</v>
      </c>
    </row>
    <row r="772" spans="1:9" ht="13.5" x14ac:dyDescent="0.25">
      <c r="A772" s="3">
        <f>TITRES_STAT!B775</f>
        <v>45722</v>
      </c>
      <c r="B772" s="5">
        <f>TITRES_STAT!D775</f>
        <v>20.9374</v>
      </c>
      <c r="C772" s="2">
        <f t="shared" si="108"/>
        <v>-2.7499999999999858E-2</v>
      </c>
      <c r="D772" s="2">
        <f t="shared" si="109"/>
        <v>0</v>
      </c>
      <c r="E772" s="2">
        <f t="shared" si="110"/>
        <v>2.7499999999999858E-2</v>
      </c>
      <c r="F772" s="2">
        <f t="shared" si="107"/>
        <v>0.17226246198198455</v>
      </c>
      <c r="G772" s="2">
        <f t="shared" si="107"/>
        <v>0.13370076854491836</v>
      </c>
      <c r="H772" s="2">
        <f t="shared" si="103"/>
        <v>1.2884178891171514</v>
      </c>
      <c r="I772" s="2">
        <f t="shared" si="104"/>
        <v>56.301687521513394</v>
      </c>
    </row>
    <row r="773" spans="1:9" ht="13.5" x14ac:dyDescent="0.25">
      <c r="A773" s="3">
        <f>TITRES_STAT!B776</f>
        <v>45723</v>
      </c>
      <c r="B773" s="5">
        <f>TITRES_STAT!D776</f>
        <v>20.9558</v>
      </c>
      <c r="C773" s="2">
        <f t="shared" si="108"/>
        <v>1.839999999999975E-2</v>
      </c>
      <c r="D773" s="2">
        <f t="shared" si="109"/>
        <v>1.839999999999975E-2</v>
      </c>
      <c r="E773" s="2">
        <f t="shared" si="110"/>
        <v>0</v>
      </c>
      <c r="F773" s="2">
        <f t="shared" si="107"/>
        <v>0.16127228612612848</v>
      </c>
      <c r="G773" s="2">
        <f t="shared" si="107"/>
        <v>0.12415071364885276</v>
      </c>
      <c r="H773" s="2">
        <f t="shared" si="103"/>
        <v>1.2990041006310298</v>
      </c>
      <c r="I773" s="2">
        <f t="shared" si="104"/>
        <v>56.502904900190458</v>
      </c>
    </row>
    <row r="774" spans="1:9" ht="13.5" x14ac:dyDescent="0.25">
      <c r="A774" s="3">
        <f>TITRES_STAT!B777</f>
        <v>45726</v>
      </c>
      <c r="B774" s="5">
        <f>TITRES_STAT!D777</f>
        <v>20.9558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0.14975283711711931</v>
      </c>
      <c r="G774" s="2">
        <f t="shared" si="107"/>
        <v>0.11528280553107757</v>
      </c>
      <c r="H774" s="2">
        <f t="shared" si="103"/>
        <v>1.2990041006310296</v>
      </c>
      <c r="I774" s="2">
        <f t="shared" si="104"/>
        <v>56.502904900190458</v>
      </c>
    </row>
    <row r="775" spans="1:9" ht="13.5" x14ac:dyDescent="0.25">
      <c r="A775" s="3">
        <f>TITRES_STAT!B778</f>
        <v>45727</v>
      </c>
      <c r="B775" s="5">
        <f>TITRES_STAT!D778</f>
        <v>20.616599999999998</v>
      </c>
      <c r="C775" s="2">
        <f t="shared" si="108"/>
        <v>-0.33920000000000172</v>
      </c>
      <c r="D775" s="2">
        <f t="shared" si="109"/>
        <v>0</v>
      </c>
      <c r="E775" s="2">
        <f t="shared" si="110"/>
        <v>0.33920000000000172</v>
      </c>
      <c r="F775" s="2">
        <f t="shared" si="107"/>
        <v>0.13905620589446793</v>
      </c>
      <c r="G775" s="2">
        <f t="shared" si="107"/>
        <v>0.13127689085028643</v>
      </c>
      <c r="H775" s="2">
        <f t="shared" si="103"/>
        <v>1.0592588306578143</v>
      </c>
      <c r="I775" s="2">
        <f t="shared" si="104"/>
        <v>51.43883881364453</v>
      </c>
    </row>
    <row r="776" spans="1:9" ht="13.5" x14ac:dyDescent="0.25">
      <c r="A776" s="3">
        <f>TITRES_STAT!B779</f>
        <v>45728</v>
      </c>
      <c r="B776" s="5">
        <f>TITRES_STAT!D779</f>
        <v>20.882400000000001</v>
      </c>
      <c r="C776" s="2">
        <f t="shared" si="108"/>
        <v>0.26580000000000226</v>
      </c>
      <c r="D776" s="2">
        <f t="shared" si="109"/>
        <v>0.26580000000000226</v>
      </c>
      <c r="E776" s="2">
        <f t="shared" si="110"/>
        <v>0</v>
      </c>
      <c r="F776" s="2">
        <f t="shared" si="107"/>
        <v>0.14810933404486323</v>
      </c>
      <c r="G776" s="2">
        <f t="shared" si="107"/>
        <v>0.12189997007526597</v>
      </c>
      <c r="H776" s="2">
        <f t="shared" si="103"/>
        <v>1.2150071403086855</v>
      </c>
      <c r="I776" s="2">
        <f t="shared" si="104"/>
        <v>54.85341867292405</v>
      </c>
    </row>
    <row r="777" spans="1:9" ht="13.5" x14ac:dyDescent="0.25">
      <c r="A777" s="3">
        <f>TITRES_STAT!B780</f>
        <v>45729</v>
      </c>
      <c r="B777" s="5">
        <f>TITRES_STAT!D780</f>
        <v>20.579899999999999</v>
      </c>
      <c r="C777" s="2">
        <f t="shared" si="108"/>
        <v>-0.30250000000000199</v>
      </c>
      <c r="D777" s="2">
        <f t="shared" si="109"/>
        <v>0</v>
      </c>
      <c r="E777" s="2">
        <f t="shared" si="110"/>
        <v>0.30250000000000199</v>
      </c>
      <c r="F777" s="2">
        <f t="shared" si="107"/>
        <v>0.13753009589880158</v>
      </c>
      <c r="G777" s="2">
        <f t="shared" si="107"/>
        <v>0.13479997221274712</v>
      </c>
      <c r="H777" s="2">
        <f t="shared" si="103"/>
        <v>1.0202531472465415</v>
      </c>
      <c r="I777" s="2">
        <f t="shared" si="104"/>
        <v>50.501252708704975</v>
      </c>
    </row>
    <row r="778" spans="1:9" ht="13.5" x14ac:dyDescent="0.25">
      <c r="A778" s="3">
        <f>TITRES_STAT!B781</f>
        <v>45730</v>
      </c>
      <c r="B778" s="5">
        <f>TITRES_STAT!D781</f>
        <v>20.854900000000001</v>
      </c>
      <c r="C778" s="2">
        <f t="shared" si="108"/>
        <v>0.27500000000000213</v>
      </c>
      <c r="D778" s="2">
        <f t="shared" si="109"/>
        <v>0.27500000000000213</v>
      </c>
      <c r="E778" s="2">
        <f t="shared" si="110"/>
        <v>0</v>
      </c>
      <c r="F778" s="2">
        <f t="shared" si="107"/>
        <v>0.14734937476317306</v>
      </c>
      <c r="G778" s="2">
        <f t="shared" si="107"/>
        <v>0.12517140276897948</v>
      </c>
      <c r="H778" s="2">
        <f t="shared" si="103"/>
        <v>1.1771808216859723</v>
      </c>
      <c r="I778" s="2">
        <f t="shared" si="104"/>
        <v>54.069042403854326</v>
      </c>
    </row>
    <row r="779" spans="1:9" ht="13.5" x14ac:dyDescent="0.25">
      <c r="A779" s="3">
        <f>TITRES_STAT!B782</f>
        <v>45733</v>
      </c>
      <c r="B779" s="5">
        <f>TITRES_STAT!D782</f>
        <v>20.799900000000001</v>
      </c>
      <c r="C779" s="2">
        <f t="shared" si="108"/>
        <v>-5.4999999999999716E-2</v>
      </c>
      <c r="D779" s="2">
        <f t="shared" si="109"/>
        <v>0</v>
      </c>
      <c r="E779" s="2">
        <f t="shared" si="110"/>
        <v>5.4999999999999716E-2</v>
      </c>
      <c r="F779" s="2">
        <f t="shared" si="107"/>
        <v>0.1368244194229464</v>
      </c>
      <c r="G779" s="2">
        <f t="shared" si="107"/>
        <v>0.12015915971405235</v>
      </c>
      <c r="H779" s="2">
        <f t="shared" si="103"/>
        <v>1.1386932111422305</v>
      </c>
      <c r="I779" s="2">
        <f t="shared" si="104"/>
        <v>53.24247560191575</v>
      </c>
    </row>
    <row r="780" spans="1:9" ht="13.5" x14ac:dyDescent="0.25">
      <c r="A780" s="3">
        <f>TITRES_STAT!B783</f>
        <v>45734</v>
      </c>
      <c r="B780" s="5">
        <f>TITRES_STAT!D783</f>
        <v>20.845800000000001</v>
      </c>
      <c r="C780" s="2">
        <f t="shared" si="108"/>
        <v>4.5899999999999608E-2</v>
      </c>
      <c r="D780" s="2">
        <f t="shared" si="109"/>
        <v>4.5899999999999608E-2</v>
      </c>
      <c r="E780" s="2">
        <f t="shared" si="110"/>
        <v>0</v>
      </c>
      <c r="F780" s="2">
        <f t="shared" si="107"/>
        <v>0.13032981803559304</v>
      </c>
      <c r="G780" s="2">
        <f t="shared" si="107"/>
        <v>0.11157636259162004</v>
      </c>
      <c r="H780" s="2">
        <f t="shared" si="103"/>
        <v>1.1680773150188846</v>
      </c>
      <c r="I780" s="2">
        <f t="shared" si="104"/>
        <v>53.876183608734003</v>
      </c>
    </row>
    <row r="781" spans="1:9" ht="13.5" x14ac:dyDescent="0.25">
      <c r="A781" s="3">
        <f>TITRES_STAT!B784</f>
        <v>45735</v>
      </c>
      <c r="B781" s="5">
        <f>TITRES_STAT!D784</f>
        <v>20.799900000000001</v>
      </c>
      <c r="C781" s="2">
        <f t="shared" si="108"/>
        <v>-4.5899999999999608E-2</v>
      </c>
      <c r="D781" s="2">
        <f t="shared" si="109"/>
        <v>0</v>
      </c>
      <c r="E781" s="2">
        <f t="shared" si="110"/>
        <v>4.5899999999999608E-2</v>
      </c>
      <c r="F781" s="2">
        <f t="shared" ref="F781:G796" si="111">((F780*13)+D781)/14</f>
        <v>0.12102054531876497</v>
      </c>
      <c r="G781" s="2">
        <f t="shared" si="111"/>
        <v>0.10688519383507573</v>
      </c>
      <c r="H781" s="2">
        <f t="shared" si="103"/>
        <v>1.1322479847442681</v>
      </c>
      <c r="I781" s="2">
        <f t="shared" si="104"/>
        <v>53.101139869529042</v>
      </c>
    </row>
    <row r="782" spans="1:9" ht="13.5" x14ac:dyDescent="0.25">
      <c r="A782" s="3">
        <f>TITRES_STAT!B785</f>
        <v>45737</v>
      </c>
      <c r="B782" s="5">
        <f>TITRES_STAT!D785</f>
        <v>20.625800000000002</v>
      </c>
      <c r="C782" s="2">
        <f t="shared" si="108"/>
        <v>-0.17409999999999926</v>
      </c>
      <c r="D782" s="2">
        <f t="shared" si="109"/>
        <v>0</v>
      </c>
      <c r="E782" s="2">
        <f t="shared" si="110"/>
        <v>0.17409999999999926</v>
      </c>
      <c r="F782" s="2">
        <f t="shared" si="111"/>
        <v>0.1123762206531389</v>
      </c>
      <c r="G782" s="2">
        <f t="shared" si="111"/>
        <v>0.11168625141828456</v>
      </c>
      <c r="H782" s="2">
        <f t="shared" si="103"/>
        <v>1.0061777454797931</v>
      </c>
      <c r="I782" s="2">
        <f t="shared" si="104"/>
        <v>50.153968049284579</v>
      </c>
    </row>
    <row r="783" spans="1:9" ht="13.5" x14ac:dyDescent="0.25">
      <c r="A783" s="3">
        <f>TITRES_STAT!B786</f>
        <v>45740</v>
      </c>
      <c r="B783" s="5">
        <f>TITRES_STAT!D786</f>
        <v>20.763300000000001</v>
      </c>
      <c r="C783" s="2">
        <f t="shared" si="108"/>
        <v>0.13749999999999929</v>
      </c>
      <c r="D783" s="2">
        <f t="shared" si="109"/>
        <v>0.13749999999999929</v>
      </c>
      <c r="E783" s="2">
        <f t="shared" si="110"/>
        <v>0</v>
      </c>
      <c r="F783" s="2">
        <f t="shared" si="111"/>
        <v>0.11417077632077179</v>
      </c>
      <c r="G783" s="2">
        <f t="shared" si="111"/>
        <v>0.10370866203126423</v>
      </c>
      <c r="H783" s="2">
        <f t="shared" si="103"/>
        <v>1.1008798501937438</v>
      </c>
      <c r="I783" s="2">
        <f t="shared" si="104"/>
        <v>52.400895276910781</v>
      </c>
    </row>
    <row r="784" spans="1:9" ht="13.5" x14ac:dyDescent="0.25">
      <c r="A784" s="3">
        <f>TITRES_STAT!B787</f>
        <v>45741</v>
      </c>
      <c r="B784" s="5">
        <f>TITRES_STAT!D787</f>
        <v>20.763300000000001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0.10601572086928809</v>
      </c>
      <c r="G784" s="2">
        <f t="shared" si="111"/>
        <v>9.6300900457602506E-2</v>
      </c>
      <c r="H784" s="2">
        <f t="shared" si="103"/>
        <v>1.100879850193744</v>
      </c>
      <c r="I784" s="2">
        <f t="shared" si="104"/>
        <v>52.400895276910781</v>
      </c>
    </row>
    <row r="785" spans="1:9" ht="13.5" x14ac:dyDescent="0.25">
      <c r="A785" s="3">
        <f>TITRES_STAT!B788</f>
        <v>45742</v>
      </c>
      <c r="B785" s="5">
        <f>TITRES_STAT!D788</f>
        <v>20.763300000000001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9.8443169378624656E-2</v>
      </c>
      <c r="G785" s="2">
        <f t="shared" si="111"/>
        <v>8.9422264710630889E-2</v>
      </c>
      <c r="H785" s="2">
        <f t="shared" ref="H785:H848" si="112">F785/G785</f>
        <v>1.100879850193744</v>
      </c>
      <c r="I785" s="2">
        <f t="shared" ref="I785:I848" si="113">IF(G785=0,100,100-(100/(1+H785)))</f>
        <v>52.400895276910781</v>
      </c>
    </row>
    <row r="786" spans="1:9" ht="13.5" x14ac:dyDescent="0.25">
      <c r="A786" s="3">
        <f>TITRES_STAT!B789</f>
        <v>45743</v>
      </c>
      <c r="B786" s="5">
        <f>TITRES_STAT!D789</f>
        <v>20.625800000000002</v>
      </c>
      <c r="C786" s="2">
        <f t="shared" si="108"/>
        <v>-0.13749999999999929</v>
      </c>
      <c r="D786" s="2">
        <f t="shared" si="109"/>
        <v>0</v>
      </c>
      <c r="E786" s="2">
        <f t="shared" si="110"/>
        <v>0.13749999999999929</v>
      </c>
      <c r="F786" s="2">
        <f t="shared" si="111"/>
        <v>9.1411514423008614E-2</v>
      </c>
      <c r="G786" s="2">
        <f t="shared" si="111"/>
        <v>9.2856388659871489E-2</v>
      </c>
      <c r="H786" s="2">
        <f t="shared" si="112"/>
        <v>0.98443968952792915</v>
      </c>
      <c r="I786" s="2">
        <f t="shared" si="113"/>
        <v>49.607941965830854</v>
      </c>
    </row>
    <row r="787" spans="1:9" ht="13.5" x14ac:dyDescent="0.25">
      <c r="A787" s="3">
        <f>TITRES_STAT!B790</f>
        <v>45744</v>
      </c>
      <c r="B787" s="5">
        <f>TITRES_STAT!D790</f>
        <v>20.607399999999998</v>
      </c>
      <c r="C787" s="2">
        <f t="shared" si="108"/>
        <v>-1.8400000000003303E-2</v>
      </c>
      <c r="D787" s="2">
        <f t="shared" si="109"/>
        <v>0</v>
      </c>
      <c r="E787" s="2">
        <f t="shared" si="110"/>
        <v>1.8400000000003303E-2</v>
      </c>
      <c r="F787" s="2">
        <f t="shared" si="111"/>
        <v>8.4882120535650848E-2</v>
      </c>
      <c r="G787" s="2">
        <f t="shared" si="111"/>
        <v>8.7538075184166605E-2</v>
      </c>
      <c r="H787" s="2">
        <f t="shared" si="112"/>
        <v>0.96965943513233488</v>
      </c>
      <c r="I787" s="2">
        <f t="shared" si="113"/>
        <v>49.22980175337706</v>
      </c>
    </row>
    <row r="788" spans="1:9" ht="13.5" x14ac:dyDescent="0.25">
      <c r="A788" s="3">
        <f>TITRES_STAT!B791</f>
        <v>45749</v>
      </c>
      <c r="B788" s="5">
        <f>TITRES_STAT!D791</f>
        <v>20.809100000000001</v>
      </c>
      <c r="C788" s="2">
        <f t="shared" si="108"/>
        <v>0.20170000000000243</v>
      </c>
      <c r="D788" s="2">
        <f t="shared" si="109"/>
        <v>0.20170000000000243</v>
      </c>
      <c r="E788" s="2">
        <f t="shared" si="110"/>
        <v>0</v>
      </c>
      <c r="F788" s="2">
        <f t="shared" si="111"/>
        <v>9.3226254783104534E-2</v>
      </c>
      <c r="G788" s="2">
        <f t="shared" si="111"/>
        <v>8.1285355528154704E-2</v>
      </c>
      <c r="H788" s="2">
        <f t="shared" si="112"/>
        <v>1.1469009906810812</v>
      </c>
      <c r="I788" s="2">
        <f t="shared" si="113"/>
        <v>53.421233473707574</v>
      </c>
    </row>
    <row r="789" spans="1:9" ht="13.5" x14ac:dyDescent="0.25">
      <c r="A789" s="3">
        <f>TITRES_STAT!B792</f>
        <v>45750</v>
      </c>
      <c r="B789" s="5">
        <f>TITRES_STAT!D792</f>
        <v>21.5425</v>
      </c>
      <c r="C789" s="2">
        <f t="shared" si="108"/>
        <v>0.73339999999999961</v>
      </c>
      <c r="D789" s="2">
        <f t="shared" si="109"/>
        <v>0.73339999999999961</v>
      </c>
      <c r="E789" s="2">
        <f t="shared" si="110"/>
        <v>0</v>
      </c>
      <c r="F789" s="2">
        <f t="shared" si="111"/>
        <v>0.1389529508700256</v>
      </c>
      <c r="G789" s="2">
        <f t="shared" si="111"/>
        <v>7.5479258704715085E-2</v>
      </c>
      <c r="H789" s="2">
        <f t="shared" si="112"/>
        <v>1.8409421774215888</v>
      </c>
      <c r="I789" s="2">
        <f t="shared" si="113"/>
        <v>64.800409950349987</v>
      </c>
    </row>
    <row r="790" spans="1:9" ht="13.5" x14ac:dyDescent="0.25">
      <c r="A790" s="3">
        <f>TITRES_STAT!B793</f>
        <v>45751</v>
      </c>
      <c r="B790" s="5">
        <f>TITRES_STAT!D793</f>
        <v>22.000800000000002</v>
      </c>
      <c r="C790" s="2">
        <f t="shared" si="108"/>
        <v>0.45830000000000126</v>
      </c>
      <c r="D790" s="2">
        <f t="shared" si="109"/>
        <v>0.45830000000000126</v>
      </c>
      <c r="E790" s="2">
        <f t="shared" si="110"/>
        <v>0</v>
      </c>
      <c r="F790" s="2">
        <f t="shared" si="111"/>
        <v>0.16176345437930958</v>
      </c>
      <c r="G790" s="2">
        <f t="shared" si="111"/>
        <v>7.008788308294972E-2</v>
      </c>
      <c r="H790" s="2">
        <f t="shared" si="112"/>
        <v>2.3080088492309132</v>
      </c>
      <c r="I790" s="2">
        <f t="shared" si="113"/>
        <v>69.770334797245411</v>
      </c>
    </row>
    <row r="791" spans="1:9" ht="13.5" x14ac:dyDescent="0.25">
      <c r="A791" s="3">
        <f>TITRES_STAT!B794</f>
        <v>45754</v>
      </c>
      <c r="B791" s="5">
        <f>TITRES_STAT!D794</f>
        <v>22.000800000000002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0.15020892192364463</v>
      </c>
      <c r="G791" s="2">
        <f t="shared" si="111"/>
        <v>6.5081605719881877E-2</v>
      </c>
      <c r="H791" s="2">
        <f t="shared" si="112"/>
        <v>2.3080088492309137</v>
      </c>
      <c r="I791" s="2">
        <f t="shared" si="113"/>
        <v>69.770334797245411</v>
      </c>
    </row>
    <row r="792" spans="1:9" ht="13.5" x14ac:dyDescent="0.25">
      <c r="A792" s="3">
        <f>TITRES_STAT!B795</f>
        <v>45755</v>
      </c>
      <c r="B792" s="5">
        <f>TITRES_STAT!D795</f>
        <v>21.808299999999999</v>
      </c>
      <c r="C792" s="2">
        <f t="shared" si="108"/>
        <v>-0.19250000000000256</v>
      </c>
      <c r="D792" s="2">
        <f t="shared" si="109"/>
        <v>0</v>
      </c>
      <c r="E792" s="2">
        <f t="shared" si="110"/>
        <v>0.19250000000000256</v>
      </c>
      <c r="F792" s="2">
        <f t="shared" si="111"/>
        <v>0.13947971321481287</v>
      </c>
      <c r="G792" s="2">
        <f t="shared" si="111"/>
        <v>7.4182919597033353E-2</v>
      </c>
      <c r="H792" s="2">
        <f t="shared" si="112"/>
        <v>1.8802133155782506</v>
      </c>
      <c r="I792" s="2">
        <f t="shared" si="113"/>
        <v>65.280349389703673</v>
      </c>
    </row>
    <row r="793" spans="1:9" ht="13.5" x14ac:dyDescent="0.25">
      <c r="A793" s="3">
        <f>TITRES_STAT!B796</f>
        <v>45757</v>
      </c>
      <c r="B793" s="5">
        <f>TITRES_STAT!D796</f>
        <v>21.359100000000002</v>
      </c>
      <c r="C793" s="2">
        <f t="shared" si="108"/>
        <v>-0.4491999999999976</v>
      </c>
      <c r="D793" s="2">
        <f t="shared" si="109"/>
        <v>0</v>
      </c>
      <c r="E793" s="2">
        <f t="shared" si="110"/>
        <v>0.4491999999999976</v>
      </c>
      <c r="F793" s="2">
        <f t="shared" si="111"/>
        <v>0.12951687655661195</v>
      </c>
      <c r="G793" s="2">
        <f t="shared" si="111"/>
        <v>0.10096985391153081</v>
      </c>
      <c r="H793" s="2">
        <f t="shared" si="112"/>
        <v>1.2827281761751768</v>
      </c>
      <c r="I793" s="2">
        <f t="shared" si="113"/>
        <v>56.192769229512507</v>
      </c>
    </row>
    <row r="794" spans="1:9" ht="13.5" x14ac:dyDescent="0.25">
      <c r="A794" s="3">
        <f>TITRES_STAT!B797</f>
        <v>45758</v>
      </c>
      <c r="B794" s="5">
        <f>TITRES_STAT!D797</f>
        <v>20.9466</v>
      </c>
      <c r="C794" s="2">
        <f t="shared" si="108"/>
        <v>-0.41250000000000142</v>
      </c>
      <c r="D794" s="2">
        <f t="shared" si="109"/>
        <v>0</v>
      </c>
      <c r="E794" s="2">
        <f t="shared" si="110"/>
        <v>0.41250000000000142</v>
      </c>
      <c r="F794" s="2">
        <f t="shared" si="111"/>
        <v>0.12026567108828254</v>
      </c>
      <c r="G794" s="2">
        <f t="shared" si="111"/>
        <v>0.12322200720356442</v>
      </c>
      <c r="H794" s="2">
        <f t="shared" si="112"/>
        <v>0.97600805097746879</v>
      </c>
      <c r="I794" s="2">
        <f t="shared" si="113"/>
        <v>49.392918743153317</v>
      </c>
    </row>
    <row r="795" spans="1:9" ht="13.5" x14ac:dyDescent="0.25">
      <c r="A795" s="3">
        <f>TITRES_STAT!B798</f>
        <v>45761</v>
      </c>
      <c r="B795" s="5">
        <f>TITRES_STAT!D798</f>
        <v>20.167400000000001</v>
      </c>
      <c r="C795" s="2">
        <f t="shared" si="108"/>
        <v>-0.77919999999999945</v>
      </c>
      <c r="D795" s="2">
        <f t="shared" si="109"/>
        <v>0</v>
      </c>
      <c r="E795" s="2">
        <f t="shared" si="110"/>
        <v>0.77919999999999945</v>
      </c>
      <c r="F795" s="2">
        <f t="shared" si="111"/>
        <v>0.11167526601054807</v>
      </c>
      <c r="G795" s="2">
        <f t="shared" si="111"/>
        <v>0.17007757811759547</v>
      </c>
      <c r="H795" s="2">
        <f t="shared" si="112"/>
        <v>0.65661368915621132</v>
      </c>
      <c r="I795" s="2">
        <f t="shared" si="113"/>
        <v>39.635896615743562</v>
      </c>
    </row>
    <row r="796" spans="1:9" ht="13.5" x14ac:dyDescent="0.25">
      <c r="A796" s="3">
        <f>TITRES_STAT!B799</f>
        <v>45762</v>
      </c>
      <c r="B796" s="5">
        <f>TITRES_STAT!D799</f>
        <v>20.790800000000001</v>
      </c>
      <c r="C796" s="2">
        <f t="shared" si="108"/>
        <v>0.62340000000000018</v>
      </c>
      <c r="D796" s="2">
        <f t="shared" si="109"/>
        <v>0.62340000000000018</v>
      </c>
      <c r="E796" s="2">
        <f t="shared" si="110"/>
        <v>0</v>
      </c>
      <c r="F796" s="2">
        <f t="shared" si="111"/>
        <v>0.14822703272408036</v>
      </c>
      <c r="G796" s="2">
        <f t="shared" si="111"/>
        <v>0.15792917968062437</v>
      </c>
      <c r="H796" s="2">
        <f t="shared" si="112"/>
        <v>0.93856647026113615</v>
      </c>
      <c r="I796" s="2">
        <f t="shared" si="113"/>
        <v>48.415490758730897</v>
      </c>
    </row>
    <row r="797" spans="1:9" ht="13.5" x14ac:dyDescent="0.25">
      <c r="A797" s="3">
        <f>TITRES_STAT!B800</f>
        <v>45763</v>
      </c>
      <c r="B797" s="5">
        <f>TITRES_STAT!D800</f>
        <v>20.790800000000001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0.13763938752950319</v>
      </c>
      <c r="G797" s="2">
        <f t="shared" si="114"/>
        <v>0.14664852398915121</v>
      </c>
      <c r="H797" s="2">
        <f t="shared" si="112"/>
        <v>0.93856647026113615</v>
      </c>
      <c r="I797" s="2">
        <f t="shared" si="113"/>
        <v>48.415490758730897</v>
      </c>
    </row>
    <row r="798" spans="1:9" ht="13.5" x14ac:dyDescent="0.25">
      <c r="A798" s="3">
        <f>TITRES_STAT!B801</f>
        <v>45764</v>
      </c>
      <c r="B798" s="5">
        <f>TITRES_STAT!D801</f>
        <v>20.708300000000001</v>
      </c>
      <c r="C798" s="2">
        <f t="shared" si="108"/>
        <v>-8.2499999999999574E-2</v>
      </c>
      <c r="D798" s="2">
        <f t="shared" si="109"/>
        <v>0</v>
      </c>
      <c r="E798" s="2">
        <f t="shared" si="110"/>
        <v>8.2499999999999574E-2</v>
      </c>
      <c r="F798" s="2">
        <f t="shared" si="114"/>
        <v>0.12780800270596723</v>
      </c>
      <c r="G798" s="2">
        <f t="shared" si="114"/>
        <v>0.14206648656135465</v>
      </c>
      <c r="H798" s="2">
        <f t="shared" si="112"/>
        <v>0.89963513422126085</v>
      </c>
      <c r="I798" s="2">
        <f t="shared" si="113"/>
        <v>47.358312026064866</v>
      </c>
    </row>
    <row r="799" spans="1:9" ht="13.5" x14ac:dyDescent="0.25">
      <c r="A799" s="3">
        <f>TITRES_STAT!B802</f>
        <v>45765</v>
      </c>
      <c r="B799" s="5">
        <f>TITRES_STAT!D802</f>
        <v>20.570699999999999</v>
      </c>
      <c r="C799" s="2">
        <f t="shared" si="108"/>
        <v>-0.13760000000000261</v>
      </c>
      <c r="D799" s="2">
        <f t="shared" si="109"/>
        <v>0</v>
      </c>
      <c r="E799" s="2">
        <f t="shared" si="110"/>
        <v>0.13760000000000261</v>
      </c>
      <c r="F799" s="2">
        <f t="shared" si="114"/>
        <v>0.11867885965554101</v>
      </c>
      <c r="G799" s="2">
        <f t="shared" si="114"/>
        <v>0.14174745180697237</v>
      </c>
      <c r="H799" s="2">
        <f t="shared" si="112"/>
        <v>0.83725568356004376</v>
      </c>
      <c r="I799" s="2">
        <f t="shared" si="113"/>
        <v>45.570994339649907</v>
      </c>
    </row>
    <row r="800" spans="1:9" ht="13.5" x14ac:dyDescent="0.25">
      <c r="A800" s="3">
        <f>TITRES_STAT!B803</f>
        <v>45768</v>
      </c>
      <c r="B800" s="5">
        <f>TITRES_STAT!D803</f>
        <v>20.570699999999999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0.11020179825157379</v>
      </c>
      <c r="G800" s="2">
        <f t="shared" si="114"/>
        <v>0.13162263382076006</v>
      </c>
      <c r="H800" s="2">
        <f t="shared" si="112"/>
        <v>0.83725568356004376</v>
      </c>
      <c r="I800" s="2">
        <f t="shared" si="113"/>
        <v>45.570994339649907</v>
      </c>
    </row>
    <row r="801" spans="1:9" ht="13.5" x14ac:dyDescent="0.25">
      <c r="A801" s="3">
        <f>TITRES_STAT!B804</f>
        <v>45769</v>
      </c>
      <c r="B801" s="5">
        <f>TITRES_STAT!D804</f>
        <v>21.799099999999999</v>
      </c>
      <c r="C801" s="2">
        <f t="shared" si="108"/>
        <v>1.2284000000000006</v>
      </c>
      <c r="D801" s="2">
        <f t="shared" si="109"/>
        <v>1.2284000000000006</v>
      </c>
      <c r="E801" s="2">
        <f t="shared" si="110"/>
        <v>0</v>
      </c>
      <c r="F801" s="2">
        <f t="shared" si="114"/>
        <v>0.19007309837646141</v>
      </c>
      <c r="G801" s="2">
        <f t="shared" si="114"/>
        <v>0.1222210171192772</v>
      </c>
      <c r="H801" s="2">
        <f t="shared" si="112"/>
        <v>1.5551588659335605</v>
      </c>
      <c r="I801" s="2">
        <f t="shared" si="113"/>
        <v>60.863490198890744</v>
      </c>
    </row>
    <row r="802" spans="1:9" ht="13.5" x14ac:dyDescent="0.25">
      <c r="A802" s="3">
        <f>TITRES_STAT!B805</f>
        <v>45770</v>
      </c>
      <c r="B802" s="5">
        <f>TITRES_STAT!D805</f>
        <v>21.991599999999998</v>
      </c>
      <c r="C802" s="2">
        <f t="shared" si="108"/>
        <v>0.19249999999999901</v>
      </c>
      <c r="D802" s="2">
        <f t="shared" si="109"/>
        <v>0.19249999999999901</v>
      </c>
      <c r="E802" s="2">
        <f t="shared" si="110"/>
        <v>0</v>
      </c>
      <c r="F802" s="2">
        <f t="shared" si="114"/>
        <v>0.19024644849242839</v>
      </c>
      <c r="G802" s="2">
        <f t="shared" si="114"/>
        <v>0.11349094446790027</v>
      </c>
      <c r="H802" s="2">
        <f t="shared" si="112"/>
        <v>1.6763139066680126</v>
      </c>
      <c r="I802" s="2">
        <f t="shared" si="113"/>
        <v>62.635175286855969</v>
      </c>
    </row>
    <row r="803" spans="1:9" ht="13.5" x14ac:dyDescent="0.25">
      <c r="A803" s="3">
        <f>TITRES_STAT!B806</f>
        <v>45771</v>
      </c>
      <c r="B803" s="5">
        <f>TITRES_STAT!D806</f>
        <v>21.964099999999998</v>
      </c>
      <c r="C803" s="2">
        <f t="shared" si="108"/>
        <v>-2.7499999999999858E-2</v>
      </c>
      <c r="D803" s="2">
        <f t="shared" si="109"/>
        <v>0</v>
      </c>
      <c r="E803" s="2">
        <f t="shared" si="110"/>
        <v>2.7499999999999858E-2</v>
      </c>
      <c r="F803" s="2">
        <f t="shared" si="114"/>
        <v>0.17665741645725494</v>
      </c>
      <c r="G803" s="2">
        <f t="shared" si="114"/>
        <v>0.10734873414876453</v>
      </c>
      <c r="H803" s="2">
        <f t="shared" si="112"/>
        <v>1.6456404247156005</v>
      </c>
      <c r="I803" s="2">
        <f t="shared" si="113"/>
        <v>62.201968541983653</v>
      </c>
    </row>
    <row r="804" spans="1:9" ht="13.5" x14ac:dyDescent="0.25">
      <c r="A804" s="3">
        <f>TITRES_STAT!B807</f>
        <v>45772</v>
      </c>
      <c r="B804" s="5">
        <f>TITRES_STAT!D807</f>
        <v>21.9</v>
      </c>
      <c r="C804" s="2">
        <f t="shared" si="108"/>
        <v>-6.4099999999999824E-2</v>
      </c>
      <c r="D804" s="2">
        <f t="shared" si="109"/>
        <v>0</v>
      </c>
      <c r="E804" s="2">
        <f t="shared" si="110"/>
        <v>6.4099999999999824E-2</v>
      </c>
      <c r="F804" s="2">
        <f t="shared" si="114"/>
        <v>0.16403902956745101</v>
      </c>
      <c r="G804" s="2">
        <f t="shared" si="114"/>
        <v>0.1042595388524242</v>
      </c>
      <c r="H804" s="2">
        <f t="shared" si="112"/>
        <v>1.5733719079617514</v>
      </c>
      <c r="I804" s="2">
        <f t="shared" si="113"/>
        <v>61.140478882741299</v>
      </c>
    </row>
    <row r="805" spans="1:9" ht="13.5" x14ac:dyDescent="0.25">
      <c r="A805" s="3">
        <f>TITRES_STAT!B808</f>
        <v>45775</v>
      </c>
      <c r="B805" s="5">
        <f>TITRES_STAT!D808</f>
        <v>22.3675</v>
      </c>
      <c r="C805" s="2">
        <f t="shared" si="108"/>
        <v>0.46750000000000114</v>
      </c>
      <c r="D805" s="2">
        <f t="shared" si="109"/>
        <v>0.46750000000000114</v>
      </c>
      <c r="E805" s="2">
        <f t="shared" si="110"/>
        <v>0</v>
      </c>
      <c r="F805" s="2">
        <f t="shared" si="114"/>
        <v>0.18571481316977603</v>
      </c>
      <c r="G805" s="2">
        <f t="shared" si="114"/>
        <v>9.6812428934393902E-2</v>
      </c>
      <c r="H805" s="2">
        <f t="shared" si="112"/>
        <v>1.9182951529459911</v>
      </c>
      <c r="I805" s="2">
        <f t="shared" si="113"/>
        <v>65.733418054355823</v>
      </c>
    </row>
    <row r="806" spans="1:9" ht="13.5" x14ac:dyDescent="0.25">
      <c r="A806" s="3">
        <f>TITRES_STAT!B809</f>
        <v>45776</v>
      </c>
      <c r="B806" s="5">
        <f>TITRES_STAT!D809</f>
        <v>22.2483</v>
      </c>
      <c r="C806" s="2">
        <f t="shared" si="108"/>
        <v>-0.11919999999999931</v>
      </c>
      <c r="D806" s="2">
        <f t="shared" si="109"/>
        <v>0</v>
      </c>
      <c r="E806" s="2">
        <f t="shared" si="110"/>
        <v>0.11919999999999931</v>
      </c>
      <c r="F806" s="2">
        <f t="shared" si="114"/>
        <v>0.17244946937193489</v>
      </c>
      <c r="G806" s="2">
        <f t="shared" si="114"/>
        <v>9.8411541153365714E-2</v>
      </c>
      <c r="H806" s="2">
        <f t="shared" si="112"/>
        <v>1.752329730343188</v>
      </c>
      <c r="I806" s="2">
        <f t="shared" si="113"/>
        <v>63.667143911739458</v>
      </c>
    </row>
    <row r="807" spans="1:9" ht="13.5" x14ac:dyDescent="0.25">
      <c r="A807" s="3">
        <f>TITRES_STAT!B810</f>
        <v>45777</v>
      </c>
      <c r="B807" s="5">
        <f>TITRES_STAT!D810</f>
        <v>22.239100000000001</v>
      </c>
      <c r="C807" s="2">
        <f t="shared" si="108"/>
        <v>-9.1999999999998749E-3</v>
      </c>
      <c r="D807" s="2">
        <f t="shared" si="109"/>
        <v>0</v>
      </c>
      <c r="E807" s="2">
        <f t="shared" si="110"/>
        <v>9.1999999999998749E-3</v>
      </c>
      <c r="F807" s="2">
        <f t="shared" si="114"/>
        <v>0.16013165013108238</v>
      </c>
      <c r="G807" s="2">
        <f t="shared" si="114"/>
        <v>9.2039288213839582E-2</v>
      </c>
      <c r="H807" s="2">
        <f t="shared" si="112"/>
        <v>1.7398184323094756</v>
      </c>
      <c r="I807" s="2">
        <f t="shared" si="113"/>
        <v>63.501231022923307</v>
      </c>
    </row>
    <row r="808" spans="1:9" ht="13.5" x14ac:dyDescent="0.25">
      <c r="A808" s="3">
        <f>TITRES_STAT!B811</f>
        <v>45779</v>
      </c>
      <c r="B808" s="5">
        <f>TITRES_STAT!D811</f>
        <v>21.835799999999999</v>
      </c>
      <c r="C808" s="2">
        <f t="shared" si="108"/>
        <v>-0.40330000000000155</v>
      </c>
      <c r="D808" s="2">
        <f t="shared" si="109"/>
        <v>0</v>
      </c>
      <c r="E808" s="2">
        <f t="shared" si="110"/>
        <v>0.40330000000000155</v>
      </c>
      <c r="F808" s="2">
        <f t="shared" si="114"/>
        <v>0.14869367512171935</v>
      </c>
      <c r="G808" s="2">
        <f t="shared" si="114"/>
        <v>0.11427219619856543</v>
      </c>
      <c r="H808" s="2">
        <f t="shared" si="112"/>
        <v>1.3012235702842476</v>
      </c>
      <c r="I808" s="2">
        <f t="shared" si="113"/>
        <v>56.54485670523183</v>
      </c>
    </row>
    <row r="809" spans="1:9" ht="13.5" x14ac:dyDescent="0.25">
      <c r="A809" s="3">
        <f>TITRES_STAT!B812</f>
        <v>45782</v>
      </c>
      <c r="B809" s="5">
        <f>TITRES_STAT!D812</f>
        <v>21.909099999999999</v>
      </c>
      <c r="C809" s="2">
        <f t="shared" si="108"/>
        <v>7.3299999999999699E-2</v>
      </c>
      <c r="D809" s="2">
        <f t="shared" si="109"/>
        <v>7.3299999999999699E-2</v>
      </c>
      <c r="E809" s="2">
        <f t="shared" si="110"/>
        <v>0</v>
      </c>
      <c r="F809" s="2">
        <f t="shared" si="114"/>
        <v>0.1433084126130251</v>
      </c>
      <c r="G809" s="2">
        <f t="shared" si="114"/>
        <v>0.10610989647009648</v>
      </c>
      <c r="H809" s="2">
        <f t="shared" si="112"/>
        <v>1.350565945122864</v>
      </c>
      <c r="I809" s="2">
        <f t="shared" si="113"/>
        <v>57.457054030971676</v>
      </c>
    </row>
    <row r="810" spans="1:9" ht="13.5" x14ac:dyDescent="0.25">
      <c r="A810" s="3">
        <f>TITRES_STAT!B813</f>
        <v>45783</v>
      </c>
      <c r="B810" s="5">
        <f>TITRES_STAT!D813</f>
        <v>22.3583</v>
      </c>
      <c r="C810" s="2">
        <f t="shared" si="108"/>
        <v>0.44920000000000115</v>
      </c>
      <c r="D810" s="2">
        <f t="shared" si="109"/>
        <v>0.44920000000000115</v>
      </c>
      <c r="E810" s="2">
        <f t="shared" si="110"/>
        <v>0</v>
      </c>
      <c r="F810" s="2">
        <f t="shared" si="114"/>
        <v>0.16515781171209484</v>
      </c>
      <c r="G810" s="2">
        <f t="shared" si="114"/>
        <v>9.8530618150803884E-2</v>
      </c>
      <c r="H810" s="2">
        <f t="shared" si="112"/>
        <v>1.6762080134249859</v>
      </c>
      <c r="I810" s="2">
        <f t="shared" si="113"/>
        <v>62.633696820890641</v>
      </c>
    </row>
    <row r="811" spans="1:9" ht="13.5" x14ac:dyDescent="0.25">
      <c r="A811" s="3">
        <f>TITRES_STAT!B814</f>
        <v>45784</v>
      </c>
      <c r="B811" s="5">
        <f>TITRES_STAT!D814</f>
        <v>22.3675</v>
      </c>
      <c r="C811" s="2">
        <f t="shared" si="108"/>
        <v>9.1999999999998749E-3</v>
      </c>
      <c r="D811" s="2">
        <f t="shared" si="109"/>
        <v>9.1999999999998749E-3</v>
      </c>
      <c r="E811" s="2">
        <f t="shared" si="110"/>
        <v>0</v>
      </c>
      <c r="F811" s="2">
        <f t="shared" si="114"/>
        <v>0.15401796801837378</v>
      </c>
      <c r="G811" s="2">
        <f t="shared" si="114"/>
        <v>9.1492716854317896E-2</v>
      </c>
      <c r="H811" s="2">
        <f t="shared" si="112"/>
        <v>1.6833904742780088</v>
      </c>
      <c r="I811" s="2">
        <f t="shared" si="113"/>
        <v>62.733712831373929</v>
      </c>
    </row>
    <row r="812" spans="1:9" ht="13.5" x14ac:dyDescent="0.25">
      <c r="A812" s="3">
        <f>TITRES_STAT!B815</f>
        <v>45785</v>
      </c>
      <c r="B812" s="5">
        <f>TITRES_STAT!D815</f>
        <v>22.3491</v>
      </c>
      <c r="C812" s="2">
        <f t="shared" si="108"/>
        <v>-1.839999999999975E-2</v>
      </c>
      <c r="D812" s="2">
        <f t="shared" si="109"/>
        <v>0</v>
      </c>
      <c r="E812" s="2">
        <f t="shared" si="110"/>
        <v>1.839999999999975E-2</v>
      </c>
      <c r="F812" s="2">
        <f t="shared" si="114"/>
        <v>0.14301668458848993</v>
      </c>
      <c r="G812" s="2">
        <f t="shared" si="114"/>
        <v>8.6271808507580885E-2</v>
      </c>
      <c r="H812" s="2">
        <f t="shared" si="112"/>
        <v>1.6577452943498079</v>
      </c>
      <c r="I812" s="2">
        <f t="shared" si="113"/>
        <v>62.374122075357093</v>
      </c>
    </row>
    <row r="813" spans="1:9" ht="13.5" x14ac:dyDescent="0.25">
      <c r="A813" s="3">
        <f>TITRES_STAT!B816</f>
        <v>45786</v>
      </c>
      <c r="B813" s="5">
        <f>TITRES_STAT!D816</f>
        <v>22.3308</v>
      </c>
      <c r="C813" s="2">
        <f t="shared" si="108"/>
        <v>-1.8299999999999983E-2</v>
      </c>
      <c r="D813" s="2">
        <f t="shared" si="109"/>
        <v>0</v>
      </c>
      <c r="E813" s="2">
        <f t="shared" si="110"/>
        <v>1.8299999999999983E-2</v>
      </c>
      <c r="F813" s="2">
        <f t="shared" ref="F813:G828" si="115">((F812*13)+D813)/14</f>
        <v>0.13280120711788351</v>
      </c>
      <c r="G813" s="2">
        <f t="shared" si="115"/>
        <v>8.1416679328467967E-2</v>
      </c>
      <c r="H813" s="2">
        <f t="shared" si="112"/>
        <v>1.631130232935557</v>
      </c>
      <c r="I813" s="2">
        <f t="shared" si="113"/>
        <v>61.993519458582703</v>
      </c>
    </row>
    <row r="814" spans="1:9" ht="13.5" x14ac:dyDescent="0.25">
      <c r="A814" s="3">
        <f>TITRES_STAT!B817</f>
        <v>45789</v>
      </c>
      <c r="B814" s="5">
        <f>TITRES_STAT!D817</f>
        <v>22.3491</v>
      </c>
      <c r="C814" s="2">
        <f t="shared" si="108"/>
        <v>1.8299999999999983E-2</v>
      </c>
      <c r="D814" s="2">
        <f t="shared" si="109"/>
        <v>1.8299999999999983E-2</v>
      </c>
      <c r="E814" s="2">
        <f t="shared" si="110"/>
        <v>0</v>
      </c>
      <c r="F814" s="2">
        <f t="shared" si="115"/>
        <v>0.12462254946660611</v>
      </c>
      <c r="G814" s="2">
        <f t="shared" si="115"/>
        <v>7.56012022335774E-2</v>
      </c>
      <c r="H814" s="2">
        <f t="shared" si="112"/>
        <v>1.6484202074137975</v>
      </c>
      <c r="I814" s="2">
        <f t="shared" si="113"/>
        <v>62.24164136791164</v>
      </c>
    </row>
    <row r="815" spans="1:9" ht="13.5" x14ac:dyDescent="0.25">
      <c r="A815" s="3">
        <f>TITRES_STAT!B818</f>
        <v>45790</v>
      </c>
      <c r="B815" s="5">
        <f>TITRES_STAT!D818</f>
        <v>22.3491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0.11572093879041996</v>
      </c>
      <c r="G815" s="2">
        <f t="shared" si="115"/>
        <v>7.0201116359750446E-2</v>
      </c>
      <c r="H815" s="2">
        <f t="shared" si="112"/>
        <v>1.6484202074137975</v>
      </c>
      <c r="I815" s="2">
        <f t="shared" si="113"/>
        <v>62.24164136791164</v>
      </c>
    </row>
    <row r="816" spans="1:9" ht="13.5" x14ac:dyDescent="0.25">
      <c r="A816" s="3">
        <f>TITRES_STAT!B819</f>
        <v>45791</v>
      </c>
      <c r="B816" s="5">
        <f>TITRES_STAT!D819</f>
        <v>22.3308</v>
      </c>
      <c r="C816" s="2">
        <f t="shared" si="108"/>
        <v>-1.8299999999999983E-2</v>
      </c>
      <c r="D816" s="2">
        <f t="shared" si="109"/>
        <v>0</v>
      </c>
      <c r="E816" s="2">
        <f t="shared" si="110"/>
        <v>1.8299999999999983E-2</v>
      </c>
      <c r="F816" s="2">
        <f t="shared" si="115"/>
        <v>0.1074551574482471</v>
      </c>
      <c r="G816" s="2">
        <f t="shared" si="115"/>
        <v>6.6493893762625406E-2</v>
      </c>
      <c r="H816" s="2">
        <f t="shared" si="112"/>
        <v>1.6160154168719327</v>
      </c>
      <c r="I816" s="2">
        <f t="shared" si="113"/>
        <v>61.773925583522079</v>
      </c>
    </row>
    <row r="817" spans="1:9" ht="13.5" x14ac:dyDescent="0.25">
      <c r="A817" s="3">
        <f>TITRES_STAT!B820</f>
        <v>45792</v>
      </c>
      <c r="B817" s="5">
        <f>TITRES_STAT!D820</f>
        <v>22.3308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9.977978905908659E-2</v>
      </c>
      <c r="G817" s="2">
        <f t="shared" si="115"/>
        <v>6.1744329922437877E-2</v>
      </c>
      <c r="H817" s="2">
        <f t="shared" si="112"/>
        <v>1.6160154168719327</v>
      </c>
      <c r="I817" s="2">
        <f t="shared" si="113"/>
        <v>61.773925583522079</v>
      </c>
    </row>
    <row r="818" spans="1:9" ht="13.5" x14ac:dyDescent="0.25">
      <c r="A818" s="3">
        <f>TITRES_STAT!B821</f>
        <v>45793</v>
      </c>
      <c r="B818" s="5">
        <f>TITRES_STAT!D821</f>
        <v>21.991599999999998</v>
      </c>
      <c r="C818" s="2">
        <f t="shared" si="108"/>
        <v>-0.33920000000000172</v>
      </c>
      <c r="D818" s="2">
        <f t="shared" si="109"/>
        <v>0</v>
      </c>
      <c r="E818" s="2">
        <f t="shared" si="110"/>
        <v>0.33920000000000172</v>
      </c>
      <c r="F818" s="2">
        <f t="shared" si="115"/>
        <v>9.2652661269151837E-2</v>
      </c>
      <c r="G818" s="2">
        <f t="shared" si="115"/>
        <v>8.1562592070835285E-2</v>
      </c>
      <c r="H818" s="2">
        <f t="shared" si="112"/>
        <v>1.135970043579354</v>
      </c>
      <c r="I818" s="2">
        <f t="shared" si="113"/>
        <v>53.182864010384293</v>
      </c>
    </row>
    <row r="819" spans="1:9" ht="13.5" x14ac:dyDescent="0.25">
      <c r="A819" s="3">
        <f>TITRES_STAT!B822</f>
        <v>45796</v>
      </c>
      <c r="B819" s="5">
        <f>TITRES_STAT!D822</f>
        <v>21.954999999999998</v>
      </c>
      <c r="C819" s="2">
        <f t="shared" si="108"/>
        <v>-3.6599999999999966E-2</v>
      </c>
      <c r="D819" s="2">
        <f t="shared" si="109"/>
        <v>0</v>
      </c>
      <c r="E819" s="2">
        <f t="shared" si="110"/>
        <v>3.6599999999999966E-2</v>
      </c>
      <c r="F819" s="2">
        <f t="shared" si="115"/>
        <v>8.6034614035640986E-2</v>
      </c>
      <c r="G819" s="2">
        <f t="shared" si="115"/>
        <v>7.8350978351489894E-2</v>
      </c>
      <c r="H819" s="2">
        <f t="shared" si="112"/>
        <v>1.0980668760724541</v>
      </c>
      <c r="I819" s="2">
        <f t="shared" si="113"/>
        <v>52.337076982408526</v>
      </c>
    </row>
    <row r="820" spans="1:9" ht="13.5" x14ac:dyDescent="0.25">
      <c r="A820" s="3">
        <f>TITRES_STAT!B823</f>
        <v>45797</v>
      </c>
      <c r="B820" s="5">
        <f>TITRES_STAT!D823</f>
        <v>21.954999999999998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7.9889284461666626E-2</v>
      </c>
      <c r="G820" s="2">
        <f t="shared" si="115"/>
        <v>7.2754479897812044E-2</v>
      </c>
      <c r="H820" s="2">
        <f t="shared" si="112"/>
        <v>1.0980668760724541</v>
      </c>
      <c r="I820" s="2">
        <f t="shared" si="113"/>
        <v>52.337076982408526</v>
      </c>
    </row>
    <row r="821" spans="1:9" ht="13.5" x14ac:dyDescent="0.25">
      <c r="A821" s="3">
        <f>TITRES_STAT!B824</f>
        <v>45798</v>
      </c>
      <c r="B821" s="5">
        <f>TITRES_STAT!D824</f>
        <v>22.3675</v>
      </c>
      <c r="C821" s="2">
        <f t="shared" si="108"/>
        <v>0.41250000000000142</v>
      </c>
      <c r="D821" s="2">
        <f t="shared" si="109"/>
        <v>0.41250000000000142</v>
      </c>
      <c r="E821" s="2">
        <f t="shared" si="110"/>
        <v>0</v>
      </c>
      <c r="F821" s="2">
        <f t="shared" si="115"/>
        <v>0.10364719271440483</v>
      </c>
      <c r="G821" s="2">
        <f t="shared" si="115"/>
        <v>6.7557731333682619E-2</v>
      </c>
      <c r="H821" s="2">
        <f t="shared" si="112"/>
        <v>1.5342017955349678</v>
      </c>
      <c r="I821" s="2">
        <f t="shared" si="113"/>
        <v>60.539843284701767</v>
      </c>
    </row>
    <row r="822" spans="1:9" ht="13.5" x14ac:dyDescent="0.25">
      <c r="A822" s="3">
        <f>TITRES_STAT!B825</f>
        <v>45799</v>
      </c>
      <c r="B822" s="5">
        <f>TITRES_STAT!D825</f>
        <v>22.3675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9.6243821806233046E-2</v>
      </c>
      <c r="G822" s="2">
        <f t="shared" si="115"/>
        <v>6.2732179095562432E-2</v>
      </c>
      <c r="H822" s="2">
        <f t="shared" si="112"/>
        <v>1.5342017955349676</v>
      </c>
      <c r="I822" s="2">
        <f t="shared" si="113"/>
        <v>60.53984328470176</v>
      </c>
    </row>
    <row r="823" spans="1:9" ht="13.5" x14ac:dyDescent="0.25">
      <c r="A823" s="3">
        <f>TITRES_STAT!B826</f>
        <v>45800</v>
      </c>
      <c r="B823" s="5">
        <f>TITRES_STAT!D826</f>
        <v>22.3675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8.9369263105787827E-2</v>
      </c>
      <c r="G823" s="2">
        <f t="shared" si="115"/>
        <v>5.8251309160165118E-2</v>
      </c>
      <c r="H823" s="2">
        <f t="shared" si="112"/>
        <v>1.5342017955349676</v>
      </c>
      <c r="I823" s="2">
        <f t="shared" si="113"/>
        <v>60.53984328470176</v>
      </c>
    </row>
    <row r="824" spans="1:9" ht="13.5" x14ac:dyDescent="0.25">
      <c r="A824" s="3">
        <f>TITRES_STAT!B827</f>
        <v>45803</v>
      </c>
      <c r="B824" s="5">
        <f>TITRES_STAT!D827</f>
        <v>22.642499999999998</v>
      </c>
      <c r="C824" s="2">
        <f t="shared" si="108"/>
        <v>0.27499999999999858</v>
      </c>
      <c r="D824" s="2">
        <f t="shared" si="109"/>
        <v>0.27499999999999858</v>
      </c>
      <c r="E824" s="2">
        <f t="shared" si="110"/>
        <v>0</v>
      </c>
      <c r="F824" s="2">
        <f t="shared" si="115"/>
        <v>0.10262860145537431</v>
      </c>
      <c r="G824" s="2">
        <f t="shared" si="115"/>
        <v>5.4090501363010468E-2</v>
      </c>
      <c r="H824" s="2">
        <f t="shared" si="112"/>
        <v>1.897349790984862</v>
      </c>
      <c r="I824" s="2">
        <f t="shared" si="113"/>
        <v>65.485699962375548</v>
      </c>
    </row>
    <row r="825" spans="1:9" ht="13.5" x14ac:dyDescent="0.25">
      <c r="A825" s="3">
        <f>TITRES_STAT!B828</f>
        <v>45804</v>
      </c>
      <c r="B825" s="5">
        <f>TITRES_STAT!D828</f>
        <v>22.3858</v>
      </c>
      <c r="C825" s="2">
        <f t="shared" si="108"/>
        <v>-0.2566999999999986</v>
      </c>
      <c r="D825" s="2">
        <f t="shared" si="109"/>
        <v>0</v>
      </c>
      <c r="E825" s="2">
        <f t="shared" si="110"/>
        <v>0.2566999999999986</v>
      </c>
      <c r="F825" s="2">
        <f t="shared" si="115"/>
        <v>9.5297987065704706E-2</v>
      </c>
      <c r="G825" s="2">
        <f t="shared" si="115"/>
        <v>6.8562608408509612E-2</v>
      </c>
      <c r="H825" s="2">
        <f t="shared" si="112"/>
        <v>1.3899410958506773</v>
      </c>
      <c r="I825" s="2">
        <f t="shared" si="113"/>
        <v>58.157964573429815</v>
      </c>
    </row>
    <row r="826" spans="1:9" ht="13.5" x14ac:dyDescent="0.25">
      <c r="A826" s="3">
        <f>TITRES_STAT!B829</f>
        <v>45805</v>
      </c>
      <c r="B826" s="5">
        <f>TITRES_STAT!D829</f>
        <v>22.3766</v>
      </c>
      <c r="C826" s="2">
        <f t="shared" si="108"/>
        <v>-9.1999999999998749E-3</v>
      </c>
      <c r="D826" s="2">
        <f t="shared" si="109"/>
        <v>0</v>
      </c>
      <c r="E826" s="2">
        <f t="shared" si="110"/>
        <v>9.1999999999998749E-3</v>
      </c>
      <c r="F826" s="2">
        <f t="shared" si="115"/>
        <v>8.849098798958295E-2</v>
      </c>
      <c r="G826" s="2">
        <f t="shared" si="115"/>
        <v>6.4322422093616063E-2</v>
      </c>
      <c r="H826" s="2">
        <f t="shared" si="112"/>
        <v>1.3757409175418098</v>
      </c>
      <c r="I826" s="2">
        <f t="shared" si="113"/>
        <v>57.907868125843258</v>
      </c>
    </row>
    <row r="827" spans="1:9" ht="13.5" x14ac:dyDescent="0.25">
      <c r="A827" s="3">
        <f>TITRES_STAT!B830</f>
        <v>45806</v>
      </c>
      <c r="B827" s="5">
        <f>TITRES_STAT!D830</f>
        <v>22.3675</v>
      </c>
      <c r="C827" s="2">
        <f t="shared" si="108"/>
        <v>-9.100000000000108E-3</v>
      </c>
      <c r="D827" s="2">
        <f t="shared" si="109"/>
        <v>0</v>
      </c>
      <c r="E827" s="2">
        <f t="shared" si="110"/>
        <v>9.100000000000108E-3</v>
      </c>
      <c r="F827" s="2">
        <f t="shared" si="115"/>
        <v>8.2170203133184169E-2</v>
      </c>
      <c r="G827" s="2">
        <f t="shared" si="115"/>
        <v>6.0377963372643499E-2</v>
      </c>
      <c r="H827" s="2">
        <f t="shared" si="112"/>
        <v>1.3609303551039362</v>
      </c>
      <c r="I827" s="2">
        <f t="shared" si="113"/>
        <v>57.643816225321203</v>
      </c>
    </row>
    <row r="828" spans="1:9" ht="13.5" x14ac:dyDescent="0.25">
      <c r="A828" s="3">
        <f>TITRES_STAT!B831</f>
        <v>45807</v>
      </c>
      <c r="B828" s="5">
        <f>TITRES_STAT!D831</f>
        <v>22.3675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7.6300902909385293E-2</v>
      </c>
      <c r="G828" s="2">
        <f t="shared" si="115"/>
        <v>5.6065251703168964E-2</v>
      </c>
      <c r="H828" s="2">
        <f t="shared" si="112"/>
        <v>1.360930355103936</v>
      </c>
      <c r="I828" s="2">
        <f t="shared" si="113"/>
        <v>57.643816225321203</v>
      </c>
    </row>
    <row r="829" spans="1:9" ht="13.5" x14ac:dyDescent="0.25">
      <c r="A829" s="3">
        <f>TITRES_STAT!B832</f>
        <v>45810</v>
      </c>
      <c r="B829" s="5">
        <f>TITRES_STAT!D832</f>
        <v>23.375900000000001</v>
      </c>
      <c r="C829" s="2">
        <f t="shared" si="108"/>
        <v>1.0084000000000017</v>
      </c>
      <c r="D829" s="2">
        <f t="shared" si="109"/>
        <v>1.0084000000000017</v>
      </c>
      <c r="E829" s="2">
        <f t="shared" si="110"/>
        <v>0</v>
      </c>
      <c r="F829" s="2">
        <f t="shared" ref="F829:G844" si="116">((F828*13)+D829)/14</f>
        <v>0.14287940984442932</v>
      </c>
      <c r="G829" s="2">
        <f t="shared" si="116"/>
        <v>5.2060590867228321E-2</v>
      </c>
      <c r="H829" s="2">
        <f t="shared" si="112"/>
        <v>2.7444830622229959</v>
      </c>
      <c r="I829" s="2">
        <f t="shared" si="113"/>
        <v>73.294043973954373</v>
      </c>
    </row>
    <row r="830" spans="1:9" ht="13.5" x14ac:dyDescent="0.25">
      <c r="A830" s="3">
        <f>TITRES_STAT!B833</f>
        <v>45811</v>
      </c>
      <c r="B830" s="5">
        <f>TITRES_STAT!D833</f>
        <v>23.229199999999999</v>
      </c>
      <c r="C830" s="2">
        <f t="shared" si="108"/>
        <v>-0.14670000000000272</v>
      </c>
      <c r="D830" s="2">
        <f t="shared" si="109"/>
        <v>0</v>
      </c>
      <c r="E830" s="2">
        <f t="shared" si="110"/>
        <v>0.14670000000000272</v>
      </c>
      <c r="F830" s="2">
        <f t="shared" si="116"/>
        <v>0.13267373771268437</v>
      </c>
      <c r="G830" s="2">
        <f t="shared" si="116"/>
        <v>5.8820548662426489E-2</v>
      </c>
      <c r="H830" s="2">
        <f t="shared" si="112"/>
        <v>2.2555678369153664</v>
      </c>
      <c r="I830" s="2">
        <f t="shared" si="113"/>
        <v>69.283392326805426</v>
      </c>
    </row>
    <row r="831" spans="1:9" ht="13.5" x14ac:dyDescent="0.25">
      <c r="A831" s="3">
        <f>TITRES_STAT!B834</f>
        <v>45812</v>
      </c>
      <c r="B831" s="5">
        <f>TITRES_STAT!D834</f>
        <v>22.3675</v>
      </c>
      <c r="C831" s="2">
        <f t="shared" si="108"/>
        <v>-0.86169999999999902</v>
      </c>
      <c r="D831" s="2">
        <f t="shared" si="109"/>
        <v>0</v>
      </c>
      <c r="E831" s="2">
        <f t="shared" si="110"/>
        <v>0.86169999999999902</v>
      </c>
      <c r="F831" s="2">
        <f t="shared" si="116"/>
        <v>0.12319704216177833</v>
      </c>
      <c r="G831" s="2">
        <f t="shared" si="116"/>
        <v>0.11616908090082453</v>
      </c>
      <c r="H831" s="2">
        <f t="shared" si="112"/>
        <v>1.0604976918682321</v>
      </c>
      <c r="I831" s="2">
        <f t="shared" si="113"/>
        <v>51.468035904795876</v>
      </c>
    </row>
    <row r="832" spans="1:9" ht="13.5" x14ac:dyDescent="0.25">
      <c r="A832" s="3">
        <f>TITRES_STAT!B835</f>
        <v>45813</v>
      </c>
      <c r="B832" s="5">
        <f>TITRES_STAT!D835</f>
        <v>22.3675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0.11439725343593701</v>
      </c>
      <c r="G832" s="2">
        <f t="shared" si="116"/>
        <v>0.10787128940790849</v>
      </c>
      <c r="H832" s="2">
        <f t="shared" si="112"/>
        <v>1.0604976918682318</v>
      </c>
      <c r="I832" s="2">
        <f t="shared" si="113"/>
        <v>51.468035904795876</v>
      </c>
    </row>
    <row r="833" spans="1:9" ht="13.5" x14ac:dyDescent="0.25">
      <c r="A833" s="3">
        <f>TITRES_STAT!B836</f>
        <v>45817</v>
      </c>
      <c r="B833" s="5">
        <f>TITRES_STAT!D836</f>
        <v>22.3675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0.1062260210476558</v>
      </c>
      <c r="G833" s="2">
        <f t="shared" si="116"/>
        <v>0.10016619730734359</v>
      </c>
      <c r="H833" s="2">
        <f t="shared" si="112"/>
        <v>1.0604976918682321</v>
      </c>
      <c r="I833" s="2">
        <f t="shared" si="113"/>
        <v>51.468035904795876</v>
      </c>
    </row>
    <row r="834" spans="1:9" ht="13.5" x14ac:dyDescent="0.25">
      <c r="A834" s="3">
        <f>TITRES_STAT!B837</f>
        <v>45818</v>
      </c>
      <c r="B834" s="5">
        <f>TITRES_STAT!D837</f>
        <v>22.3675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9.8638448115680386E-2</v>
      </c>
      <c r="G834" s="2">
        <f t="shared" si="116"/>
        <v>9.3011468928247618E-2</v>
      </c>
      <c r="H834" s="2">
        <f t="shared" si="112"/>
        <v>1.0604976918682321</v>
      </c>
      <c r="I834" s="2">
        <f t="shared" si="113"/>
        <v>51.468035904795876</v>
      </c>
    </row>
    <row r="835" spans="1:9" ht="13.5" x14ac:dyDescent="0.25">
      <c r="A835" s="3">
        <f>TITRES_STAT!B838</f>
        <v>45819</v>
      </c>
      <c r="B835" s="5">
        <f>TITRES_STAT!D838</f>
        <v>22.3766</v>
      </c>
      <c r="C835" s="2">
        <f t="shared" ref="C835:C898" si="117">B835-B834</f>
        <v>9.100000000000108E-3</v>
      </c>
      <c r="D835" s="2">
        <f t="shared" ref="D835:D898" si="118">IF(C835&gt;0,C835,0)</f>
        <v>9.100000000000108E-3</v>
      </c>
      <c r="E835" s="2">
        <f t="shared" ref="E835:E898" si="119">IF(C835&lt;0,-C835,0)</f>
        <v>0</v>
      </c>
      <c r="F835" s="2">
        <f t="shared" si="116"/>
        <v>9.2242844678846067E-2</v>
      </c>
      <c r="G835" s="2">
        <f t="shared" si="116"/>
        <v>8.6367792576229938E-2</v>
      </c>
      <c r="H835" s="2">
        <f t="shared" si="112"/>
        <v>1.0680236454744481</v>
      </c>
      <c r="I835" s="2">
        <f t="shared" si="113"/>
        <v>51.644653474424906</v>
      </c>
    </row>
    <row r="836" spans="1:9" ht="13.5" x14ac:dyDescent="0.25">
      <c r="A836" s="3">
        <f>TITRES_STAT!B839</f>
        <v>45820</v>
      </c>
      <c r="B836" s="5">
        <f>TITRES_STAT!D839</f>
        <v>22.3675</v>
      </c>
      <c r="C836" s="2">
        <f t="shared" si="117"/>
        <v>-9.100000000000108E-3</v>
      </c>
      <c r="D836" s="2">
        <f t="shared" si="118"/>
        <v>0</v>
      </c>
      <c r="E836" s="2">
        <f t="shared" si="119"/>
        <v>9.100000000000108E-3</v>
      </c>
      <c r="F836" s="2">
        <f t="shared" si="116"/>
        <v>8.5654070058928486E-2</v>
      </c>
      <c r="G836" s="2">
        <f t="shared" si="116"/>
        <v>8.0848664535070669E-2</v>
      </c>
      <c r="H836" s="2">
        <f t="shared" si="112"/>
        <v>1.059437042670919</v>
      </c>
      <c r="I836" s="2">
        <f t="shared" si="113"/>
        <v>51.443041021390833</v>
      </c>
    </row>
    <row r="837" spans="1:9" ht="13.5" x14ac:dyDescent="0.25">
      <c r="A837" s="3">
        <f>TITRES_STAT!B840</f>
        <v>45821</v>
      </c>
      <c r="B837" s="5">
        <f>TITRES_STAT!D840</f>
        <v>22.3766</v>
      </c>
      <c r="C837" s="2">
        <f t="shared" si="117"/>
        <v>9.100000000000108E-3</v>
      </c>
      <c r="D837" s="2">
        <f t="shared" si="118"/>
        <v>9.100000000000108E-3</v>
      </c>
      <c r="E837" s="2">
        <f t="shared" si="119"/>
        <v>0</v>
      </c>
      <c r="F837" s="2">
        <f t="shared" si="116"/>
        <v>8.0185922197576462E-2</v>
      </c>
      <c r="G837" s="2">
        <f t="shared" si="116"/>
        <v>7.5073759925422756E-2</v>
      </c>
      <c r="H837" s="2">
        <f t="shared" si="112"/>
        <v>1.0680951943426313</v>
      </c>
      <c r="I837" s="2">
        <f t="shared" si="113"/>
        <v>51.646326400470073</v>
      </c>
    </row>
    <row r="838" spans="1:9" ht="13.5" x14ac:dyDescent="0.25">
      <c r="A838" s="3">
        <f>TITRES_STAT!B841</f>
        <v>45824</v>
      </c>
      <c r="B838" s="5">
        <f>TITRES_STAT!D841</f>
        <v>22.3675</v>
      </c>
      <c r="C838" s="2">
        <f t="shared" si="117"/>
        <v>-9.100000000000108E-3</v>
      </c>
      <c r="D838" s="2">
        <f t="shared" si="118"/>
        <v>0</v>
      </c>
      <c r="E838" s="2">
        <f t="shared" si="119"/>
        <v>9.100000000000108E-3</v>
      </c>
      <c r="F838" s="2">
        <f t="shared" si="116"/>
        <v>7.4458356326321001E-2</v>
      </c>
      <c r="G838" s="2">
        <f t="shared" si="116"/>
        <v>7.0361348502178275E-2</v>
      </c>
      <c r="H838" s="2">
        <f t="shared" si="112"/>
        <v>1.0582281026637215</v>
      </c>
      <c r="I838" s="2">
        <f t="shared" si="113"/>
        <v>51.414520154213321</v>
      </c>
    </row>
    <row r="839" spans="1:9" ht="13.5" x14ac:dyDescent="0.25">
      <c r="A839" s="3">
        <f>TITRES_STAT!B842</f>
        <v>45825</v>
      </c>
      <c r="B839" s="5">
        <f>TITRES_STAT!D842</f>
        <v>22.3675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6.9139902303012354E-2</v>
      </c>
      <c r="G839" s="2">
        <f t="shared" si="116"/>
        <v>6.5335537894879822E-2</v>
      </c>
      <c r="H839" s="2">
        <f t="shared" si="112"/>
        <v>1.0582281026637215</v>
      </c>
      <c r="I839" s="2">
        <f t="shared" si="113"/>
        <v>51.414520154213321</v>
      </c>
    </row>
    <row r="840" spans="1:9" ht="13.5" x14ac:dyDescent="0.25">
      <c r="A840" s="3">
        <f>TITRES_STAT!B843</f>
        <v>45826</v>
      </c>
      <c r="B840" s="5">
        <f>TITRES_STAT!D843</f>
        <v>22.3675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6.4201337852797177E-2</v>
      </c>
      <c r="G840" s="2">
        <f t="shared" si="116"/>
        <v>6.0668713759531263E-2</v>
      </c>
      <c r="H840" s="2">
        <f t="shared" si="112"/>
        <v>1.0582281026637215</v>
      </c>
      <c r="I840" s="2">
        <f t="shared" si="113"/>
        <v>51.414520154213321</v>
      </c>
    </row>
    <row r="841" spans="1:9" ht="13.5" x14ac:dyDescent="0.25">
      <c r="A841" s="3">
        <f>TITRES_STAT!B844</f>
        <v>45827</v>
      </c>
      <c r="B841" s="5">
        <f>TITRES_STAT!D844</f>
        <v>22.4133</v>
      </c>
      <c r="C841" s="2">
        <f t="shared" si="117"/>
        <v>4.5799999999999841E-2</v>
      </c>
      <c r="D841" s="2">
        <f t="shared" si="118"/>
        <v>4.5799999999999841E-2</v>
      </c>
      <c r="E841" s="2">
        <f t="shared" si="119"/>
        <v>0</v>
      </c>
      <c r="F841" s="2">
        <f t="shared" si="116"/>
        <v>6.2886956577597367E-2</v>
      </c>
      <c r="G841" s="2">
        <f t="shared" si="116"/>
        <v>5.6335234205279028E-2</v>
      </c>
      <c r="H841" s="2">
        <f t="shared" si="112"/>
        <v>1.1162988397002953</v>
      </c>
      <c r="I841" s="2">
        <f t="shared" si="113"/>
        <v>52.747694170563491</v>
      </c>
    </row>
    <row r="842" spans="1:9" ht="13.5" x14ac:dyDescent="0.25">
      <c r="A842" s="3">
        <f>TITRES_STAT!B845</f>
        <v>45828</v>
      </c>
      <c r="B842" s="5">
        <f>TITRES_STAT!D845</f>
        <v>22.3766</v>
      </c>
      <c r="C842" s="2">
        <f t="shared" si="117"/>
        <v>-3.6699999999999733E-2</v>
      </c>
      <c r="D842" s="2">
        <f t="shared" si="118"/>
        <v>0</v>
      </c>
      <c r="E842" s="2">
        <f t="shared" si="119"/>
        <v>3.6699999999999733E-2</v>
      </c>
      <c r="F842" s="2">
        <f t="shared" si="116"/>
        <v>5.8395031107768988E-2</v>
      </c>
      <c r="G842" s="2">
        <f t="shared" si="116"/>
        <v>5.4932717476330502E-2</v>
      </c>
      <c r="H842" s="2">
        <f t="shared" si="112"/>
        <v>1.0630282605795049</v>
      </c>
      <c r="I842" s="2">
        <f t="shared" si="113"/>
        <v>51.527566582190204</v>
      </c>
    </row>
    <row r="843" spans="1:9" ht="13.5" x14ac:dyDescent="0.25">
      <c r="A843" s="3">
        <f>TITRES_STAT!B846</f>
        <v>45831</v>
      </c>
      <c r="B843" s="5">
        <f>TITRES_STAT!D846</f>
        <v>22.459099999999999</v>
      </c>
      <c r="C843" s="2">
        <f t="shared" si="117"/>
        <v>8.2499999999999574E-2</v>
      </c>
      <c r="D843" s="2">
        <f t="shared" si="118"/>
        <v>8.2499999999999574E-2</v>
      </c>
      <c r="E843" s="2">
        <f t="shared" si="119"/>
        <v>0</v>
      </c>
      <c r="F843" s="2">
        <f t="shared" si="116"/>
        <v>6.0116814600071171E-2</v>
      </c>
      <c r="G843" s="2">
        <f t="shared" si="116"/>
        <v>5.1008951942306889E-2</v>
      </c>
      <c r="H843" s="2">
        <f t="shared" si="112"/>
        <v>1.1785542009972216</v>
      </c>
      <c r="I843" s="2">
        <f t="shared" si="113"/>
        <v>54.097997674684649</v>
      </c>
    </row>
    <row r="844" spans="1:9" ht="13.5" x14ac:dyDescent="0.25">
      <c r="A844" s="3">
        <f>TITRES_STAT!B847</f>
        <v>45832</v>
      </c>
      <c r="B844" s="5">
        <f>TITRES_STAT!D847</f>
        <v>22.184100000000001</v>
      </c>
      <c r="C844" s="2">
        <f t="shared" si="117"/>
        <v>-0.27499999999999858</v>
      </c>
      <c r="D844" s="2">
        <f t="shared" si="118"/>
        <v>0</v>
      </c>
      <c r="E844" s="2">
        <f t="shared" si="119"/>
        <v>0.27499999999999858</v>
      </c>
      <c r="F844" s="2">
        <f t="shared" si="116"/>
        <v>5.5822756414351804E-2</v>
      </c>
      <c r="G844" s="2">
        <f t="shared" si="116"/>
        <v>6.70083125178563E-2</v>
      </c>
      <c r="H844" s="2">
        <f t="shared" si="112"/>
        <v>0.83307211175443674</v>
      </c>
      <c r="I844" s="2">
        <f t="shared" si="113"/>
        <v>45.446772465328813</v>
      </c>
    </row>
    <row r="845" spans="1:9" ht="13.5" x14ac:dyDescent="0.25">
      <c r="A845" s="3">
        <f>TITRES_STAT!B848</f>
        <v>45833</v>
      </c>
      <c r="B845" s="5">
        <f>TITRES_STAT!D848</f>
        <v>23.4</v>
      </c>
      <c r="C845" s="2">
        <f t="shared" si="117"/>
        <v>1.2158999999999978</v>
      </c>
      <c r="D845" s="2">
        <f t="shared" si="118"/>
        <v>1.2158999999999978</v>
      </c>
      <c r="E845" s="2">
        <f t="shared" si="119"/>
        <v>0</v>
      </c>
      <c r="F845" s="2">
        <f t="shared" ref="F845:G860" si="120">((F844*13)+D845)/14</f>
        <v>0.13868541667046938</v>
      </c>
      <c r="G845" s="2">
        <f t="shared" si="120"/>
        <v>6.2222004480866566E-2</v>
      </c>
      <c r="H845" s="2">
        <f t="shared" si="112"/>
        <v>2.2288805676955574</v>
      </c>
      <c r="I845" s="2">
        <f t="shared" si="113"/>
        <v>69.029514129297851</v>
      </c>
    </row>
    <row r="846" spans="1:9" ht="13.5" x14ac:dyDescent="0.25">
      <c r="A846" s="3">
        <f>TITRES_STAT!B849</f>
        <v>45835</v>
      </c>
      <c r="B846" s="5">
        <f>TITRES_STAT!D849</f>
        <v>24.8</v>
      </c>
      <c r="C846" s="2">
        <f t="shared" si="117"/>
        <v>1.4000000000000021</v>
      </c>
      <c r="D846" s="2">
        <f t="shared" si="118"/>
        <v>1.4000000000000021</v>
      </c>
      <c r="E846" s="2">
        <f t="shared" si="119"/>
        <v>0</v>
      </c>
      <c r="F846" s="2">
        <f t="shared" si="120"/>
        <v>0.22877931547972172</v>
      </c>
      <c r="G846" s="2">
        <f t="shared" si="120"/>
        <v>5.7777575589376094E-2</v>
      </c>
      <c r="H846" s="2">
        <f t="shared" si="112"/>
        <v>3.9596558551651779</v>
      </c>
      <c r="I846" s="2">
        <f t="shared" si="113"/>
        <v>79.837310708593591</v>
      </c>
    </row>
    <row r="847" spans="1:9" ht="13.5" x14ac:dyDescent="0.25">
      <c r="A847" s="3">
        <f>TITRES_STAT!B850</f>
        <v>45838</v>
      </c>
      <c r="B847" s="5">
        <f>TITRES_STAT!D850</f>
        <v>25.3</v>
      </c>
      <c r="C847" s="2">
        <f t="shared" si="117"/>
        <v>0.5</v>
      </c>
      <c r="D847" s="2">
        <f t="shared" si="118"/>
        <v>0.5</v>
      </c>
      <c r="E847" s="2">
        <f t="shared" si="119"/>
        <v>0</v>
      </c>
      <c r="F847" s="2">
        <f t="shared" si="120"/>
        <v>0.24815222151688446</v>
      </c>
      <c r="G847" s="2">
        <f t="shared" si="120"/>
        <v>5.365060590442066E-2</v>
      </c>
      <c r="H847" s="2">
        <f t="shared" si="112"/>
        <v>4.6253386580381077</v>
      </c>
      <c r="I847" s="2">
        <f t="shared" si="113"/>
        <v>82.223292484425116</v>
      </c>
    </row>
    <row r="848" spans="1:9" ht="13.5" x14ac:dyDescent="0.25">
      <c r="A848" s="3">
        <f>TITRES_STAT!B851</f>
        <v>45839</v>
      </c>
      <c r="B848" s="5">
        <f>TITRES_STAT!D851</f>
        <v>25.76</v>
      </c>
      <c r="C848" s="2">
        <f t="shared" si="117"/>
        <v>0.46000000000000085</v>
      </c>
      <c r="D848" s="2">
        <f t="shared" si="118"/>
        <v>0.46000000000000085</v>
      </c>
      <c r="E848" s="2">
        <f t="shared" si="119"/>
        <v>0</v>
      </c>
      <c r="F848" s="2">
        <f t="shared" si="120"/>
        <v>0.26328420569424993</v>
      </c>
      <c r="G848" s="2">
        <f t="shared" si="120"/>
        <v>4.9818419768390618E-2</v>
      </c>
      <c r="H848" s="2">
        <f t="shared" si="112"/>
        <v>5.2848766965768279</v>
      </c>
      <c r="I848" s="2">
        <f t="shared" si="113"/>
        <v>84.08878887719996</v>
      </c>
    </row>
    <row r="849" spans="1:9" ht="13.5" x14ac:dyDescent="0.25">
      <c r="A849" s="3">
        <f>TITRES_STAT!B852</f>
        <v>45840</v>
      </c>
      <c r="B849" s="5">
        <f>TITRES_STAT!D852</f>
        <v>25.7</v>
      </c>
      <c r="C849" s="2">
        <f t="shared" si="117"/>
        <v>-6.0000000000002274E-2</v>
      </c>
      <c r="D849" s="2">
        <f t="shared" si="118"/>
        <v>0</v>
      </c>
      <c r="E849" s="2">
        <f t="shared" si="119"/>
        <v>6.0000000000002274E-2</v>
      </c>
      <c r="F849" s="2">
        <f t="shared" si="120"/>
        <v>0.24447819100180349</v>
      </c>
      <c r="G849" s="2">
        <f t="shared" si="120"/>
        <v>5.0545675499220018E-2</v>
      </c>
      <c r="H849" s="2">
        <f t="shared" ref="H849:H912" si="121">F849/G849</f>
        <v>4.8367775994125566</v>
      </c>
      <c r="I849" s="2">
        <f t="shared" ref="I849:I912" si="122">IF(G849=0,100,100-(100/(1+H849)))</f>
        <v>82.867258809027689</v>
      </c>
    </row>
    <row r="850" spans="1:9" ht="13.5" x14ac:dyDescent="0.25">
      <c r="A850" s="3">
        <f>TITRES_STAT!B853</f>
        <v>45841</v>
      </c>
      <c r="B850" s="5">
        <f>TITRES_STAT!D853</f>
        <v>25.69</v>
      </c>
      <c r="C850" s="2">
        <f t="shared" si="117"/>
        <v>-9.9999999999980105E-3</v>
      </c>
      <c r="D850" s="2">
        <f t="shared" si="118"/>
        <v>0</v>
      </c>
      <c r="E850" s="2">
        <f t="shared" si="119"/>
        <v>9.9999999999980105E-3</v>
      </c>
      <c r="F850" s="2">
        <f t="shared" si="120"/>
        <v>0.22701546307310322</v>
      </c>
      <c r="G850" s="2">
        <f t="shared" si="120"/>
        <v>4.7649555820704161E-2</v>
      </c>
      <c r="H850" s="2">
        <f t="shared" si="121"/>
        <v>4.7642723874975337</v>
      </c>
      <c r="I850" s="2">
        <f t="shared" si="122"/>
        <v>82.651756669775736</v>
      </c>
    </row>
    <row r="851" spans="1:9" ht="13.5" x14ac:dyDescent="0.25">
      <c r="A851" s="3">
        <f>TITRES_STAT!B854</f>
        <v>45842</v>
      </c>
      <c r="B851" s="5">
        <f>TITRES_STAT!D854</f>
        <v>25.69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0.21080007285359587</v>
      </c>
      <c r="G851" s="2">
        <f t="shared" si="120"/>
        <v>4.4246016119225295E-2</v>
      </c>
      <c r="H851" s="2">
        <f t="shared" si="121"/>
        <v>4.7642723874975337</v>
      </c>
      <c r="I851" s="2">
        <f t="shared" si="122"/>
        <v>82.651756669775736</v>
      </c>
    </row>
    <row r="852" spans="1:9" ht="13.5" x14ac:dyDescent="0.25">
      <c r="A852" s="3">
        <f>TITRES_STAT!B855</f>
        <v>45845</v>
      </c>
      <c r="B852" s="5">
        <f>TITRES_STAT!D855</f>
        <v>25.69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0.19574292479262473</v>
      </c>
      <c r="G852" s="2">
        <f t="shared" si="120"/>
        <v>4.1085586396423492E-2</v>
      </c>
      <c r="H852" s="2">
        <f t="shared" si="121"/>
        <v>4.7642723874975337</v>
      </c>
      <c r="I852" s="2">
        <f t="shared" si="122"/>
        <v>82.651756669775736</v>
      </c>
    </row>
    <row r="853" spans="1:9" ht="13.5" x14ac:dyDescent="0.25">
      <c r="A853" s="3">
        <f>TITRES_STAT!B856</f>
        <v>45846</v>
      </c>
      <c r="B853" s="5">
        <f>TITRES_STAT!D856</f>
        <v>25.35</v>
      </c>
      <c r="C853" s="2">
        <f t="shared" si="117"/>
        <v>-0.33999999999999986</v>
      </c>
      <c r="D853" s="2">
        <f t="shared" si="118"/>
        <v>0</v>
      </c>
      <c r="E853" s="2">
        <f t="shared" si="119"/>
        <v>0.33999999999999986</v>
      </c>
      <c r="F853" s="2">
        <f t="shared" si="120"/>
        <v>0.18176128730743724</v>
      </c>
      <c r="G853" s="2">
        <f t="shared" si="120"/>
        <v>6.2436615939536089E-2</v>
      </c>
      <c r="H853" s="2">
        <f t="shared" si="121"/>
        <v>2.9111329077068451</v>
      </c>
      <c r="I853" s="2">
        <f t="shared" si="122"/>
        <v>74.431960672328188</v>
      </c>
    </row>
    <row r="854" spans="1:9" ht="13.5" x14ac:dyDescent="0.25">
      <c r="A854" s="3">
        <f>TITRES_STAT!B857</f>
        <v>45847</v>
      </c>
      <c r="B854" s="5">
        <f>TITRES_STAT!D857</f>
        <v>25.3</v>
      </c>
      <c r="C854" s="2">
        <f t="shared" si="117"/>
        <v>-5.0000000000000711E-2</v>
      </c>
      <c r="D854" s="2">
        <f t="shared" si="118"/>
        <v>0</v>
      </c>
      <c r="E854" s="2">
        <f t="shared" si="119"/>
        <v>5.0000000000000711E-2</v>
      </c>
      <c r="F854" s="2">
        <f t="shared" si="120"/>
        <v>0.16877833821404886</v>
      </c>
      <c r="G854" s="2">
        <f t="shared" si="120"/>
        <v>6.1548286229569274E-2</v>
      </c>
      <c r="H854" s="2">
        <f t="shared" si="121"/>
        <v>2.7422101987457728</v>
      </c>
      <c r="I854" s="2">
        <f t="shared" si="122"/>
        <v>73.277823882390237</v>
      </c>
    </row>
    <row r="855" spans="1:9" ht="13.5" x14ac:dyDescent="0.25">
      <c r="A855" s="3">
        <f>TITRES_STAT!B858</f>
        <v>45848</v>
      </c>
      <c r="B855" s="5">
        <f>TITRES_STAT!D858</f>
        <v>25.2</v>
      </c>
      <c r="C855" s="2">
        <f t="shared" si="117"/>
        <v>-0.10000000000000142</v>
      </c>
      <c r="D855" s="2">
        <f t="shared" si="118"/>
        <v>0</v>
      </c>
      <c r="E855" s="2">
        <f t="shared" si="119"/>
        <v>0.10000000000000142</v>
      </c>
      <c r="F855" s="2">
        <f t="shared" si="120"/>
        <v>0.15672274262733107</v>
      </c>
      <c r="G855" s="2">
        <f t="shared" si="120"/>
        <v>6.4294837213171571E-2</v>
      </c>
      <c r="H855" s="2">
        <f t="shared" si="121"/>
        <v>2.4375634097604424</v>
      </c>
      <c r="I855" s="2">
        <f t="shared" si="122"/>
        <v>70.909627523941793</v>
      </c>
    </row>
    <row r="856" spans="1:9" ht="13.5" x14ac:dyDescent="0.25">
      <c r="A856" s="3">
        <f>TITRES_STAT!B859</f>
        <v>45849</v>
      </c>
      <c r="B856" s="5">
        <f>TITRES_STAT!D859</f>
        <v>24.6</v>
      </c>
      <c r="C856" s="2">
        <f t="shared" si="117"/>
        <v>-0.59999999999999787</v>
      </c>
      <c r="D856" s="2">
        <f t="shared" si="118"/>
        <v>0</v>
      </c>
      <c r="E856" s="2">
        <f t="shared" si="119"/>
        <v>0.59999999999999787</v>
      </c>
      <c r="F856" s="2">
        <f t="shared" si="120"/>
        <v>0.14552826101109312</v>
      </c>
      <c r="G856" s="2">
        <f t="shared" si="120"/>
        <v>0.10255949169794487</v>
      </c>
      <c r="H856" s="2">
        <f t="shared" si="121"/>
        <v>1.4189643357408457</v>
      </c>
      <c r="I856" s="2">
        <f t="shared" si="122"/>
        <v>58.659994063379429</v>
      </c>
    </row>
    <row r="857" spans="1:9" ht="13.5" x14ac:dyDescent="0.25">
      <c r="A857" s="3">
        <f>TITRES_STAT!B860</f>
        <v>45852</v>
      </c>
      <c r="B857" s="5">
        <f>TITRES_STAT!D860</f>
        <v>24.41</v>
      </c>
      <c r="C857" s="2">
        <f t="shared" si="117"/>
        <v>-0.19000000000000128</v>
      </c>
      <c r="D857" s="2">
        <f t="shared" si="118"/>
        <v>0</v>
      </c>
      <c r="E857" s="2">
        <f t="shared" si="119"/>
        <v>0.19000000000000128</v>
      </c>
      <c r="F857" s="2">
        <f t="shared" si="120"/>
        <v>0.13513338522458646</v>
      </c>
      <c r="G857" s="2">
        <f t="shared" si="120"/>
        <v>0.1088052422909489</v>
      </c>
      <c r="H857" s="2">
        <f t="shared" si="121"/>
        <v>1.2419749488102347</v>
      </c>
      <c r="I857" s="2">
        <f t="shared" si="122"/>
        <v>55.396468612163694</v>
      </c>
    </row>
    <row r="858" spans="1:9" ht="13.5" x14ac:dyDescent="0.25">
      <c r="A858" s="3">
        <f>TITRES_STAT!B861</f>
        <v>45853</v>
      </c>
      <c r="B858" s="5">
        <f>TITRES_STAT!D861</f>
        <v>24.6</v>
      </c>
      <c r="C858" s="2">
        <f t="shared" si="117"/>
        <v>0.19000000000000128</v>
      </c>
      <c r="D858" s="2">
        <f t="shared" si="118"/>
        <v>0.19000000000000128</v>
      </c>
      <c r="E858" s="2">
        <f t="shared" si="119"/>
        <v>0</v>
      </c>
      <c r="F858" s="2">
        <f t="shared" si="120"/>
        <v>0.13905242913711607</v>
      </c>
      <c r="G858" s="2">
        <f t="shared" si="120"/>
        <v>0.10103343927016684</v>
      </c>
      <c r="H858" s="2">
        <f t="shared" si="121"/>
        <v>1.3763010557849582</v>
      </c>
      <c r="I858" s="2">
        <f t="shared" si="122"/>
        <v>57.917790022204393</v>
      </c>
    </row>
    <row r="859" spans="1:9" ht="13.5" x14ac:dyDescent="0.25">
      <c r="A859" s="3">
        <f>TITRES_STAT!B862</f>
        <v>45854</v>
      </c>
      <c r="B859" s="5">
        <f>TITRES_STAT!D862</f>
        <v>25.18</v>
      </c>
      <c r="C859" s="2">
        <f t="shared" si="117"/>
        <v>0.57999999999999829</v>
      </c>
      <c r="D859" s="2">
        <f t="shared" si="118"/>
        <v>0.57999999999999829</v>
      </c>
      <c r="E859" s="2">
        <f t="shared" si="119"/>
        <v>0</v>
      </c>
      <c r="F859" s="2">
        <f t="shared" si="120"/>
        <v>0.17054868419875049</v>
      </c>
      <c r="G859" s="2">
        <f t="shared" si="120"/>
        <v>9.3816765036583497E-2</v>
      </c>
      <c r="H859" s="2">
        <f t="shared" si="121"/>
        <v>1.8178913345844496</v>
      </c>
      <c r="I859" s="2">
        <f t="shared" si="122"/>
        <v>64.512471161437858</v>
      </c>
    </row>
    <row r="860" spans="1:9" ht="13.5" x14ac:dyDescent="0.25">
      <c r="A860" s="3">
        <f>TITRES_STAT!B863</f>
        <v>45855</v>
      </c>
      <c r="B860" s="5">
        <f>TITRES_STAT!D863</f>
        <v>25</v>
      </c>
      <c r="C860" s="2">
        <f t="shared" si="117"/>
        <v>-0.17999999999999972</v>
      </c>
      <c r="D860" s="2">
        <f t="shared" si="118"/>
        <v>0</v>
      </c>
      <c r="E860" s="2">
        <f t="shared" si="119"/>
        <v>0.17999999999999972</v>
      </c>
      <c r="F860" s="2">
        <f t="shared" si="120"/>
        <v>0.15836663532741116</v>
      </c>
      <c r="G860" s="2">
        <f t="shared" si="120"/>
        <v>9.9972710391113231E-2</v>
      </c>
      <c r="H860" s="2">
        <f t="shared" si="121"/>
        <v>1.5840986475994221</v>
      </c>
      <c r="I860" s="2">
        <f t="shared" si="122"/>
        <v>61.301786952716348</v>
      </c>
    </row>
    <row r="861" spans="1:9" ht="13.5" x14ac:dyDescent="0.25">
      <c r="A861" s="3">
        <f>TITRES_STAT!B864</f>
        <v>45856</v>
      </c>
      <c r="B861" s="5">
        <f>TITRES_STAT!D864</f>
        <v>25.17</v>
      </c>
      <c r="C861" s="2">
        <f t="shared" si="117"/>
        <v>0.17000000000000171</v>
      </c>
      <c r="D861" s="2">
        <f t="shared" si="118"/>
        <v>0.17000000000000171</v>
      </c>
      <c r="E861" s="2">
        <f t="shared" si="119"/>
        <v>0</v>
      </c>
      <c r="F861" s="2">
        <f t="shared" ref="F861:G876" si="123">((F860*13)+D861)/14</f>
        <v>0.15919758994688191</v>
      </c>
      <c r="G861" s="2">
        <f t="shared" si="123"/>
        <v>9.283180250603372E-2</v>
      </c>
      <c r="H861" s="2">
        <f t="shared" si="121"/>
        <v>1.7149035745216157</v>
      </c>
      <c r="I861" s="2">
        <f t="shared" si="122"/>
        <v>63.166279296817869</v>
      </c>
    </row>
    <row r="862" spans="1:9" ht="13.5" x14ac:dyDescent="0.25">
      <c r="A862" s="3">
        <f>TITRES_STAT!B865</f>
        <v>45859</v>
      </c>
      <c r="B862" s="5">
        <f>TITRES_STAT!D865</f>
        <v>25.1</v>
      </c>
      <c r="C862" s="2">
        <f t="shared" si="117"/>
        <v>-7.0000000000000284E-2</v>
      </c>
      <c r="D862" s="2">
        <f t="shared" si="118"/>
        <v>0</v>
      </c>
      <c r="E862" s="2">
        <f t="shared" si="119"/>
        <v>7.0000000000000284E-2</v>
      </c>
      <c r="F862" s="2">
        <f t="shared" si="123"/>
        <v>0.14782633352210461</v>
      </c>
      <c r="G862" s="2">
        <f t="shared" si="123"/>
        <v>9.1200959469888473E-2</v>
      </c>
      <c r="H862" s="2">
        <f t="shared" si="121"/>
        <v>1.6208857273142172</v>
      </c>
      <c r="I862" s="2">
        <f t="shared" si="122"/>
        <v>61.844959908848772</v>
      </c>
    </row>
    <row r="863" spans="1:9" ht="13.5" x14ac:dyDescent="0.25">
      <c r="A863" s="3">
        <f>TITRES_STAT!B866</f>
        <v>45860</v>
      </c>
      <c r="B863" s="5">
        <f>TITRES_STAT!D866</f>
        <v>25.05</v>
      </c>
      <c r="C863" s="2">
        <f t="shared" si="117"/>
        <v>-5.0000000000000711E-2</v>
      </c>
      <c r="D863" s="2">
        <f t="shared" si="118"/>
        <v>0</v>
      </c>
      <c r="E863" s="2">
        <f t="shared" si="119"/>
        <v>5.0000000000000711E-2</v>
      </c>
      <c r="F863" s="2">
        <f t="shared" si="123"/>
        <v>0.13726730969909715</v>
      </c>
      <c r="G863" s="2">
        <f t="shared" si="123"/>
        <v>8.825803379346793E-2</v>
      </c>
      <c r="H863" s="2">
        <f t="shared" si="121"/>
        <v>1.5552953515859589</v>
      </c>
      <c r="I863" s="2">
        <f t="shared" si="122"/>
        <v>60.865580592108685</v>
      </c>
    </row>
    <row r="864" spans="1:9" ht="13.5" x14ac:dyDescent="0.25">
      <c r="A864" s="3">
        <f>TITRES_STAT!B867</f>
        <v>45861</v>
      </c>
      <c r="B864" s="5">
        <f>TITRES_STAT!D867</f>
        <v>25.67</v>
      </c>
      <c r="C864" s="2">
        <f t="shared" si="117"/>
        <v>0.62000000000000099</v>
      </c>
      <c r="D864" s="2">
        <f t="shared" si="118"/>
        <v>0.62000000000000099</v>
      </c>
      <c r="E864" s="2">
        <f t="shared" si="119"/>
        <v>0</v>
      </c>
      <c r="F864" s="2">
        <f t="shared" si="123"/>
        <v>0.17174821614916169</v>
      </c>
      <c r="G864" s="2">
        <f t="shared" si="123"/>
        <v>8.1953888522505944E-2</v>
      </c>
      <c r="H864" s="2">
        <f t="shared" si="121"/>
        <v>2.0956689090109091</v>
      </c>
      <c r="I864" s="2">
        <f t="shared" si="122"/>
        <v>67.69680384458465</v>
      </c>
    </row>
    <row r="865" spans="1:9" ht="13.5" x14ac:dyDescent="0.25">
      <c r="A865" s="3">
        <f>TITRES_STAT!B868</f>
        <v>45862</v>
      </c>
      <c r="B865" s="5">
        <f>TITRES_STAT!D868</f>
        <v>26.4</v>
      </c>
      <c r="C865" s="2">
        <f t="shared" si="117"/>
        <v>0.72999999999999687</v>
      </c>
      <c r="D865" s="2">
        <f t="shared" si="118"/>
        <v>0.72999999999999687</v>
      </c>
      <c r="E865" s="2">
        <f t="shared" si="119"/>
        <v>0</v>
      </c>
      <c r="F865" s="2">
        <f t="shared" si="123"/>
        <v>0.21162334356707849</v>
      </c>
      <c r="G865" s="2">
        <f t="shared" si="123"/>
        <v>7.6100039342326939E-2</v>
      </c>
      <c r="H865" s="2">
        <f t="shared" si="121"/>
        <v>2.7808572163164875</v>
      </c>
      <c r="I865" s="2">
        <f t="shared" si="122"/>
        <v>73.550971571091139</v>
      </c>
    </row>
    <row r="866" spans="1:9" ht="13.5" x14ac:dyDescent="0.25">
      <c r="A866" s="3">
        <f>TITRES_STAT!B869</f>
        <v>45866</v>
      </c>
      <c r="B866" s="5">
        <f>TITRES_STAT!D869</f>
        <v>26.89</v>
      </c>
      <c r="C866" s="2">
        <f t="shared" si="117"/>
        <v>0.49000000000000199</v>
      </c>
      <c r="D866" s="2">
        <f t="shared" si="118"/>
        <v>0.49000000000000199</v>
      </c>
      <c r="E866" s="2">
        <f t="shared" si="119"/>
        <v>0</v>
      </c>
      <c r="F866" s="2">
        <f t="shared" si="123"/>
        <v>0.23150739045514443</v>
      </c>
      <c r="G866" s="2">
        <f t="shared" si="123"/>
        <v>7.0664322246446448E-2</v>
      </c>
      <c r="H866" s="2">
        <f t="shared" si="121"/>
        <v>3.2761566671190483</v>
      </c>
      <c r="I866" s="2">
        <f t="shared" si="122"/>
        <v>76.614514437944464</v>
      </c>
    </row>
    <row r="867" spans="1:9" ht="13.5" x14ac:dyDescent="0.25">
      <c r="A867" s="3">
        <f>TITRES_STAT!B870</f>
        <v>45867</v>
      </c>
      <c r="B867" s="5">
        <f>TITRES_STAT!D870</f>
        <v>27</v>
      </c>
      <c r="C867" s="2">
        <f t="shared" si="117"/>
        <v>0.10999999999999943</v>
      </c>
      <c r="D867" s="2">
        <f t="shared" si="118"/>
        <v>0.10999999999999943</v>
      </c>
      <c r="E867" s="2">
        <f t="shared" si="119"/>
        <v>0</v>
      </c>
      <c r="F867" s="2">
        <f t="shared" si="123"/>
        <v>0.22282829113691976</v>
      </c>
      <c r="G867" s="2">
        <f t="shared" si="123"/>
        <v>6.5616870657414561E-2</v>
      </c>
      <c r="H867" s="2">
        <f t="shared" si="121"/>
        <v>3.3958993914888969</v>
      </c>
      <c r="I867" s="2">
        <f t="shared" si="122"/>
        <v>77.251526685616454</v>
      </c>
    </row>
    <row r="868" spans="1:9" ht="13.5" x14ac:dyDescent="0.25">
      <c r="A868" s="3">
        <f>TITRES_STAT!B871</f>
        <v>45868</v>
      </c>
      <c r="B868" s="5">
        <f>TITRES_STAT!D871</f>
        <v>27.38</v>
      </c>
      <c r="C868" s="2">
        <f t="shared" si="117"/>
        <v>0.37999999999999901</v>
      </c>
      <c r="D868" s="2">
        <f t="shared" si="118"/>
        <v>0.37999999999999901</v>
      </c>
      <c r="E868" s="2">
        <f t="shared" si="119"/>
        <v>0</v>
      </c>
      <c r="F868" s="2">
        <f t="shared" si="123"/>
        <v>0.23405484176999686</v>
      </c>
      <c r="G868" s="2">
        <f t="shared" si="123"/>
        <v>6.092995132474209E-2</v>
      </c>
      <c r="H868" s="2">
        <f t="shared" si="121"/>
        <v>3.8413758206130915</v>
      </c>
      <c r="I868" s="2">
        <f t="shared" si="122"/>
        <v>79.344714456119959</v>
      </c>
    </row>
    <row r="869" spans="1:9" ht="13.5" x14ac:dyDescent="0.25">
      <c r="A869" s="3">
        <f>TITRES_STAT!B872</f>
        <v>45869</v>
      </c>
      <c r="B869" s="5">
        <f>TITRES_STAT!D872</f>
        <v>27.4</v>
      </c>
      <c r="C869" s="2">
        <f t="shared" si="117"/>
        <v>1.9999999999999574E-2</v>
      </c>
      <c r="D869" s="2">
        <f t="shared" si="118"/>
        <v>1.9999999999999574E-2</v>
      </c>
      <c r="E869" s="2">
        <f t="shared" si="119"/>
        <v>0</v>
      </c>
      <c r="F869" s="2">
        <f t="shared" si="123"/>
        <v>0.21876521021499706</v>
      </c>
      <c r="G869" s="2">
        <f t="shared" si="123"/>
        <v>5.6577811944403367E-2</v>
      </c>
      <c r="H869" s="2">
        <f t="shared" si="121"/>
        <v>3.8666254967577824</v>
      </c>
      <c r="I869" s="2">
        <f t="shared" si="122"/>
        <v>79.451880966262664</v>
      </c>
    </row>
    <row r="870" spans="1:9" ht="13.5" x14ac:dyDescent="0.25">
      <c r="A870" s="3">
        <f>TITRES_STAT!B873</f>
        <v>45870</v>
      </c>
      <c r="B870" s="5">
        <f>TITRES_STAT!D873</f>
        <v>29.04</v>
      </c>
      <c r="C870" s="2">
        <f t="shared" si="117"/>
        <v>1.6400000000000006</v>
      </c>
      <c r="D870" s="2">
        <f t="shared" si="118"/>
        <v>1.6400000000000006</v>
      </c>
      <c r="E870" s="2">
        <f t="shared" si="119"/>
        <v>0</v>
      </c>
      <c r="F870" s="2">
        <f t="shared" si="123"/>
        <v>0.32028198091392585</v>
      </c>
      <c r="G870" s="2">
        <f t="shared" si="123"/>
        <v>5.2536539662660267E-2</v>
      </c>
      <c r="H870" s="2">
        <f t="shared" si="121"/>
        <v>6.096366128612055</v>
      </c>
      <c r="I870" s="2">
        <f t="shared" si="122"/>
        <v>85.908280634393009</v>
      </c>
    </row>
    <row r="871" spans="1:9" ht="13.5" x14ac:dyDescent="0.25">
      <c r="A871" s="3">
        <f>TITRES_STAT!B874</f>
        <v>45873</v>
      </c>
      <c r="B871" s="5">
        <f>TITRES_STAT!D874</f>
        <v>30</v>
      </c>
      <c r="C871" s="2">
        <f t="shared" si="117"/>
        <v>0.96000000000000085</v>
      </c>
      <c r="D871" s="2">
        <f t="shared" si="118"/>
        <v>0.96000000000000085</v>
      </c>
      <c r="E871" s="2">
        <f t="shared" si="119"/>
        <v>0</v>
      </c>
      <c r="F871" s="2">
        <f t="shared" si="123"/>
        <v>0.36597612513435973</v>
      </c>
      <c r="G871" s="2">
        <f t="shared" si="123"/>
        <v>4.8783929686755968E-2</v>
      </c>
      <c r="H871" s="2">
        <f t="shared" si="121"/>
        <v>7.5019812361224396</v>
      </c>
      <c r="I871" s="2">
        <f t="shared" si="122"/>
        <v>88.238035673952197</v>
      </c>
    </row>
    <row r="872" spans="1:9" ht="13.5" x14ac:dyDescent="0.25">
      <c r="A872" s="3">
        <f>TITRES_STAT!B875</f>
        <v>45874</v>
      </c>
      <c r="B872" s="5">
        <f>TITRES_STAT!D875</f>
        <v>30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0.33983497333904833</v>
      </c>
      <c r="G872" s="2">
        <f t="shared" si="123"/>
        <v>4.5299363280559113E-2</v>
      </c>
      <c r="H872" s="2">
        <f t="shared" si="121"/>
        <v>7.5019812361224405</v>
      </c>
      <c r="I872" s="2">
        <f t="shared" si="122"/>
        <v>88.238035673952197</v>
      </c>
    </row>
    <row r="873" spans="1:9" ht="13.5" x14ac:dyDescent="0.25">
      <c r="A873" s="3">
        <f>TITRES_STAT!B876</f>
        <v>45875</v>
      </c>
      <c r="B873" s="5">
        <f>TITRES_STAT!D876</f>
        <v>31</v>
      </c>
      <c r="C873" s="2">
        <f t="shared" si="117"/>
        <v>1</v>
      </c>
      <c r="D873" s="2">
        <f t="shared" si="118"/>
        <v>1</v>
      </c>
      <c r="E873" s="2">
        <f t="shared" si="119"/>
        <v>0</v>
      </c>
      <c r="F873" s="2">
        <f t="shared" si="123"/>
        <v>0.38698961810054489</v>
      </c>
      <c r="G873" s="2">
        <f t="shared" si="123"/>
        <v>4.2063694474804895E-2</v>
      </c>
      <c r="H873" s="2">
        <f t="shared" si="121"/>
        <v>9.2000862723159518</v>
      </c>
      <c r="I873" s="2">
        <f t="shared" si="122"/>
        <v>90.196161352927973</v>
      </c>
    </row>
    <row r="874" spans="1:9" ht="13.5" x14ac:dyDescent="0.25">
      <c r="A874" s="3">
        <f>TITRES_STAT!B877</f>
        <v>45876</v>
      </c>
      <c r="B874" s="5">
        <f>TITRES_STAT!D877</f>
        <v>31.48</v>
      </c>
      <c r="C874" s="2">
        <f t="shared" si="117"/>
        <v>0.48000000000000043</v>
      </c>
      <c r="D874" s="2">
        <f t="shared" si="118"/>
        <v>0.48000000000000043</v>
      </c>
      <c r="E874" s="2">
        <f t="shared" si="119"/>
        <v>0</v>
      </c>
      <c r="F874" s="2">
        <f t="shared" si="123"/>
        <v>0.3936332168076489</v>
      </c>
      <c r="G874" s="2">
        <f t="shared" si="123"/>
        <v>3.9059144869461694E-2</v>
      </c>
      <c r="H874" s="2">
        <f t="shared" si="121"/>
        <v>10.077875952563677</v>
      </c>
      <c r="I874" s="2">
        <f t="shared" si="122"/>
        <v>90.972998756421561</v>
      </c>
    </row>
    <row r="875" spans="1:9" ht="13.5" x14ac:dyDescent="0.25">
      <c r="A875" s="3">
        <f>TITRES_STAT!B878</f>
        <v>45877</v>
      </c>
      <c r="B875" s="5">
        <f>TITRES_STAT!D878</f>
        <v>31.98</v>
      </c>
      <c r="C875" s="2">
        <f t="shared" si="117"/>
        <v>0.5</v>
      </c>
      <c r="D875" s="2">
        <f t="shared" si="118"/>
        <v>0.5</v>
      </c>
      <c r="E875" s="2">
        <f t="shared" si="119"/>
        <v>0</v>
      </c>
      <c r="F875" s="2">
        <f t="shared" si="123"/>
        <v>0.40123084417853111</v>
      </c>
      <c r="G875" s="2">
        <f t="shared" si="123"/>
        <v>3.6269205950214434E-2</v>
      </c>
      <c r="H875" s="2">
        <f t="shared" si="121"/>
        <v>11.062575914380032</v>
      </c>
      <c r="I875" s="2">
        <f t="shared" si="122"/>
        <v>91.70989673268808</v>
      </c>
    </row>
    <row r="876" spans="1:9" ht="13.5" x14ac:dyDescent="0.25">
      <c r="A876" s="3">
        <f>TITRES_STAT!B879</f>
        <v>45880</v>
      </c>
      <c r="B876" s="5">
        <f>TITRES_STAT!D879</f>
        <v>33</v>
      </c>
      <c r="C876" s="2">
        <f t="shared" si="117"/>
        <v>1.0199999999999996</v>
      </c>
      <c r="D876" s="2">
        <f t="shared" si="118"/>
        <v>1.0199999999999996</v>
      </c>
      <c r="E876" s="2">
        <f t="shared" si="119"/>
        <v>0</v>
      </c>
      <c r="F876" s="2">
        <f t="shared" si="123"/>
        <v>0.44542864102292168</v>
      </c>
      <c r="G876" s="2">
        <f t="shared" si="123"/>
        <v>3.3678548382341973E-2</v>
      </c>
      <c r="H876" s="2">
        <f t="shared" si="121"/>
        <v>13.225885984339655</v>
      </c>
      <c r="I876" s="2">
        <f t="shared" si="122"/>
        <v>92.970560841687927</v>
      </c>
    </row>
    <row r="877" spans="1:9" ht="13.5" x14ac:dyDescent="0.25">
      <c r="A877" s="3">
        <f>TITRES_STAT!B880</f>
        <v>45881</v>
      </c>
      <c r="B877" s="5">
        <f>TITRES_STAT!D880</f>
        <v>33.5</v>
      </c>
      <c r="C877" s="2">
        <f t="shared" si="117"/>
        <v>0.5</v>
      </c>
      <c r="D877" s="2">
        <f t="shared" si="118"/>
        <v>0.5</v>
      </c>
      <c r="E877" s="2">
        <f t="shared" si="119"/>
        <v>0</v>
      </c>
      <c r="F877" s="2">
        <f t="shared" ref="F877:G892" si="124">((F876*13)+D877)/14</f>
        <v>0.44932659523557017</v>
      </c>
      <c r="G877" s="2">
        <f t="shared" si="124"/>
        <v>3.1272937783603259E-2</v>
      </c>
      <c r="H877" s="2">
        <f t="shared" si="121"/>
        <v>14.367904874966911</v>
      </c>
      <c r="I877" s="2">
        <f t="shared" si="122"/>
        <v>93.492932132675293</v>
      </c>
    </row>
    <row r="878" spans="1:9" ht="13.5" x14ac:dyDescent="0.25">
      <c r="A878" s="3">
        <f>TITRES_STAT!B881</f>
        <v>45883</v>
      </c>
      <c r="B878" s="5">
        <f>TITRES_STAT!D881</f>
        <v>33</v>
      </c>
      <c r="C878" s="2">
        <f t="shared" si="117"/>
        <v>-0.5</v>
      </c>
      <c r="D878" s="2">
        <f t="shared" si="118"/>
        <v>0</v>
      </c>
      <c r="E878" s="2">
        <f t="shared" si="119"/>
        <v>0.5</v>
      </c>
      <c r="F878" s="2">
        <f t="shared" si="124"/>
        <v>0.41723183843302941</v>
      </c>
      <c r="G878" s="2">
        <f t="shared" si="124"/>
        <v>6.4753442227631602E-2</v>
      </c>
      <c r="H878" s="2">
        <f t="shared" si="121"/>
        <v>6.4433924140481933</v>
      </c>
      <c r="I878" s="2">
        <f t="shared" si="122"/>
        <v>86.56526561581434</v>
      </c>
    </row>
    <row r="879" spans="1:9" ht="13.5" x14ac:dyDescent="0.25">
      <c r="A879" s="3">
        <f>TITRES_STAT!B882</f>
        <v>45884</v>
      </c>
      <c r="B879" s="5">
        <f>TITRES_STAT!D882</f>
        <v>33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0.38742956425924158</v>
      </c>
      <c r="G879" s="2">
        <f t="shared" si="124"/>
        <v>6.0128196354229342E-2</v>
      </c>
      <c r="H879" s="2">
        <f t="shared" si="121"/>
        <v>6.4433924140481933</v>
      </c>
      <c r="I879" s="2">
        <f t="shared" si="122"/>
        <v>86.56526561581434</v>
      </c>
    </row>
    <row r="880" spans="1:9" ht="13.5" x14ac:dyDescent="0.25">
      <c r="A880" s="3">
        <f>TITRES_STAT!B883</f>
        <v>45887</v>
      </c>
      <c r="B880" s="5">
        <f>TITRES_STAT!D883</f>
        <v>32</v>
      </c>
      <c r="C880" s="2">
        <f t="shared" si="117"/>
        <v>-1</v>
      </c>
      <c r="D880" s="2">
        <f t="shared" si="118"/>
        <v>0</v>
      </c>
      <c r="E880" s="2">
        <f t="shared" si="119"/>
        <v>1</v>
      </c>
      <c r="F880" s="2">
        <f t="shared" si="124"/>
        <v>0.35975602395501</v>
      </c>
      <c r="G880" s="2">
        <f t="shared" si="124"/>
        <v>0.12726189661464152</v>
      </c>
      <c r="H880" s="2">
        <f t="shared" si="121"/>
        <v>2.8268950371247255</v>
      </c>
      <c r="I880" s="2">
        <f t="shared" si="122"/>
        <v>73.869155273426742</v>
      </c>
    </row>
    <row r="881" spans="1:9" ht="13.5" x14ac:dyDescent="0.25">
      <c r="A881" s="3">
        <f>TITRES_STAT!B884</f>
        <v>45888</v>
      </c>
      <c r="B881" s="5">
        <f>TITRES_STAT!D884</f>
        <v>31.8</v>
      </c>
      <c r="C881" s="2">
        <f t="shared" si="117"/>
        <v>-0.19999999999999929</v>
      </c>
      <c r="D881" s="2">
        <f t="shared" si="118"/>
        <v>0</v>
      </c>
      <c r="E881" s="2">
        <f t="shared" si="119"/>
        <v>0.19999999999999929</v>
      </c>
      <c r="F881" s="2">
        <f t="shared" si="124"/>
        <v>0.33405916510108069</v>
      </c>
      <c r="G881" s="2">
        <f t="shared" si="124"/>
        <v>0.13245747542788136</v>
      </c>
      <c r="H881" s="2">
        <f t="shared" si="121"/>
        <v>2.5220106605683021</v>
      </c>
      <c r="I881" s="2">
        <f t="shared" si="122"/>
        <v>71.607127394706907</v>
      </c>
    </row>
    <row r="882" spans="1:9" ht="13.5" x14ac:dyDescent="0.25">
      <c r="A882" s="3">
        <f>TITRES_STAT!B885</f>
        <v>45889</v>
      </c>
      <c r="B882" s="5">
        <f>TITRES_STAT!D885</f>
        <v>31.6</v>
      </c>
      <c r="C882" s="2">
        <f t="shared" si="117"/>
        <v>-0.19999999999999929</v>
      </c>
      <c r="D882" s="2">
        <f t="shared" si="118"/>
        <v>0</v>
      </c>
      <c r="E882" s="2">
        <f t="shared" si="119"/>
        <v>0.19999999999999929</v>
      </c>
      <c r="F882" s="2">
        <f t="shared" si="124"/>
        <v>0.31019779616528925</v>
      </c>
      <c r="G882" s="2">
        <f t="shared" si="124"/>
        <v>0.13728194146874692</v>
      </c>
      <c r="H882" s="2">
        <f t="shared" si="121"/>
        <v>2.2595673753339778</v>
      </c>
      <c r="I882" s="2">
        <f t="shared" si="122"/>
        <v>69.321082068520241</v>
      </c>
    </row>
    <row r="883" spans="1:9" ht="13.5" x14ac:dyDescent="0.25">
      <c r="A883" s="3">
        <f>TITRES_STAT!B886</f>
        <v>45890</v>
      </c>
      <c r="B883" s="5">
        <f>TITRES_STAT!D886</f>
        <v>31.3</v>
      </c>
      <c r="C883" s="2">
        <f t="shared" si="117"/>
        <v>-0.30000000000000071</v>
      </c>
      <c r="D883" s="2">
        <f t="shared" si="118"/>
        <v>0</v>
      </c>
      <c r="E883" s="2">
        <f t="shared" si="119"/>
        <v>0.30000000000000071</v>
      </c>
      <c r="F883" s="2">
        <f t="shared" si="124"/>
        <v>0.28804081072491144</v>
      </c>
      <c r="G883" s="2">
        <f t="shared" si="124"/>
        <v>0.14890465993526503</v>
      </c>
      <c r="H883" s="2">
        <f t="shared" si="121"/>
        <v>1.9343975591504967</v>
      </c>
      <c r="I883" s="2">
        <f t="shared" si="122"/>
        <v>65.9214547503407</v>
      </c>
    </row>
    <row r="884" spans="1:9" ht="13.5" x14ac:dyDescent="0.25">
      <c r="A884" s="3">
        <f>TITRES_STAT!B887</f>
        <v>45891</v>
      </c>
      <c r="B884" s="5">
        <f>TITRES_STAT!D887</f>
        <v>31.29</v>
      </c>
      <c r="C884" s="2">
        <f t="shared" si="117"/>
        <v>-1.0000000000001563E-2</v>
      </c>
      <c r="D884" s="2">
        <f t="shared" si="118"/>
        <v>0</v>
      </c>
      <c r="E884" s="2">
        <f t="shared" si="119"/>
        <v>1.0000000000001563E-2</v>
      </c>
      <c r="F884" s="2">
        <f t="shared" si="124"/>
        <v>0.26746646710170346</v>
      </c>
      <c r="G884" s="2">
        <f t="shared" si="124"/>
        <v>0.13898289851131765</v>
      </c>
      <c r="H884" s="2">
        <f t="shared" si="121"/>
        <v>1.9244559580107128</v>
      </c>
      <c r="I884" s="2">
        <f t="shared" si="122"/>
        <v>65.805605748283355</v>
      </c>
    </row>
    <row r="885" spans="1:9" ht="13.5" x14ac:dyDescent="0.25">
      <c r="A885" s="3">
        <f>TITRES_STAT!B888</f>
        <v>45894</v>
      </c>
      <c r="B885" s="5">
        <f>TITRES_STAT!D888</f>
        <v>31.29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0.24836171945158178</v>
      </c>
      <c r="G885" s="2">
        <f t="shared" si="124"/>
        <v>0.12905554861765209</v>
      </c>
      <c r="H885" s="2">
        <f t="shared" si="121"/>
        <v>1.9244559580107128</v>
      </c>
      <c r="I885" s="2">
        <f t="shared" si="122"/>
        <v>65.805605748283355</v>
      </c>
    </row>
    <row r="886" spans="1:9" ht="13.5" x14ac:dyDescent="0.25">
      <c r="A886" s="3">
        <f>TITRES_STAT!B889</f>
        <v>45895</v>
      </c>
      <c r="B886" s="5">
        <f>TITRES_STAT!D889</f>
        <v>30.89</v>
      </c>
      <c r="C886" s="2">
        <f t="shared" si="117"/>
        <v>-0.39999999999999858</v>
      </c>
      <c r="D886" s="2">
        <f t="shared" si="118"/>
        <v>0</v>
      </c>
      <c r="E886" s="2">
        <f t="shared" si="119"/>
        <v>0.39999999999999858</v>
      </c>
      <c r="F886" s="2">
        <f t="shared" si="124"/>
        <v>0.23062159663361165</v>
      </c>
      <c r="G886" s="2">
        <f t="shared" si="124"/>
        <v>0.14840872371639113</v>
      </c>
      <c r="H886" s="2">
        <f t="shared" si="121"/>
        <v>1.553962535749106</v>
      </c>
      <c r="I886" s="2">
        <f t="shared" si="122"/>
        <v>60.845157828178998</v>
      </c>
    </row>
    <row r="887" spans="1:9" ht="13.5" x14ac:dyDescent="0.25">
      <c r="A887" s="3">
        <f>TITRES_STAT!B890</f>
        <v>45896</v>
      </c>
      <c r="B887" s="5">
        <f>TITRES_STAT!D890</f>
        <v>30.9</v>
      </c>
      <c r="C887" s="2">
        <f t="shared" si="117"/>
        <v>9.9999999999980105E-3</v>
      </c>
      <c r="D887" s="2">
        <f t="shared" si="118"/>
        <v>9.9999999999980105E-3</v>
      </c>
      <c r="E887" s="2">
        <f t="shared" si="119"/>
        <v>0</v>
      </c>
      <c r="F887" s="2">
        <f t="shared" si="124"/>
        <v>0.21486291115978212</v>
      </c>
      <c r="G887" s="2">
        <f t="shared" si="124"/>
        <v>0.13780810059379175</v>
      </c>
      <c r="H887" s="2">
        <f t="shared" si="121"/>
        <v>1.5591457268039706</v>
      </c>
      <c r="I887" s="2">
        <f t="shared" si="122"/>
        <v>60.924460474204196</v>
      </c>
    </row>
    <row r="888" spans="1:9" ht="13.5" x14ac:dyDescent="0.25">
      <c r="A888" s="3">
        <f>TITRES_STAT!B891</f>
        <v>45897</v>
      </c>
      <c r="B888" s="5">
        <f>TITRES_STAT!D891</f>
        <v>30.8</v>
      </c>
      <c r="C888" s="2">
        <f t="shared" si="117"/>
        <v>-9.9999999999997868E-2</v>
      </c>
      <c r="D888" s="2">
        <f t="shared" si="118"/>
        <v>0</v>
      </c>
      <c r="E888" s="2">
        <f t="shared" si="119"/>
        <v>9.9999999999997868E-2</v>
      </c>
      <c r="F888" s="2">
        <f t="shared" si="124"/>
        <v>0.19951556036265483</v>
      </c>
      <c r="G888" s="2">
        <f t="shared" si="124"/>
        <v>0.13510752197994932</v>
      </c>
      <c r="H888" s="2">
        <f t="shared" si="121"/>
        <v>1.4767168950982907</v>
      </c>
      <c r="I888" s="2">
        <f t="shared" si="122"/>
        <v>59.623968246870859</v>
      </c>
    </row>
    <row r="889" spans="1:9" ht="13.5" x14ac:dyDescent="0.25">
      <c r="A889" s="3">
        <f>TITRES_STAT!B892</f>
        <v>45898</v>
      </c>
      <c r="B889" s="5">
        <f>TITRES_STAT!D892</f>
        <v>31.8</v>
      </c>
      <c r="C889" s="2">
        <f t="shared" si="117"/>
        <v>1</v>
      </c>
      <c r="D889" s="2">
        <f t="shared" si="118"/>
        <v>1</v>
      </c>
      <c r="E889" s="2">
        <f t="shared" si="119"/>
        <v>0</v>
      </c>
      <c r="F889" s="2">
        <f t="shared" si="124"/>
        <v>0.2566930203367509</v>
      </c>
      <c r="G889" s="2">
        <f t="shared" si="124"/>
        <v>0.12545698469566721</v>
      </c>
      <c r="H889" s="2">
        <f t="shared" si="121"/>
        <v>2.046064003207436</v>
      </c>
      <c r="I889" s="2">
        <f t="shared" si="122"/>
        <v>67.170748909181725</v>
      </c>
    </row>
    <row r="890" spans="1:9" ht="13.5" x14ac:dyDescent="0.25">
      <c r="A890" s="3">
        <f>TITRES_STAT!B893</f>
        <v>45901</v>
      </c>
      <c r="B890" s="5">
        <f>TITRES_STAT!D893</f>
        <v>32.49</v>
      </c>
      <c r="C890" s="2">
        <f t="shared" si="117"/>
        <v>0.69000000000000128</v>
      </c>
      <c r="D890" s="2">
        <f t="shared" si="118"/>
        <v>0.69000000000000128</v>
      </c>
      <c r="E890" s="2">
        <f t="shared" si="119"/>
        <v>0</v>
      </c>
      <c r="F890" s="2">
        <f t="shared" si="124"/>
        <v>0.28764351888412593</v>
      </c>
      <c r="G890" s="2">
        <f t="shared" si="124"/>
        <v>0.11649577150311954</v>
      </c>
      <c r="H890" s="2">
        <f t="shared" si="121"/>
        <v>2.4691327004639252</v>
      </c>
      <c r="I890" s="2">
        <f t="shared" si="122"/>
        <v>71.174351449102232</v>
      </c>
    </row>
    <row r="891" spans="1:9" ht="13.5" x14ac:dyDescent="0.25">
      <c r="A891" s="3">
        <f>TITRES_STAT!B894</f>
        <v>45902</v>
      </c>
      <c r="B891" s="5">
        <f>TITRES_STAT!D894</f>
        <v>33.35</v>
      </c>
      <c r="C891" s="2">
        <f t="shared" si="117"/>
        <v>0.85999999999999943</v>
      </c>
      <c r="D891" s="2">
        <f t="shared" si="118"/>
        <v>0.85999999999999943</v>
      </c>
      <c r="E891" s="2">
        <f t="shared" si="119"/>
        <v>0</v>
      </c>
      <c r="F891" s="2">
        <f t="shared" si="124"/>
        <v>0.32852612467811687</v>
      </c>
      <c r="G891" s="2">
        <f t="shared" si="124"/>
        <v>0.10817464496718243</v>
      </c>
      <c r="H891" s="2">
        <f t="shared" si="121"/>
        <v>3.0369974847413066</v>
      </c>
      <c r="I891" s="2">
        <f t="shared" si="122"/>
        <v>75.22911510894636</v>
      </c>
    </row>
    <row r="892" spans="1:9" ht="13.5" x14ac:dyDescent="0.25">
      <c r="A892" s="3">
        <f>TITRES_STAT!B895</f>
        <v>45903</v>
      </c>
      <c r="B892" s="5">
        <f>TITRES_STAT!D895</f>
        <v>34.5</v>
      </c>
      <c r="C892" s="2">
        <f t="shared" si="117"/>
        <v>1.1499999999999986</v>
      </c>
      <c r="D892" s="2">
        <f t="shared" si="118"/>
        <v>1.1499999999999986</v>
      </c>
      <c r="E892" s="2">
        <f t="shared" si="119"/>
        <v>0</v>
      </c>
      <c r="F892" s="2">
        <f t="shared" si="124"/>
        <v>0.38720283005825129</v>
      </c>
      <c r="G892" s="2">
        <f t="shared" si="124"/>
        <v>0.10044788461238367</v>
      </c>
      <c r="H892" s="2">
        <f t="shared" si="121"/>
        <v>3.8547634084323481</v>
      </c>
      <c r="I892" s="2">
        <f t="shared" si="122"/>
        <v>79.401673864001737</v>
      </c>
    </row>
    <row r="893" spans="1:9" ht="13.5" x14ac:dyDescent="0.25">
      <c r="A893" s="3">
        <f>TITRES_STAT!B896</f>
        <v>45905</v>
      </c>
      <c r="B893" s="5">
        <f>TITRES_STAT!D896</f>
        <v>34.49</v>
      </c>
      <c r="C893" s="2">
        <f t="shared" si="117"/>
        <v>-9.9999999999980105E-3</v>
      </c>
      <c r="D893" s="2">
        <f t="shared" si="118"/>
        <v>0</v>
      </c>
      <c r="E893" s="2">
        <f t="shared" si="119"/>
        <v>9.9999999999980105E-3</v>
      </c>
      <c r="F893" s="2">
        <f t="shared" ref="F893:G908" si="125">((F892*13)+D893)/14</f>
        <v>0.35954548505409051</v>
      </c>
      <c r="G893" s="2">
        <f t="shared" si="125"/>
        <v>9.3987321425784698E-2</v>
      </c>
      <c r="H893" s="2">
        <f t="shared" si="121"/>
        <v>3.8254679418436108</v>
      </c>
      <c r="I893" s="2">
        <f t="shared" si="122"/>
        <v>79.276621209549646</v>
      </c>
    </row>
    <row r="894" spans="1:9" ht="13.5" x14ac:dyDescent="0.25">
      <c r="A894" s="3">
        <f>TITRES_STAT!B897</f>
        <v>45908</v>
      </c>
      <c r="B894" s="5">
        <f>TITRES_STAT!D897</f>
        <v>34.49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0.33386366469308404</v>
      </c>
      <c r="G894" s="2">
        <f t="shared" si="125"/>
        <v>8.7273941323942936E-2</v>
      </c>
      <c r="H894" s="2">
        <f t="shared" si="121"/>
        <v>3.8254679418436108</v>
      </c>
      <c r="I894" s="2">
        <f t="shared" si="122"/>
        <v>79.276621209549646</v>
      </c>
    </row>
    <row r="895" spans="1:9" ht="13.5" x14ac:dyDescent="0.25">
      <c r="A895" s="3">
        <f>TITRES_STAT!B898</f>
        <v>45909</v>
      </c>
      <c r="B895" s="5">
        <f>TITRES_STAT!D898</f>
        <v>33.770000000000003</v>
      </c>
      <c r="C895" s="2">
        <f t="shared" si="117"/>
        <v>-0.71999999999999886</v>
      </c>
      <c r="D895" s="2">
        <f t="shared" si="118"/>
        <v>0</v>
      </c>
      <c r="E895" s="2">
        <f t="shared" si="119"/>
        <v>0.71999999999999886</v>
      </c>
      <c r="F895" s="2">
        <f t="shared" si="125"/>
        <v>0.3100162600721495</v>
      </c>
      <c r="G895" s="2">
        <f t="shared" si="125"/>
        <v>0.13246865980080408</v>
      </c>
      <c r="H895" s="2">
        <f t="shared" si="121"/>
        <v>2.3402989094803819</v>
      </c>
      <c r="I895" s="2">
        <f t="shared" si="122"/>
        <v>70.062559456525989</v>
      </c>
    </row>
    <row r="896" spans="1:9" ht="13.5" x14ac:dyDescent="0.25">
      <c r="A896" s="3">
        <f>TITRES_STAT!B899</f>
        <v>45910</v>
      </c>
      <c r="B896" s="5">
        <f>TITRES_STAT!D899</f>
        <v>33.770000000000003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0.28787224149556739</v>
      </c>
      <c r="G896" s="2">
        <f t="shared" si="125"/>
        <v>0.12300661267217521</v>
      </c>
      <c r="H896" s="2">
        <f t="shared" si="121"/>
        <v>2.3402989094803823</v>
      </c>
      <c r="I896" s="2">
        <f t="shared" si="122"/>
        <v>70.062559456526003</v>
      </c>
    </row>
    <row r="897" spans="1:9" ht="13.5" x14ac:dyDescent="0.25">
      <c r="A897" s="3">
        <f>TITRES_STAT!B900</f>
        <v>45911</v>
      </c>
      <c r="B897" s="5">
        <f>TITRES_STAT!D900</f>
        <v>35</v>
      </c>
      <c r="C897" s="2">
        <f t="shared" si="117"/>
        <v>1.2299999999999969</v>
      </c>
      <c r="D897" s="2">
        <f t="shared" si="118"/>
        <v>1.2299999999999969</v>
      </c>
      <c r="E897" s="2">
        <f t="shared" si="119"/>
        <v>0</v>
      </c>
      <c r="F897" s="2">
        <f t="shared" si="125"/>
        <v>0.35516708138874092</v>
      </c>
      <c r="G897" s="2">
        <f t="shared" si="125"/>
        <v>0.11422042605273411</v>
      </c>
      <c r="H897" s="2">
        <f t="shared" si="121"/>
        <v>3.1094883258863422</v>
      </c>
      <c r="I897" s="2">
        <f t="shared" si="122"/>
        <v>75.666070306105127</v>
      </c>
    </row>
    <row r="898" spans="1:9" ht="13.5" x14ac:dyDescent="0.25">
      <c r="A898" s="3">
        <f>TITRES_STAT!B901</f>
        <v>45912</v>
      </c>
      <c r="B898" s="5">
        <f>TITRES_STAT!D901</f>
        <v>34.6</v>
      </c>
      <c r="C898" s="2">
        <f t="shared" si="117"/>
        <v>-0.39999999999999858</v>
      </c>
      <c r="D898" s="2">
        <f t="shared" si="118"/>
        <v>0</v>
      </c>
      <c r="E898" s="2">
        <f t="shared" si="119"/>
        <v>0.39999999999999858</v>
      </c>
      <c r="F898" s="2">
        <f t="shared" si="125"/>
        <v>0.32979800414668803</v>
      </c>
      <c r="G898" s="2">
        <f t="shared" si="125"/>
        <v>0.134633252763253</v>
      </c>
      <c r="H898" s="2">
        <f t="shared" si="121"/>
        <v>2.4496028832239847</v>
      </c>
      <c r="I898" s="2">
        <f t="shared" si="122"/>
        <v>71.01115595469922</v>
      </c>
    </row>
    <row r="899" spans="1:9" ht="13.5" x14ac:dyDescent="0.25">
      <c r="A899" s="3">
        <f>TITRES_STAT!B902</f>
        <v>45915</v>
      </c>
      <c r="B899" s="5">
        <f>TITRES_STAT!D902</f>
        <v>34.79</v>
      </c>
      <c r="C899" s="2">
        <f t="shared" ref="C899:C931" si="126">B899-B898</f>
        <v>0.18999999999999773</v>
      </c>
      <c r="D899" s="2">
        <f t="shared" ref="D899:D931" si="127">IF(C899&gt;0,C899,0)</f>
        <v>0.18999999999999773</v>
      </c>
      <c r="E899" s="2">
        <f t="shared" ref="E899:E931" si="128">IF(C899&lt;0,-C899,0)</f>
        <v>0</v>
      </c>
      <c r="F899" s="2">
        <f t="shared" si="125"/>
        <v>0.31981243242192442</v>
      </c>
      <c r="G899" s="2">
        <f t="shared" si="125"/>
        <v>0.12501659185159206</v>
      </c>
      <c r="H899" s="2">
        <f t="shared" si="121"/>
        <v>2.5581599024997872</v>
      </c>
      <c r="I899" s="2">
        <f t="shared" si="122"/>
        <v>71.895585712787963</v>
      </c>
    </row>
    <row r="900" spans="1:9" ht="13.5" x14ac:dyDescent="0.25">
      <c r="A900" s="3">
        <f>TITRES_STAT!B903</f>
        <v>45916</v>
      </c>
      <c r="B900" s="5">
        <f>TITRES_STAT!D903</f>
        <v>35.4</v>
      </c>
      <c r="C900" s="2">
        <f t="shared" si="126"/>
        <v>0.60999999999999943</v>
      </c>
      <c r="D900" s="2">
        <f t="shared" si="127"/>
        <v>0.60999999999999943</v>
      </c>
      <c r="E900" s="2">
        <f t="shared" si="128"/>
        <v>0</v>
      </c>
      <c r="F900" s="2">
        <f t="shared" si="125"/>
        <v>0.34054011582035837</v>
      </c>
      <c r="G900" s="2">
        <f t="shared" si="125"/>
        <v>0.11608683529076405</v>
      </c>
      <c r="H900" s="2">
        <f t="shared" si="121"/>
        <v>2.9334946978906227</v>
      </c>
      <c r="I900" s="2">
        <f t="shared" si="122"/>
        <v>74.577314149266286</v>
      </c>
    </row>
    <row r="901" spans="1:9" ht="13.5" x14ac:dyDescent="0.25">
      <c r="A901" s="3">
        <f>TITRES_STAT!B904</f>
        <v>45917</v>
      </c>
      <c r="B901" s="5">
        <f>TITRES_STAT!D904</f>
        <v>33.28</v>
      </c>
      <c r="C901" s="2">
        <f t="shared" si="126"/>
        <v>-2.1199999999999974</v>
      </c>
      <c r="D901" s="2">
        <f t="shared" si="127"/>
        <v>0</v>
      </c>
      <c r="E901" s="2">
        <f t="shared" si="128"/>
        <v>2.1199999999999974</v>
      </c>
      <c r="F901" s="2">
        <f t="shared" si="125"/>
        <v>0.31621582183318991</v>
      </c>
      <c r="G901" s="2">
        <f t="shared" si="125"/>
        <v>0.25922348991285216</v>
      </c>
      <c r="H901" s="2">
        <f t="shared" si="121"/>
        <v>1.2198578992185387</v>
      </c>
      <c r="I901" s="2">
        <f t="shared" si="122"/>
        <v>54.952071465834273</v>
      </c>
    </row>
    <row r="902" spans="1:9" ht="13.5" x14ac:dyDescent="0.25">
      <c r="A902" s="3">
        <f>TITRES_STAT!B905</f>
        <v>45918</v>
      </c>
      <c r="B902" s="5">
        <f>TITRES_STAT!D905</f>
        <v>34.979999999999997</v>
      </c>
      <c r="C902" s="2">
        <f t="shared" si="126"/>
        <v>1.6999999999999957</v>
      </c>
      <c r="D902" s="2">
        <f t="shared" si="127"/>
        <v>1.6999999999999957</v>
      </c>
      <c r="E902" s="2">
        <f t="shared" si="128"/>
        <v>0</v>
      </c>
      <c r="F902" s="2">
        <f t="shared" si="125"/>
        <v>0.4150575488451046</v>
      </c>
      <c r="G902" s="2">
        <f t="shared" si="125"/>
        <v>0.24070752634764842</v>
      </c>
      <c r="H902" s="2">
        <f t="shared" si="121"/>
        <v>1.7243231034066064</v>
      </c>
      <c r="I902" s="2">
        <f t="shared" si="122"/>
        <v>63.293634343534414</v>
      </c>
    </row>
    <row r="903" spans="1:9" ht="13.5" x14ac:dyDescent="0.25">
      <c r="A903" s="3">
        <f>TITRES_STAT!B906</f>
        <v>45919</v>
      </c>
      <c r="B903" s="5">
        <f>TITRES_STAT!D906</f>
        <v>33.5</v>
      </c>
      <c r="C903" s="2">
        <f t="shared" si="126"/>
        <v>-1.4799999999999969</v>
      </c>
      <c r="D903" s="2">
        <f t="shared" si="127"/>
        <v>0</v>
      </c>
      <c r="E903" s="2">
        <f t="shared" si="128"/>
        <v>1.4799999999999969</v>
      </c>
      <c r="F903" s="2">
        <f t="shared" si="125"/>
        <v>0.38541058107045428</v>
      </c>
      <c r="G903" s="2">
        <f t="shared" si="125"/>
        <v>0.32922841732281621</v>
      </c>
      <c r="H903" s="2">
        <f t="shared" si="121"/>
        <v>1.170647978095251</v>
      </c>
      <c r="I903" s="2">
        <f t="shared" si="122"/>
        <v>53.930807293889146</v>
      </c>
    </row>
    <row r="904" spans="1:9" ht="13.5" x14ac:dyDescent="0.25">
      <c r="A904" s="3">
        <f>TITRES_STAT!B907</f>
        <v>45922</v>
      </c>
      <c r="B904" s="5">
        <f>TITRES_STAT!D907</f>
        <v>35.49</v>
      </c>
      <c r="C904" s="2">
        <f t="shared" si="126"/>
        <v>1.990000000000002</v>
      </c>
      <c r="D904" s="2">
        <f t="shared" si="127"/>
        <v>1.990000000000002</v>
      </c>
      <c r="E904" s="2">
        <f t="shared" si="128"/>
        <v>0</v>
      </c>
      <c r="F904" s="2">
        <f t="shared" si="125"/>
        <v>0.50002411099399346</v>
      </c>
      <c r="G904" s="2">
        <f t="shared" si="125"/>
        <v>0.30571210179975788</v>
      </c>
      <c r="H904" s="2">
        <f t="shared" si="121"/>
        <v>1.6356045706084295</v>
      </c>
      <c r="I904" s="2">
        <f t="shared" si="122"/>
        <v>62.058041211806298</v>
      </c>
    </row>
    <row r="905" spans="1:9" ht="13.5" x14ac:dyDescent="0.25">
      <c r="A905" s="3">
        <f>TITRES_STAT!B908</f>
        <v>45923</v>
      </c>
      <c r="B905" s="5">
        <f>TITRES_STAT!D908</f>
        <v>35.19</v>
      </c>
      <c r="C905" s="2">
        <f t="shared" si="126"/>
        <v>-0.30000000000000426</v>
      </c>
      <c r="D905" s="2">
        <f t="shared" si="127"/>
        <v>0</v>
      </c>
      <c r="E905" s="2">
        <f t="shared" si="128"/>
        <v>0.30000000000000426</v>
      </c>
      <c r="F905" s="2">
        <f t="shared" si="125"/>
        <v>0.46430810306585107</v>
      </c>
      <c r="G905" s="2">
        <f t="shared" si="125"/>
        <v>0.30530409452834689</v>
      </c>
      <c r="H905" s="2">
        <f t="shared" si="121"/>
        <v>1.5208053589426753</v>
      </c>
      <c r="I905" s="2">
        <f t="shared" si="122"/>
        <v>60.33013828487578</v>
      </c>
    </row>
    <row r="906" spans="1:9" ht="13.5" x14ac:dyDescent="0.25">
      <c r="A906" s="3">
        <f>TITRES_STAT!B909</f>
        <v>45924</v>
      </c>
      <c r="B906" s="5">
        <f>TITRES_STAT!D909</f>
        <v>35.200000000000003</v>
      </c>
      <c r="C906" s="2">
        <f t="shared" si="126"/>
        <v>1.0000000000005116E-2</v>
      </c>
      <c r="D906" s="2">
        <f t="shared" si="127"/>
        <v>1.0000000000005116E-2</v>
      </c>
      <c r="E906" s="2">
        <f t="shared" si="128"/>
        <v>0</v>
      </c>
      <c r="F906" s="2">
        <f t="shared" si="125"/>
        <v>0.4318575242754335</v>
      </c>
      <c r="G906" s="2">
        <f t="shared" si="125"/>
        <v>0.28349665920489353</v>
      </c>
      <c r="H906" s="2">
        <f t="shared" si="121"/>
        <v>1.5233249149624515</v>
      </c>
      <c r="I906" s="2">
        <f t="shared" si="122"/>
        <v>60.369748894787868</v>
      </c>
    </row>
    <row r="907" spans="1:9" ht="13.5" x14ac:dyDescent="0.25">
      <c r="A907" s="3">
        <f>TITRES_STAT!B910</f>
        <v>45925</v>
      </c>
      <c r="B907" s="5">
        <f>TITRES_STAT!D910</f>
        <v>34.5</v>
      </c>
      <c r="C907" s="2">
        <f t="shared" si="126"/>
        <v>-0.70000000000000284</v>
      </c>
      <c r="D907" s="2">
        <f t="shared" si="127"/>
        <v>0</v>
      </c>
      <c r="E907" s="2">
        <f t="shared" si="128"/>
        <v>0.70000000000000284</v>
      </c>
      <c r="F907" s="2">
        <f t="shared" si="125"/>
        <v>0.40101055825575971</v>
      </c>
      <c r="G907" s="2">
        <f t="shared" si="125"/>
        <v>0.31324689783311566</v>
      </c>
      <c r="H907" s="2">
        <f t="shared" si="121"/>
        <v>1.2801740768376284</v>
      </c>
      <c r="I907" s="2">
        <f t="shared" si="122"/>
        <v>56.14369928339422</v>
      </c>
    </row>
    <row r="908" spans="1:9" ht="13.5" x14ac:dyDescent="0.25">
      <c r="A908" s="3">
        <f>TITRES_STAT!B911</f>
        <v>45926</v>
      </c>
      <c r="B908" s="5">
        <f>TITRES_STAT!D911</f>
        <v>34.49</v>
      </c>
      <c r="C908" s="2">
        <f t="shared" si="126"/>
        <v>-9.9999999999980105E-3</v>
      </c>
      <c r="D908" s="2">
        <f t="shared" si="127"/>
        <v>0</v>
      </c>
      <c r="E908" s="2">
        <f t="shared" si="128"/>
        <v>9.9999999999980105E-3</v>
      </c>
      <c r="F908" s="2">
        <f t="shared" si="125"/>
        <v>0.37236694695177686</v>
      </c>
      <c r="G908" s="2">
        <f t="shared" si="125"/>
        <v>0.29158640513075007</v>
      </c>
      <c r="H908" s="2">
        <f t="shared" si="121"/>
        <v>1.2770380936820565</v>
      </c>
      <c r="I908" s="2">
        <f t="shared" si="122"/>
        <v>56.083299494433916</v>
      </c>
    </row>
    <row r="909" spans="1:9" ht="13.5" x14ac:dyDescent="0.25">
      <c r="A909" s="3">
        <f>TITRES_STAT!B912</f>
        <v>45929</v>
      </c>
      <c r="B909" s="5">
        <f>TITRES_STAT!D912</f>
        <v>34.799999999999997</v>
      </c>
      <c r="C909" s="2">
        <f t="shared" si="126"/>
        <v>0.30999999999999517</v>
      </c>
      <c r="D909" s="2">
        <f t="shared" si="127"/>
        <v>0.30999999999999517</v>
      </c>
      <c r="E909" s="2">
        <f t="shared" si="128"/>
        <v>0</v>
      </c>
      <c r="F909" s="2">
        <f t="shared" ref="F909:G924" si="129">((F908*13)+D909)/14</f>
        <v>0.36791216502664958</v>
      </c>
      <c r="G909" s="2">
        <f t="shared" si="129"/>
        <v>0.27075880476426789</v>
      </c>
      <c r="H909" s="2">
        <f t="shared" si="121"/>
        <v>1.3588188400630843</v>
      </c>
      <c r="I909" s="2">
        <f t="shared" si="122"/>
        <v>57.605900757802324</v>
      </c>
    </row>
    <row r="910" spans="1:9" ht="13.5" x14ac:dyDescent="0.25">
      <c r="A910" s="3">
        <f>TITRES_STAT!B913</f>
        <v>45930</v>
      </c>
      <c r="B910" s="5">
        <f>TITRES_STAT!D913</f>
        <v>34.799999999999997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0.34163272466760314</v>
      </c>
      <c r="G910" s="2">
        <f t="shared" si="129"/>
        <v>0.25141889013824875</v>
      </c>
      <c r="H910" s="2">
        <f t="shared" si="121"/>
        <v>1.3588188400630841</v>
      </c>
      <c r="I910" s="2">
        <f t="shared" si="122"/>
        <v>57.605900757802324</v>
      </c>
    </row>
    <row r="911" spans="1:9" ht="13.5" x14ac:dyDescent="0.25">
      <c r="A911" s="3">
        <f>TITRES_STAT!B914</f>
        <v>45931</v>
      </c>
      <c r="B911" s="5">
        <f>TITRES_STAT!D914</f>
        <v>34.200000000000003</v>
      </c>
      <c r="C911" s="2">
        <f t="shared" si="126"/>
        <v>-0.59999999999999432</v>
      </c>
      <c r="D911" s="2">
        <f t="shared" si="127"/>
        <v>0</v>
      </c>
      <c r="E911" s="2">
        <f t="shared" si="128"/>
        <v>0.59999999999999432</v>
      </c>
      <c r="F911" s="2">
        <f t="shared" si="129"/>
        <v>0.31723038719134572</v>
      </c>
      <c r="G911" s="2">
        <f t="shared" si="129"/>
        <v>0.27631754084265914</v>
      </c>
      <c r="H911" s="2">
        <f t="shared" si="121"/>
        <v>1.1480646006906352</v>
      </c>
      <c r="I911" s="2">
        <f t="shared" si="122"/>
        <v>53.446465265593737</v>
      </c>
    </row>
    <row r="912" spans="1:9" ht="13.5" x14ac:dyDescent="0.25">
      <c r="A912" s="3">
        <f>TITRES_STAT!B915</f>
        <v>45932</v>
      </c>
      <c r="B912" s="5">
        <f>TITRES_STAT!D915</f>
        <v>34.200000000000003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0.29457107382053532</v>
      </c>
      <c r="G912" s="2">
        <f t="shared" si="129"/>
        <v>0.25658057363961206</v>
      </c>
      <c r="H912" s="2">
        <f t="shared" si="121"/>
        <v>1.1480646006906352</v>
      </c>
      <c r="I912" s="2">
        <f t="shared" si="122"/>
        <v>53.446465265593737</v>
      </c>
    </row>
    <row r="913" spans="1:9" ht="13.5" x14ac:dyDescent="0.25">
      <c r="A913" s="3">
        <f>TITRES_STAT!B916</f>
        <v>45933</v>
      </c>
      <c r="B913" s="5">
        <f>TITRES_STAT!D916</f>
        <v>34</v>
      </c>
      <c r="C913" s="2">
        <f t="shared" si="126"/>
        <v>-0.20000000000000284</v>
      </c>
      <c r="D913" s="2">
        <f t="shared" si="127"/>
        <v>0</v>
      </c>
      <c r="E913" s="2">
        <f t="shared" si="128"/>
        <v>0.20000000000000284</v>
      </c>
      <c r="F913" s="2">
        <f t="shared" si="129"/>
        <v>0.27353028283335423</v>
      </c>
      <c r="G913" s="2">
        <f t="shared" si="129"/>
        <v>0.25253910409392566</v>
      </c>
      <c r="H913" s="2">
        <f t="shared" ref="H913:H931" si="130">F913/G913</f>
        <v>1.0831205084643898</v>
      </c>
      <c r="I913" s="2">
        <f t="shared" ref="I913:I931" si="131">IF(G913=0,100,100-(100/(1+H913)))</f>
        <v>51.995096014048258</v>
      </c>
    </row>
    <row r="914" spans="1:9" ht="13.5" x14ac:dyDescent="0.25">
      <c r="A914" s="3">
        <f>TITRES_STAT!B917</f>
        <v>45936</v>
      </c>
      <c r="B914" s="5">
        <f>TITRES_STAT!D917</f>
        <v>33.4</v>
      </c>
      <c r="C914" s="2">
        <f t="shared" si="126"/>
        <v>-0.60000000000000142</v>
      </c>
      <c r="D914" s="2">
        <f t="shared" si="127"/>
        <v>0</v>
      </c>
      <c r="E914" s="2">
        <f t="shared" si="128"/>
        <v>0.60000000000000142</v>
      </c>
      <c r="F914" s="2">
        <f t="shared" si="129"/>
        <v>0.25399240548811464</v>
      </c>
      <c r="G914" s="2">
        <f t="shared" si="129"/>
        <v>0.27735773951578818</v>
      </c>
      <c r="H914" s="2">
        <f t="shared" si="130"/>
        <v>0.91575741110212106</v>
      </c>
      <c r="I914" s="2">
        <f t="shared" si="131"/>
        <v>47.801324207081755</v>
      </c>
    </row>
    <row r="915" spans="1:9" ht="13.5" x14ac:dyDescent="0.25">
      <c r="A915" s="3">
        <f>TITRES_STAT!B918</f>
        <v>45937</v>
      </c>
      <c r="B915" s="5">
        <f>TITRES_STAT!D918</f>
        <v>33.5</v>
      </c>
      <c r="C915" s="2">
        <f t="shared" si="126"/>
        <v>0.10000000000000142</v>
      </c>
      <c r="D915" s="2">
        <f t="shared" si="127"/>
        <v>0.10000000000000142</v>
      </c>
      <c r="E915" s="2">
        <f t="shared" si="128"/>
        <v>0</v>
      </c>
      <c r="F915" s="2">
        <f t="shared" si="129"/>
        <v>0.24299294795324938</v>
      </c>
      <c r="G915" s="2">
        <f t="shared" si="129"/>
        <v>0.2575464724075176</v>
      </c>
      <c r="H915" s="2">
        <f t="shared" si="130"/>
        <v>0.94349165679411806</v>
      </c>
      <c r="I915" s="2">
        <f t="shared" si="131"/>
        <v>48.546215956000161</v>
      </c>
    </row>
    <row r="916" spans="1:9" ht="13.5" x14ac:dyDescent="0.25">
      <c r="A916" s="3">
        <f>TITRES_STAT!B919</f>
        <v>45938</v>
      </c>
      <c r="B916" s="5">
        <f>TITRES_STAT!D919</f>
        <v>33.5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0.22563630881373159</v>
      </c>
      <c r="G916" s="2">
        <f t="shared" si="129"/>
        <v>0.23915029580698063</v>
      </c>
      <c r="H916" s="2">
        <f t="shared" si="130"/>
        <v>0.94349165679411806</v>
      </c>
      <c r="I916" s="2">
        <f t="shared" si="131"/>
        <v>48.546215956000161</v>
      </c>
    </row>
    <row r="917" spans="1:9" ht="13.5" x14ac:dyDescent="0.25">
      <c r="A917" s="3">
        <f>TITRES_STAT!B920</f>
        <v>45939</v>
      </c>
      <c r="B917" s="5">
        <f>TITRES_STAT!D920</f>
        <v>33.5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0.20951942961275075</v>
      </c>
      <c r="G917" s="2">
        <f t="shared" si="129"/>
        <v>0.22206813182076773</v>
      </c>
      <c r="H917" s="2">
        <f t="shared" si="130"/>
        <v>0.94349165679411806</v>
      </c>
      <c r="I917" s="2">
        <f t="shared" si="131"/>
        <v>48.546215956000161</v>
      </c>
    </row>
    <row r="918" spans="1:9" ht="13.5" x14ac:dyDescent="0.25">
      <c r="A918" s="3">
        <f>TITRES_STAT!B921</f>
        <v>45940</v>
      </c>
      <c r="B918" s="5">
        <f>TITRES_STAT!D921</f>
        <v>33.5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0.19455375606898281</v>
      </c>
      <c r="G918" s="2">
        <f t="shared" si="129"/>
        <v>0.20620612240499861</v>
      </c>
      <c r="H918" s="2">
        <f t="shared" si="130"/>
        <v>0.94349165679411795</v>
      </c>
      <c r="I918" s="2">
        <f t="shared" si="131"/>
        <v>48.546215956000161</v>
      </c>
    </row>
    <row r="919" spans="1:9" ht="13.5" x14ac:dyDescent="0.25">
      <c r="A919" s="3">
        <f>TITRES_STAT!B922</f>
        <v>45943</v>
      </c>
      <c r="B919" s="5">
        <f>TITRES_STAT!D922</f>
        <v>31.49</v>
      </c>
      <c r="C919" s="2">
        <f t="shared" si="126"/>
        <v>-2.0100000000000016</v>
      </c>
      <c r="D919" s="2">
        <f t="shared" si="127"/>
        <v>0</v>
      </c>
      <c r="E919" s="2">
        <f t="shared" si="128"/>
        <v>2.0100000000000016</v>
      </c>
      <c r="F919" s="2">
        <f t="shared" si="129"/>
        <v>0.18065705920691261</v>
      </c>
      <c r="G919" s="2">
        <f t="shared" si="129"/>
        <v>0.33504854223321306</v>
      </c>
      <c r="H919" s="2">
        <f t="shared" si="130"/>
        <v>0.53919667282469441</v>
      </c>
      <c r="I919" s="2">
        <f t="shared" si="131"/>
        <v>35.031044592577928</v>
      </c>
    </row>
    <row r="920" spans="1:9" ht="13.5" x14ac:dyDescent="0.25">
      <c r="A920" s="3">
        <f>TITRES_STAT!B923</f>
        <v>45944</v>
      </c>
      <c r="B920" s="5">
        <f>TITRES_STAT!D923</f>
        <v>32.340000000000003</v>
      </c>
      <c r="C920" s="2">
        <f t="shared" si="126"/>
        <v>0.85000000000000497</v>
      </c>
      <c r="D920" s="2">
        <f t="shared" si="127"/>
        <v>0.85000000000000497</v>
      </c>
      <c r="E920" s="2">
        <f t="shared" si="128"/>
        <v>0</v>
      </c>
      <c r="F920" s="2">
        <f t="shared" si="129"/>
        <v>0.22846726926356206</v>
      </c>
      <c r="G920" s="2">
        <f t="shared" si="129"/>
        <v>0.31111650350226927</v>
      </c>
      <c r="H920" s="2">
        <f t="shared" si="130"/>
        <v>0.73434635158110673</v>
      </c>
      <c r="I920" s="2">
        <f t="shared" si="131"/>
        <v>42.341389937001004</v>
      </c>
    </row>
    <row r="921" spans="1:9" ht="13.5" x14ac:dyDescent="0.25">
      <c r="A921" s="3">
        <f>TITRES_STAT!B924</f>
        <v>45946</v>
      </c>
      <c r="B921" s="5">
        <f>TITRES_STAT!D924</f>
        <v>33.33</v>
      </c>
      <c r="C921" s="2">
        <f t="shared" si="126"/>
        <v>0.98999999999999488</v>
      </c>
      <c r="D921" s="2">
        <f t="shared" si="127"/>
        <v>0.98999999999999488</v>
      </c>
      <c r="E921" s="2">
        <f t="shared" si="128"/>
        <v>0</v>
      </c>
      <c r="F921" s="2">
        <f t="shared" si="129"/>
        <v>0.28286246431616441</v>
      </c>
      <c r="G921" s="2">
        <f t="shared" si="129"/>
        <v>0.28889389610925004</v>
      </c>
      <c r="H921" s="2">
        <f t="shared" si="130"/>
        <v>0.97912232873620586</v>
      </c>
      <c r="I921" s="2">
        <f t="shared" si="131"/>
        <v>49.472552278334263</v>
      </c>
    </row>
    <row r="922" spans="1:9" ht="13.5" x14ac:dyDescent="0.25">
      <c r="A922" s="3">
        <f>TITRES_STAT!B925</f>
        <v>45947</v>
      </c>
      <c r="B922" s="5">
        <f>TITRES_STAT!D925</f>
        <v>33.5</v>
      </c>
      <c r="C922" s="2">
        <f t="shared" si="126"/>
        <v>0.17000000000000171</v>
      </c>
      <c r="D922" s="2">
        <f t="shared" si="127"/>
        <v>0.17000000000000171</v>
      </c>
      <c r="E922" s="2">
        <f t="shared" si="128"/>
        <v>0</v>
      </c>
      <c r="F922" s="2">
        <f t="shared" si="129"/>
        <v>0.27480085972215279</v>
      </c>
      <c r="G922" s="2">
        <f t="shared" si="129"/>
        <v>0.26825861781573218</v>
      </c>
      <c r="H922" s="2">
        <f t="shared" si="130"/>
        <v>1.024387816353078</v>
      </c>
      <c r="I922" s="2">
        <f t="shared" si="131"/>
        <v>50.602350403318781</v>
      </c>
    </row>
    <row r="923" spans="1:9" ht="13.5" x14ac:dyDescent="0.25">
      <c r="A923" s="3">
        <f>TITRES_STAT!B926</f>
        <v>45950</v>
      </c>
      <c r="B923" s="5">
        <f>TITRES_STAT!D926</f>
        <v>35.200000000000003</v>
      </c>
      <c r="C923" s="2">
        <f t="shared" si="126"/>
        <v>1.7000000000000028</v>
      </c>
      <c r="D923" s="2">
        <f t="shared" si="127"/>
        <v>1.7000000000000028</v>
      </c>
      <c r="E923" s="2">
        <f t="shared" si="128"/>
        <v>0</v>
      </c>
      <c r="F923" s="2">
        <f t="shared" si="129"/>
        <v>0.37660079831342774</v>
      </c>
      <c r="G923" s="2">
        <f t="shared" si="129"/>
        <v>0.24909728797175129</v>
      </c>
      <c r="H923" s="2">
        <f t="shared" si="130"/>
        <v>1.5118622983809278</v>
      </c>
      <c r="I923" s="2">
        <f t="shared" si="131"/>
        <v>60.188900456662353</v>
      </c>
    </row>
    <row r="924" spans="1:9" ht="13.5" x14ac:dyDescent="0.25">
      <c r="A924" s="3">
        <f>TITRES_STAT!B927</f>
        <v>45951</v>
      </c>
      <c r="B924" s="5">
        <f>TITRES_STAT!D927</f>
        <v>35</v>
      </c>
      <c r="C924" s="2">
        <f t="shared" si="126"/>
        <v>-0.20000000000000284</v>
      </c>
      <c r="D924" s="2">
        <f t="shared" si="127"/>
        <v>0</v>
      </c>
      <c r="E924" s="2">
        <f t="shared" si="128"/>
        <v>0.20000000000000284</v>
      </c>
      <c r="F924" s="2">
        <f t="shared" si="129"/>
        <v>0.34970074129104006</v>
      </c>
      <c r="G924" s="2">
        <f t="shared" si="129"/>
        <v>0.24559033883091214</v>
      </c>
      <c r="H924" s="2">
        <f t="shared" si="130"/>
        <v>1.423918965850719</v>
      </c>
      <c r="I924" s="2">
        <f t="shared" si="131"/>
        <v>58.744495418846164</v>
      </c>
    </row>
    <row r="925" spans="1:9" ht="13.5" x14ac:dyDescent="0.25">
      <c r="A925" s="3">
        <f>TITRES_STAT!B928</f>
        <v>45952</v>
      </c>
      <c r="B925" s="5">
        <f>TITRES_STAT!D928</f>
        <v>35.5</v>
      </c>
      <c r="C925" s="2">
        <f t="shared" si="126"/>
        <v>0.5</v>
      </c>
      <c r="D925" s="2">
        <f t="shared" si="127"/>
        <v>0.5</v>
      </c>
      <c r="E925" s="2">
        <f t="shared" si="128"/>
        <v>0</v>
      </c>
      <c r="F925" s="2">
        <f t="shared" ref="F925:G931" si="132">((F924*13)+D925)/14</f>
        <v>0.36043640262739435</v>
      </c>
      <c r="G925" s="2">
        <f t="shared" si="132"/>
        <v>0.22804817177156125</v>
      </c>
      <c r="H925" s="2">
        <f t="shared" si="130"/>
        <v>1.580527481660533</v>
      </c>
      <c r="I925" s="2">
        <f t="shared" si="131"/>
        <v>61.248232886227036</v>
      </c>
    </row>
    <row r="926" spans="1:9" ht="13.5" x14ac:dyDescent="0.25">
      <c r="A926" s="3">
        <f>TITRES_STAT!B929</f>
        <v>45953</v>
      </c>
      <c r="B926" s="5">
        <f>TITRES_STAT!D929</f>
        <v>35.9</v>
      </c>
      <c r="C926" s="2">
        <f t="shared" si="126"/>
        <v>0.39999999999999858</v>
      </c>
      <c r="D926" s="2">
        <f t="shared" si="127"/>
        <v>0.39999999999999858</v>
      </c>
      <c r="E926" s="2">
        <f t="shared" si="128"/>
        <v>0</v>
      </c>
      <c r="F926" s="2">
        <f t="shared" si="132"/>
        <v>0.36326237386829469</v>
      </c>
      <c r="G926" s="2">
        <f t="shared" si="132"/>
        <v>0.21175901664502117</v>
      </c>
      <c r="H926" s="2">
        <f t="shared" si="130"/>
        <v>1.7154517414351416</v>
      </c>
      <c r="I926" s="2">
        <f t="shared" si="131"/>
        <v>63.173714901981995</v>
      </c>
    </row>
    <row r="927" spans="1:9" ht="13.5" x14ac:dyDescent="0.25">
      <c r="A927" s="3">
        <f>TITRES_STAT!B930</f>
        <v>45954</v>
      </c>
      <c r="B927" s="5">
        <f>TITRES_STAT!D930</f>
        <v>35.99</v>
      </c>
      <c r="C927" s="2">
        <f t="shared" si="126"/>
        <v>9.0000000000003411E-2</v>
      </c>
      <c r="D927" s="2">
        <f t="shared" si="127"/>
        <v>9.0000000000003411E-2</v>
      </c>
      <c r="E927" s="2">
        <f t="shared" si="128"/>
        <v>0</v>
      </c>
      <c r="F927" s="2">
        <f t="shared" si="132"/>
        <v>0.34374363287770249</v>
      </c>
      <c r="G927" s="2">
        <f t="shared" si="132"/>
        <v>0.19663337259894823</v>
      </c>
      <c r="H927" s="2">
        <f t="shared" si="130"/>
        <v>1.7481449274574521</v>
      </c>
      <c r="I927" s="2">
        <f t="shared" si="131"/>
        <v>63.611817193164299</v>
      </c>
    </row>
    <row r="928" spans="1:9" ht="13.5" x14ac:dyDescent="0.25">
      <c r="A928" s="3">
        <f>TITRES_STAT!B931</f>
        <v>45957</v>
      </c>
      <c r="B928" s="5">
        <f>TITRES_STAT!D931</f>
        <v>36</v>
      </c>
      <c r="C928" s="2">
        <f t="shared" si="126"/>
        <v>9.9999999999980105E-3</v>
      </c>
      <c r="D928" s="2">
        <f t="shared" si="127"/>
        <v>9.9999999999980105E-3</v>
      </c>
      <c r="E928" s="2">
        <f t="shared" si="128"/>
        <v>0</v>
      </c>
      <c r="F928" s="2">
        <f t="shared" si="132"/>
        <v>0.31990480195786647</v>
      </c>
      <c r="G928" s="2">
        <f t="shared" si="132"/>
        <v>0.18258813169902335</v>
      </c>
      <c r="H928" s="2">
        <f t="shared" si="130"/>
        <v>1.7520569326225139</v>
      </c>
      <c r="I928" s="2">
        <f t="shared" si="131"/>
        <v>63.663542416360137</v>
      </c>
    </row>
    <row r="929" spans="1:9" ht="13.5" x14ac:dyDescent="0.25">
      <c r="A929" s="3">
        <f>TITRES_STAT!B932</f>
        <v>45958</v>
      </c>
      <c r="B929" s="5">
        <f>TITRES_STAT!D932</f>
        <v>35</v>
      </c>
      <c r="C929" s="2">
        <f t="shared" si="126"/>
        <v>-1</v>
      </c>
      <c r="D929" s="2">
        <f t="shared" si="127"/>
        <v>0</v>
      </c>
      <c r="E929" s="2">
        <f t="shared" si="128"/>
        <v>1</v>
      </c>
      <c r="F929" s="2">
        <f t="shared" si="132"/>
        <v>0.29705445896087601</v>
      </c>
      <c r="G929" s="2">
        <f t="shared" si="132"/>
        <v>0.24097469372052169</v>
      </c>
      <c r="H929" s="2">
        <f t="shared" si="130"/>
        <v>1.2327205582234069</v>
      </c>
      <c r="I929" s="2">
        <f t="shared" si="131"/>
        <v>55.211591691720351</v>
      </c>
    </row>
    <row r="930" spans="1:9" ht="13.5" x14ac:dyDescent="0.25">
      <c r="A930" s="3">
        <f>TITRES_STAT!B933</f>
        <v>45959</v>
      </c>
      <c r="B930" s="5">
        <f>TITRES_STAT!D933</f>
        <v>35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0.27583628332081345</v>
      </c>
      <c r="G930" s="2">
        <f t="shared" si="132"/>
        <v>0.2237622155976273</v>
      </c>
      <c r="H930" s="2">
        <f t="shared" si="130"/>
        <v>1.2327205582234069</v>
      </c>
      <c r="I930" s="2">
        <f t="shared" si="131"/>
        <v>55.211591691720351</v>
      </c>
    </row>
    <row r="931" spans="1:9" ht="13.5" x14ac:dyDescent="0.25">
      <c r="A931" s="3">
        <f>TITRES_STAT!B934</f>
        <v>45960</v>
      </c>
      <c r="B931" s="5">
        <f>TITRES_STAT!D934</f>
        <v>34.700000000000003</v>
      </c>
      <c r="C931" s="2">
        <f t="shared" si="126"/>
        <v>-0.29999999999999716</v>
      </c>
      <c r="D931" s="2">
        <f t="shared" si="127"/>
        <v>0</v>
      </c>
      <c r="E931" s="2">
        <f t="shared" si="128"/>
        <v>0.29999999999999716</v>
      </c>
      <c r="F931" s="2">
        <f t="shared" si="132"/>
        <v>0.25613369165504107</v>
      </c>
      <c r="G931" s="2">
        <f t="shared" si="132"/>
        <v>0.22920777162636802</v>
      </c>
      <c r="H931" s="2">
        <f t="shared" si="130"/>
        <v>1.1174738528175434</v>
      </c>
      <c r="I931" s="2">
        <f t="shared" si="131"/>
        <v>52.773915074824437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931"/>
  <sheetViews>
    <sheetView tabSelected="1" topLeftCell="A20" workbookViewId="0">
      <selection activeCell="L29" sqref="L29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44613</v>
      </c>
      <c r="B2" s="5">
        <f>TITRES_STAT!D5</f>
        <v>12.0937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44614</v>
      </c>
      <c r="B3" s="5">
        <f>TITRES_STAT!D6</f>
        <v>12.0937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44615</v>
      </c>
      <c r="B4" s="5">
        <f>TITRES_STAT!D7</f>
        <v>12.0937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44616</v>
      </c>
      <c r="B5" s="5">
        <f>TITRES_STAT!D8</f>
        <v>12.0937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44617</v>
      </c>
      <c r="B6" s="5">
        <f>TITRES_STAT!D9</f>
        <v>12.0937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44620</v>
      </c>
      <c r="B7" s="5">
        <f>TITRES_STAT!D10</f>
        <v>12.0937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44621</v>
      </c>
      <c r="B8" s="5">
        <f>TITRES_STAT!D11</f>
        <v>12.0937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44622</v>
      </c>
      <c r="B9" s="5">
        <f>TITRES_STAT!D12</f>
        <v>12.0937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44623</v>
      </c>
      <c r="B10" s="5">
        <f>TITRES_STAT!D13</f>
        <v>12.0937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44624</v>
      </c>
      <c r="B11" s="5">
        <f>TITRES_STAT!D14</f>
        <v>12.0937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44627</v>
      </c>
      <c r="B12" s="5">
        <f>TITRES_STAT!D15</f>
        <v>12.0937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44628</v>
      </c>
      <c r="B13" s="5">
        <f>TITRES_STAT!D16</f>
        <v>12.0937</v>
      </c>
      <c r="C13" s="2">
        <f>AVERAGE(B2:B13)</f>
        <v>12.0937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44629</v>
      </c>
      <c r="B14" s="5">
        <f>TITRES_STAT!D17</f>
        <v>12.0937</v>
      </c>
      <c r="C14" s="2">
        <f>$C$4*B4+C13*(1-$C$4)</f>
        <v>12.0937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44630</v>
      </c>
      <c r="B15" s="5">
        <f>TITRES_STAT!D18</f>
        <v>12.0937</v>
      </c>
      <c r="C15" s="2">
        <f t="shared" ref="C15:C78" si="0">$C$4*B5+C14*(1-$C$4)</f>
        <v>12.0937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44631</v>
      </c>
      <c r="B16" s="5">
        <f>TITRES_STAT!D19</f>
        <v>12.0937</v>
      </c>
      <c r="C16" s="2">
        <f t="shared" si="0"/>
        <v>12.0937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44634</v>
      </c>
      <c r="B17" s="5">
        <f>TITRES_STAT!D20</f>
        <v>12.0937</v>
      </c>
      <c r="C17" s="2">
        <f t="shared" si="0"/>
        <v>12.0937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44635</v>
      </c>
      <c r="B18" s="5">
        <f>TITRES_STAT!D21</f>
        <v>12.0937</v>
      </c>
      <c r="C18" s="2">
        <f t="shared" si="0"/>
        <v>12.0937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44636</v>
      </c>
      <c r="B19" s="5">
        <f>TITRES_STAT!D22</f>
        <v>12.0937</v>
      </c>
      <c r="C19" s="2">
        <f t="shared" si="0"/>
        <v>12.0937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44637</v>
      </c>
      <c r="B20" s="5">
        <f>TITRES_STAT!D23</f>
        <v>12.449400000000001</v>
      </c>
      <c r="C20" s="2">
        <f t="shared" si="0"/>
        <v>12.0937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44638</v>
      </c>
      <c r="B21" s="5">
        <f>TITRES_STAT!D24</f>
        <v>12.449400000000001</v>
      </c>
      <c r="C21" s="2">
        <f t="shared" si="0"/>
        <v>12.0937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44641</v>
      </c>
      <c r="B22" s="5">
        <f>TITRES_STAT!D25</f>
        <v>12.3712</v>
      </c>
      <c r="C22" s="2">
        <f t="shared" si="0"/>
        <v>12.0937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44642</v>
      </c>
      <c r="B23" s="5">
        <f>TITRES_STAT!D26</f>
        <v>12.164899999999999</v>
      </c>
      <c r="C23" s="2">
        <f t="shared" si="0"/>
        <v>12.0937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44643</v>
      </c>
      <c r="B24" s="5">
        <f>TITRES_STAT!D27</f>
        <v>12.2005</v>
      </c>
      <c r="C24" s="2">
        <f t="shared" si="0"/>
        <v>12.0937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44644</v>
      </c>
      <c r="B25" s="5">
        <f>TITRES_STAT!D28</f>
        <v>12.378299999999999</v>
      </c>
      <c r="C25" s="2">
        <f t="shared" si="0"/>
        <v>12.0937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44645</v>
      </c>
      <c r="B26" s="5">
        <f>TITRES_STAT!D29</f>
        <v>13.0114</v>
      </c>
      <c r="C26" s="2">
        <f t="shared" si="0"/>
        <v>12.0937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44648</v>
      </c>
      <c r="B27" s="5">
        <f>TITRES_STAT!D30</f>
        <v>12.876300000000001</v>
      </c>
      <c r="C27" s="2">
        <f t="shared" si="0"/>
        <v>12.0937</v>
      </c>
      <c r="D27" s="2">
        <f>AVERAGE(B2:B27)</f>
        <v>12.21492307692308</v>
      </c>
      <c r="E27" s="2">
        <f>C27-D27</f>
        <v>-0.12122307692307999</v>
      </c>
      <c r="F27" s="2"/>
      <c r="G27" s="2"/>
      <c r="H27" s="2"/>
    </row>
    <row r="28" spans="1:8" ht="13.5" x14ac:dyDescent="0.25">
      <c r="A28" s="3">
        <f>TITRES_STAT!B31</f>
        <v>44649</v>
      </c>
      <c r="B28" s="5">
        <f>TITRES_STAT!D31</f>
        <v>13.089700000000001</v>
      </c>
      <c r="C28" s="2">
        <f t="shared" si="0"/>
        <v>12.0937</v>
      </c>
      <c r="D28" s="2">
        <f>$D$4*B28+(1-$D$4)*D27</f>
        <v>12.27972136752137</v>
      </c>
      <c r="E28" s="2">
        <f t="shared" ref="E28:E91" si="1">C28-D28</f>
        <v>-0.18602136752137</v>
      </c>
      <c r="F28" s="2"/>
      <c r="G28" s="2"/>
      <c r="H28" s="2"/>
    </row>
    <row r="29" spans="1:8" ht="13.5" x14ac:dyDescent="0.25">
      <c r="A29" s="3">
        <f>TITRES_STAT!B32</f>
        <v>44650</v>
      </c>
      <c r="B29" s="5">
        <f>TITRES_STAT!D32</f>
        <v>13.082599999999999</v>
      </c>
      <c r="C29" s="2">
        <f t="shared" si="0"/>
        <v>12.0937</v>
      </c>
      <c r="D29" s="2">
        <f t="shared" ref="D29:D92" si="2">$D$4*B29+(1-$D$4)*D28</f>
        <v>12.339193858816083</v>
      </c>
      <c r="E29" s="2">
        <f t="shared" si="1"/>
        <v>-0.24549385881608288</v>
      </c>
      <c r="F29" s="2"/>
      <c r="G29" s="2"/>
      <c r="H29" s="2"/>
    </row>
    <row r="30" spans="1:8" ht="13.5" x14ac:dyDescent="0.25">
      <c r="A30" s="3">
        <f>TITRES_STAT!B33</f>
        <v>44651</v>
      </c>
      <c r="B30" s="5">
        <f>TITRES_STAT!D33</f>
        <v>13.018599999999999</v>
      </c>
      <c r="C30" s="2">
        <f t="shared" si="0"/>
        <v>12.148423076923077</v>
      </c>
      <c r="D30" s="2">
        <f t="shared" si="2"/>
        <v>12.38952023964452</v>
      </c>
      <c r="E30" s="2">
        <f t="shared" si="1"/>
        <v>-0.24109716272144333</v>
      </c>
      <c r="F30" s="2"/>
      <c r="G30" s="2"/>
      <c r="H30" s="2"/>
    </row>
    <row r="31" spans="1:8" ht="13.5" x14ac:dyDescent="0.25">
      <c r="A31" s="3">
        <f>TITRES_STAT!B34</f>
        <v>44652</v>
      </c>
      <c r="B31" s="5">
        <f>TITRES_STAT!D34</f>
        <v>12.9474</v>
      </c>
      <c r="C31" s="2">
        <f t="shared" si="0"/>
        <v>12.194727218934911</v>
      </c>
      <c r="D31" s="2">
        <f t="shared" si="2"/>
        <v>12.430844666337519</v>
      </c>
      <c r="E31" s="2">
        <f t="shared" si="1"/>
        <v>-0.23611744740260754</v>
      </c>
      <c r="F31" s="2"/>
      <c r="G31" s="2"/>
      <c r="H31" s="2"/>
    </row>
    <row r="32" spans="1:8" ht="13.5" x14ac:dyDescent="0.25">
      <c r="A32" s="3">
        <f>TITRES_STAT!B35</f>
        <v>44655</v>
      </c>
      <c r="B32" s="5">
        <f>TITRES_STAT!D35</f>
        <v>12.9474</v>
      </c>
      <c r="C32" s="2">
        <f t="shared" si="0"/>
        <v>12.221876877560311</v>
      </c>
      <c r="D32" s="2">
        <f t="shared" si="2"/>
        <v>12.469108024386593</v>
      </c>
      <c r="E32" s="2">
        <f t="shared" si="1"/>
        <v>-0.247231146826282</v>
      </c>
      <c r="F32" s="2"/>
      <c r="G32" s="2"/>
      <c r="H32" s="2"/>
    </row>
    <row r="33" spans="1:8" ht="13.5" x14ac:dyDescent="0.25">
      <c r="A33" s="3">
        <f>TITRES_STAT!B36</f>
        <v>44656</v>
      </c>
      <c r="B33" s="5">
        <f>TITRES_STAT!D36</f>
        <v>12.9474</v>
      </c>
      <c r="C33" s="2">
        <f t="shared" si="0"/>
        <v>12.213111204089493</v>
      </c>
      <c r="D33" s="2">
        <f t="shared" si="2"/>
        <v>12.504537059617215</v>
      </c>
      <c r="E33" s="2">
        <f t="shared" si="1"/>
        <v>-0.29142585552772182</v>
      </c>
      <c r="F33" s="2"/>
      <c r="G33" s="2"/>
      <c r="H33" s="2"/>
    </row>
    <row r="34" spans="1:8" ht="13.5" x14ac:dyDescent="0.25">
      <c r="A34" s="3">
        <f>TITRES_STAT!B37</f>
        <v>44657</v>
      </c>
      <c r="B34" s="5">
        <f>TITRES_STAT!D37</f>
        <v>12.876300000000001</v>
      </c>
      <c r="C34" s="2">
        <f t="shared" si="0"/>
        <v>12.211171018844956</v>
      </c>
      <c r="D34" s="2">
        <f t="shared" si="2"/>
        <v>12.532075055201124</v>
      </c>
      <c r="E34" s="2">
        <f t="shared" si="1"/>
        <v>-0.32090403635616838</v>
      </c>
      <c r="F34" s="2"/>
      <c r="G34" s="2"/>
      <c r="H34" s="2"/>
    </row>
    <row r="35" spans="1:8" ht="13.5" x14ac:dyDescent="0.25">
      <c r="A35" s="3">
        <f>TITRES_STAT!B38</f>
        <v>44658</v>
      </c>
      <c r="B35" s="5">
        <f>TITRES_STAT!D38</f>
        <v>12.805099999999999</v>
      </c>
      <c r="C35" s="2">
        <f t="shared" si="0"/>
        <v>12.236883169791886</v>
      </c>
      <c r="D35" s="2">
        <f t="shared" si="2"/>
        <v>12.552299125186227</v>
      </c>
      <c r="E35" s="2">
        <f t="shared" si="1"/>
        <v>-0.3154159553943412</v>
      </c>
      <c r="F35" s="2">
        <f>AVERAGE(E27:E35)</f>
        <v>-0.24499221194323301</v>
      </c>
      <c r="G35" s="2">
        <f>E35-F35</f>
        <v>-7.0423743451108189E-2</v>
      </c>
      <c r="H35" s="2" t="str">
        <f>IF(G35&lt;0,"Hold","Sell")</f>
        <v>Hold</v>
      </c>
    </row>
    <row r="36" spans="1:8" ht="13.5" x14ac:dyDescent="0.25">
      <c r="A36" s="3">
        <f>TITRES_STAT!B39</f>
        <v>44659</v>
      </c>
      <c r="B36" s="5">
        <f>TITRES_STAT!D39</f>
        <v>12.876300000000001</v>
      </c>
      <c r="C36" s="2">
        <f t="shared" si="0"/>
        <v>12.356039605208519</v>
      </c>
      <c r="D36" s="2">
        <f t="shared" si="2"/>
        <v>12.576299189987246</v>
      </c>
      <c r="E36" s="2">
        <f t="shared" si="1"/>
        <v>-0.2202595847787272</v>
      </c>
      <c r="F36" s="2">
        <f>(E36*(2/(10)))+((1-(2/10))*F35)</f>
        <v>-0.24004568651033187</v>
      </c>
      <c r="G36" s="2">
        <f t="shared" ref="G36:G99" si="3">E36-F36</f>
        <v>1.9786101731604666E-2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44662</v>
      </c>
      <c r="B37" s="5">
        <f>TITRES_STAT!D40</f>
        <v>12.805099999999999</v>
      </c>
      <c r="C37" s="2">
        <f t="shared" si="0"/>
        <v>12.43607966594567</v>
      </c>
      <c r="D37" s="2">
        <f t="shared" si="2"/>
        <v>12.59324739813634</v>
      </c>
      <c r="E37" s="2">
        <f t="shared" si="1"/>
        <v>-0.15716773219067015</v>
      </c>
      <c r="F37" s="2">
        <f t="shared" ref="F37:F100" si="5">(E37*(2/(10)))+((1-(2/10))*F36)</f>
        <v>-0.22347009564639955</v>
      </c>
      <c r="G37" s="2">
        <f t="shared" si="3"/>
        <v>6.6302363455729402E-2</v>
      </c>
      <c r="H37" s="2" t="str">
        <f t="shared" si="4"/>
        <v>Sell</v>
      </c>
    </row>
    <row r="38" spans="1:8" ht="13.5" x14ac:dyDescent="0.25">
      <c r="A38" s="3">
        <f>TITRES_STAT!B41</f>
        <v>44663</v>
      </c>
      <c r="B38" s="5">
        <f>TITRES_STAT!D41</f>
        <v>12.805099999999999</v>
      </c>
      <c r="C38" s="2">
        <f t="shared" si="0"/>
        <v>12.536636640415566</v>
      </c>
      <c r="D38" s="2">
        <f t="shared" si="2"/>
        <v>12.608940183459573</v>
      </c>
      <c r="E38" s="2">
        <f t="shared" si="1"/>
        <v>-7.2303543044007768E-2</v>
      </c>
      <c r="F38" s="2">
        <f t="shared" si="5"/>
        <v>-0.19323678512592121</v>
      </c>
      <c r="G38" s="2">
        <f t="shared" si="3"/>
        <v>0.12093324208191344</v>
      </c>
      <c r="H38" s="2" t="str">
        <f t="shared" si="4"/>
        <v>Sell</v>
      </c>
    </row>
    <row r="39" spans="1:8" ht="13.5" x14ac:dyDescent="0.25">
      <c r="A39" s="3">
        <f>TITRES_STAT!B42</f>
        <v>44664</v>
      </c>
      <c r="B39" s="5">
        <f>TITRES_STAT!D42</f>
        <v>12.805099999999999</v>
      </c>
      <c r="C39" s="2">
        <f t="shared" si="0"/>
        <v>12.620631003428556</v>
      </c>
      <c r="D39" s="2">
        <f t="shared" si="2"/>
        <v>12.623470540240346</v>
      </c>
      <c r="E39" s="2">
        <f t="shared" si="1"/>
        <v>-2.8395368117895003E-3</v>
      </c>
      <c r="F39" s="2">
        <f t="shared" si="5"/>
        <v>-0.15515733546309488</v>
      </c>
      <c r="G39" s="2">
        <f t="shared" si="3"/>
        <v>0.15231779865130537</v>
      </c>
      <c r="H39" s="2" t="str">
        <f t="shared" si="4"/>
        <v>Sell</v>
      </c>
    </row>
    <row r="40" spans="1:8" ht="13.5" x14ac:dyDescent="0.25">
      <c r="A40" s="3">
        <f>TITRES_STAT!B43</f>
        <v>44665</v>
      </c>
      <c r="B40" s="5">
        <f>TITRES_STAT!D43</f>
        <v>12.890499999999999</v>
      </c>
      <c r="C40" s="2">
        <f t="shared" si="0"/>
        <v>12.681857002901085</v>
      </c>
      <c r="D40" s="2">
        <f t="shared" si="2"/>
        <v>12.643250500222543</v>
      </c>
      <c r="E40" s="2">
        <f t="shared" si="1"/>
        <v>3.8606502678542043E-2</v>
      </c>
      <c r="F40" s="2">
        <f t="shared" si="5"/>
        <v>-0.11640456783476749</v>
      </c>
      <c r="G40" s="2">
        <f t="shared" si="3"/>
        <v>0.15501107051330953</v>
      </c>
      <c r="H40" s="2" t="str">
        <f t="shared" si="4"/>
        <v>Sell</v>
      </c>
    </row>
    <row r="41" spans="1:8" ht="13.5" x14ac:dyDescent="0.25">
      <c r="A41" s="3">
        <f>TITRES_STAT!B44</f>
        <v>44666</v>
      </c>
      <c r="B41" s="5">
        <f>TITRES_STAT!D44</f>
        <v>12.8621</v>
      </c>
      <c r="C41" s="2">
        <f t="shared" si="0"/>
        <v>12.722709771685533</v>
      </c>
      <c r="D41" s="2">
        <f t="shared" si="2"/>
        <v>12.659461574280131</v>
      </c>
      <c r="E41" s="2">
        <f t="shared" si="1"/>
        <v>6.3248197405401996E-2</v>
      </c>
      <c r="F41" s="2">
        <f t="shared" si="5"/>
        <v>-8.0474014786733591E-2</v>
      </c>
      <c r="G41" s="2">
        <f t="shared" si="3"/>
        <v>0.1437222121921356</v>
      </c>
      <c r="H41" s="2" t="str">
        <f t="shared" si="4"/>
        <v>Sell</v>
      </c>
    </row>
    <row r="42" spans="1:8" ht="13.5" x14ac:dyDescent="0.25">
      <c r="A42" s="3">
        <f>TITRES_STAT!B45</f>
        <v>44669</v>
      </c>
      <c r="B42" s="5">
        <f>TITRES_STAT!D45</f>
        <v>13.103899999999999</v>
      </c>
      <c r="C42" s="2">
        <f t="shared" si="0"/>
        <v>12.75727749911853</v>
      </c>
      <c r="D42" s="2">
        <f t="shared" si="2"/>
        <v>12.692382939148269</v>
      </c>
      <c r="E42" s="2">
        <f t="shared" si="1"/>
        <v>6.4894559970261056E-2</v>
      </c>
      <c r="F42" s="2">
        <f t="shared" si="5"/>
        <v>-5.1400299835334659E-2</v>
      </c>
      <c r="G42" s="2">
        <f t="shared" si="3"/>
        <v>0.11629485980559572</v>
      </c>
      <c r="H42" s="2" t="str">
        <f t="shared" si="4"/>
        <v>Sell</v>
      </c>
    </row>
    <row r="43" spans="1:8" ht="13.5" x14ac:dyDescent="0.25">
      <c r="A43" s="3">
        <f>TITRES_STAT!B46</f>
        <v>44670</v>
      </c>
      <c r="B43" s="5">
        <f>TITRES_STAT!D46</f>
        <v>12.890499999999999</v>
      </c>
      <c r="C43" s="2">
        <f t="shared" si="0"/>
        <v>12.786527114638755</v>
      </c>
      <c r="D43" s="2">
        <f t="shared" si="2"/>
        <v>12.707058276989137</v>
      </c>
      <c r="E43" s="2">
        <f t="shared" si="1"/>
        <v>7.9468837649617541E-2</v>
      </c>
      <c r="F43" s="2">
        <f t="shared" si="5"/>
        <v>-2.5226472338344224E-2</v>
      </c>
      <c r="G43" s="2">
        <f t="shared" si="3"/>
        <v>0.10469530998796177</v>
      </c>
      <c r="H43" s="2" t="str">
        <f t="shared" si="4"/>
        <v>Sell</v>
      </c>
    </row>
    <row r="44" spans="1:8" ht="13.5" x14ac:dyDescent="0.25">
      <c r="A44" s="3">
        <f>TITRES_STAT!B47</f>
        <v>44671</v>
      </c>
      <c r="B44" s="5">
        <f>TITRES_STAT!D47</f>
        <v>12.9474</v>
      </c>
      <c r="C44" s="2">
        <f t="shared" si="0"/>
        <v>12.800338327771254</v>
      </c>
      <c r="D44" s="2">
        <f t="shared" si="2"/>
        <v>12.724861367582534</v>
      </c>
      <c r="E44" s="2">
        <f t="shared" si="1"/>
        <v>7.5476960188719744E-2</v>
      </c>
      <c r="F44" s="2">
        <f t="shared" si="5"/>
        <v>-5.0857858329314311E-3</v>
      </c>
      <c r="G44" s="2">
        <f t="shared" si="3"/>
        <v>8.0562746021651171E-2</v>
      </c>
      <c r="H44" s="2" t="str">
        <f t="shared" si="4"/>
        <v>Sell</v>
      </c>
    </row>
    <row r="45" spans="1:8" ht="13.5" x14ac:dyDescent="0.25">
      <c r="A45" s="3">
        <f>TITRES_STAT!B48</f>
        <v>44672</v>
      </c>
      <c r="B45" s="5">
        <f>TITRES_STAT!D48</f>
        <v>12.805099999999999</v>
      </c>
      <c r="C45" s="2">
        <f t="shared" si="0"/>
        <v>12.801070892729523</v>
      </c>
      <c r="D45" s="2">
        <f t="shared" si="2"/>
        <v>12.730804969983827</v>
      </c>
      <c r="E45" s="2">
        <f t="shared" si="1"/>
        <v>7.0265922745695875E-2</v>
      </c>
      <c r="F45" s="2">
        <f t="shared" si="5"/>
        <v>9.9845558827940297E-3</v>
      </c>
      <c r="G45" s="2">
        <f t="shared" si="3"/>
        <v>6.0281366862901843E-2</v>
      </c>
      <c r="H45" s="2" t="str">
        <f t="shared" si="4"/>
        <v>Sell</v>
      </c>
    </row>
    <row r="46" spans="1:8" ht="13.5" x14ac:dyDescent="0.25">
      <c r="A46" s="3">
        <f>TITRES_STAT!B49</f>
        <v>44673</v>
      </c>
      <c r="B46" s="5">
        <f>TITRES_STAT!D49</f>
        <v>12.876300000000001</v>
      </c>
      <c r="C46" s="2">
        <f t="shared" si="0"/>
        <v>12.812644601540367</v>
      </c>
      <c r="D46" s="2">
        <f t="shared" si="2"/>
        <v>12.741582379614654</v>
      </c>
      <c r="E46" s="2">
        <f t="shared" si="1"/>
        <v>7.1062221925712876E-2</v>
      </c>
      <c r="F46" s="2">
        <f t="shared" si="5"/>
        <v>2.22000890913778E-2</v>
      </c>
      <c r="G46" s="2">
        <f t="shared" si="3"/>
        <v>4.8862132834335076E-2</v>
      </c>
      <c r="H46" s="2" t="str">
        <f t="shared" si="4"/>
        <v>Sell</v>
      </c>
    </row>
    <row r="47" spans="1:8" ht="13.5" x14ac:dyDescent="0.25">
      <c r="A47" s="3">
        <f>TITRES_STAT!B50</f>
        <v>44676</v>
      </c>
      <c r="B47" s="5">
        <f>TITRES_STAT!D50</f>
        <v>12.876300000000001</v>
      </c>
      <c r="C47" s="2">
        <f t="shared" si="0"/>
        <v>12.811483893611079</v>
      </c>
      <c r="D47" s="2">
        <f t="shared" si="2"/>
        <v>12.75156146260616</v>
      </c>
      <c r="E47" s="2">
        <f t="shared" si="1"/>
        <v>5.9922431004919119E-2</v>
      </c>
      <c r="F47" s="2">
        <f t="shared" si="5"/>
        <v>2.9744557474086067E-2</v>
      </c>
      <c r="G47" s="2">
        <f t="shared" si="3"/>
        <v>3.0177873530833052E-2</v>
      </c>
      <c r="H47" s="2" t="str">
        <f t="shared" si="4"/>
        <v>Sell</v>
      </c>
    </row>
    <row r="48" spans="1:8" ht="13.5" x14ac:dyDescent="0.25">
      <c r="A48" s="3">
        <f>TITRES_STAT!B51</f>
        <v>44677</v>
      </c>
      <c r="B48" s="5">
        <f>TITRES_STAT!D51</f>
        <v>12.876300000000001</v>
      </c>
      <c r="C48" s="2">
        <f t="shared" si="0"/>
        <v>12.810501756132451</v>
      </c>
      <c r="D48" s="2">
        <f t="shared" si="2"/>
        <v>12.760801354264963</v>
      </c>
      <c r="E48" s="2">
        <f t="shared" si="1"/>
        <v>4.9700401867488253E-2</v>
      </c>
      <c r="F48" s="2">
        <f t="shared" si="5"/>
        <v>3.3735726352766504E-2</v>
      </c>
      <c r="G48" s="2">
        <f t="shared" si="3"/>
        <v>1.5964675514721749E-2</v>
      </c>
      <c r="H48" s="2" t="str">
        <f t="shared" si="4"/>
        <v>Sell</v>
      </c>
    </row>
    <row r="49" spans="1:8" ht="13.5" x14ac:dyDescent="0.25">
      <c r="A49" s="3">
        <f>TITRES_STAT!B52</f>
        <v>44678</v>
      </c>
      <c r="B49" s="5">
        <f>TITRES_STAT!D52</f>
        <v>12.876300000000001</v>
      </c>
      <c r="C49" s="2">
        <f t="shared" si="0"/>
        <v>12.809670716727458</v>
      </c>
      <c r="D49" s="2">
        <f t="shared" si="2"/>
        <v>12.769356809504595</v>
      </c>
      <c r="E49" s="2">
        <f t="shared" si="1"/>
        <v>4.0313907222863321E-2</v>
      </c>
      <c r="F49" s="2">
        <f t="shared" si="5"/>
        <v>3.5051362526785868E-2</v>
      </c>
      <c r="G49" s="2">
        <f t="shared" si="3"/>
        <v>5.2625446960774536E-3</v>
      </c>
      <c r="H49" s="2" t="str">
        <f t="shared" si="4"/>
        <v>Sell</v>
      </c>
    </row>
    <row r="50" spans="1:8" ht="13.5" x14ac:dyDescent="0.25">
      <c r="A50" s="3">
        <f>TITRES_STAT!B53</f>
        <v>44679</v>
      </c>
      <c r="B50" s="5">
        <f>TITRES_STAT!D53</f>
        <v>12.876300000000001</v>
      </c>
      <c r="C50" s="2">
        <f t="shared" si="0"/>
        <v>12.82210599107708</v>
      </c>
      <c r="D50" s="2">
        <f t="shared" si="2"/>
        <v>12.777278527319069</v>
      </c>
      <c r="E50" s="2">
        <f t="shared" si="1"/>
        <v>4.4827463758011277E-2</v>
      </c>
      <c r="F50" s="2">
        <f t="shared" si="5"/>
        <v>3.7006582773030955E-2</v>
      </c>
      <c r="G50" s="2">
        <f t="shared" si="3"/>
        <v>7.8208809849803218E-3</v>
      </c>
      <c r="H50" s="2" t="str">
        <f t="shared" si="4"/>
        <v>Sell</v>
      </c>
    </row>
    <row r="51" spans="1:8" ht="13.5" x14ac:dyDescent="0.25">
      <c r="A51" s="3">
        <f>TITRES_STAT!B54</f>
        <v>44680</v>
      </c>
      <c r="B51" s="5">
        <f>TITRES_STAT!D54</f>
        <v>12.876300000000001</v>
      </c>
      <c r="C51" s="2">
        <f t="shared" si="0"/>
        <v>12.82825891552676</v>
      </c>
      <c r="D51" s="2">
        <f t="shared" si="2"/>
        <v>12.784613451221359</v>
      </c>
      <c r="E51" s="2">
        <f t="shared" si="1"/>
        <v>4.3645464305400949E-2</v>
      </c>
      <c r="F51" s="2">
        <f t="shared" si="5"/>
        <v>3.8334359079504957E-2</v>
      </c>
      <c r="G51" s="2">
        <f t="shared" si="3"/>
        <v>5.3111052258959929E-3</v>
      </c>
      <c r="H51" s="2" t="str">
        <f t="shared" si="4"/>
        <v>Sell</v>
      </c>
    </row>
    <row r="52" spans="1:8" ht="13.5" x14ac:dyDescent="0.25">
      <c r="A52" s="3">
        <f>TITRES_STAT!B55</f>
        <v>44685</v>
      </c>
      <c r="B52" s="5">
        <f>TITRES_STAT!D55</f>
        <v>12.876300000000001</v>
      </c>
      <c r="C52" s="2">
        <f t="shared" si="0"/>
        <v>12.870665236214951</v>
      </c>
      <c r="D52" s="2">
        <f t="shared" si="2"/>
        <v>12.791405047427183</v>
      </c>
      <c r="E52" s="2">
        <f t="shared" si="1"/>
        <v>7.9260188787767305E-2</v>
      </c>
      <c r="F52" s="2">
        <f t="shared" si="5"/>
        <v>4.6519525021157429E-2</v>
      </c>
      <c r="G52" s="2">
        <f t="shared" si="3"/>
        <v>3.2740663766609876E-2</v>
      </c>
      <c r="H52" s="2" t="str">
        <f t="shared" si="4"/>
        <v>Sell</v>
      </c>
    </row>
    <row r="53" spans="1:8" ht="13.5" x14ac:dyDescent="0.25">
      <c r="A53" s="3">
        <f>TITRES_STAT!B56</f>
        <v>44686</v>
      </c>
      <c r="B53" s="5">
        <f>TITRES_STAT!D56</f>
        <v>13.1608</v>
      </c>
      <c r="C53" s="2">
        <f t="shared" si="0"/>
        <v>12.873716738335727</v>
      </c>
      <c r="D53" s="2">
        <f t="shared" si="2"/>
        <v>12.818767636506651</v>
      </c>
      <c r="E53" s="2">
        <f t="shared" si="1"/>
        <v>5.4949101829075531E-2</v>
      </c>
      <c r="F53" s="2">
        <f t="shared" si="5"/>
        <v>4.8205440382741049E-2</v>
      </c>
      <c r="G53" s="2">
        <f t="shared" si="3"/>
        <v>6.7436614463344813E-3</v>
      </c>
      <c r="H53" s="2" t="str">
        <f t="shared" si="4"/>
        <v>Sell</v>
      </c>
    </row>
    <row r="54" spans="1:8" ht="13.5" x14ac:dyDescent="0.25">
      <c r="A54" s="3">
        <f>TITRES_STAT!B57</f>
        <v>44687</v>
      </c>
      <c r="B54" s="5">
        <f>TITRES_STAT!D57</f>
        <v>13.402699999999999</v>
      </c>
      <c r="C54" s="2">
        <f t="shared" si="0"/>
        <v>12.885052624745615</v>
      </c>
      <c r="D54" s="2">
        <f t="shared" si="2"/>
        <v>12.862021885654308</v>
      </c>
      <c r="E54" s="2">
        <f t="shared" si="1"/>
        <v>2.3030739091307595E-2</v>
      </c>
      <c r="F54" s="2">
        <f t="shared" si="5"/>
        <v>4.3170500124454364E-2</v>
      </c>
      <c r="G54" s="2">
        <f t="shared" si="3"/>
        <v>-2.0139761033146769E-2</v>
      </c>
      <c r="H54" s="2" t="str">
        <f t="shared" si="4"/>
        <v>Hold</v>
      </c>
    </row>
    <row r="55" spans="1:8" ht="13.5" x14ac:dyDescent="0.25">
      <c r="A55" s="3">
        <f>TITRES_STAT!B58</f>
        <v>44690</v>
      </c>
      <c r="B55" s="5">
        <f>TITRES_STAT!D58</f>
        <v>13.3743</v>
      </c>
      <c r="C55" s="2">
        <f t="shared" si="0"/>
        <v>12.872752220938597</v>
      </c>
      <c r="D55" s="2">
        <f t="shared" si="2"/>
        <v>12.899968412642878</v>
      </c>
      <c r="E55" s="2">
        <f t="shared" si="1"/>
        <v>-2.7216191704280135E-2</v>
      </c>
      <c r="F55" s="2">
        <f t="shared" si="5"/>
        <v>2.9093161758707464E-2</v>
      </c>
      <c r="G55" s="2">
        <f t="shared" si="3"/>
        <v>-5.6309353462987599E-2</v>
      </c>
      <c r="H55" s="2" t="str">
        <f t="shared" si="4"/>
        <v>Hold</v>
      </c>
    </row>
    <row r="56" spans="1:8" ht="13.5" x14ac:dyDescent="0.25">
      <c r="A56" s="3">
        <f>TITRES_STAT!B59</f>
        <v>44691</v>
      </c>
      <c r="B56" s="5">
        <f>TITRES_STAT!D59</f>
        <v>13.445399999999999</v>
      </c>
      <c r="C56" s="2">
        <f t="shared" si="0"/>
        <v>12.873298033101891</v>
      </c>
      <c r="D56" s="2">
        <f t="shared" si="2"/>
        <v>12.940370752447109</v>
      </c>
      <c r="E56" s="2">
        <f t="shared" si="1"/>
        <v>-6.7072719345217635E-2</v>
      </c>
      <c r="F56" s="2">
        <f t="shared" si="5"/>
        <v>9.8599855379224461E-3</v>
      </c>
      <c r="G56" s="2">
        <f t="shared" si="3"/>
        <v>-7.6932704883140079E-2</v>
      </c>
      <c r="H56" s="2" t="str">
        <f t="shared" si="4"/>
        <v>Hold</v>
      </c>
    </row>
    <row r="57" spans="1:8" ht="13.5" x14ac:dyDescent="0.25">
      <c r="A57" s="3">
        <f>TITRES_STAT!B60</f>
        <v>44692</v>
      </c>
      <c r="B57" s="5">
        <f>TITRES_STAT!D60</f>
        <v>13.516500000000001</v>
      </c>
      <c r="C57" s="2">
        <f t="shared" si="0"/>
        <v>12.87375987416314</v>
      </c>
      <c r="D57" s="2">
        <f t="shared" si="2"/>
        <v>12.983046993006582</v>
      </c>
      <c r="E57" s="2">
        <f t="shared" si="1"/>
        <v>-0.10928711884344189</v>
      </c>
      <c r="F57" s="2">
        <f t="shared" si="5"/>
        <v>-1.3969435338350421E-2</v>
      </c>
      <c r="G57" s="2">
        <f t="shared" si="3"/>
        <v>-9.5317683505091469E-2</v>
      </c>
      <c r="H57" s="2" t="str">
        <f t="shared" si="4"/>
        <v>Hold</v>
      </c>
    </row>
    <row r="58" spans="1:8" ht="13.5" x14ac:dyDescent="0.25">
      <c r="A58" s="3">
        <f>TITRES_STAT!B61</f>
        <v>44693</v>
      </c>
      <c r="B58" s="5">
        <f>TITRES_STAT!D61</f>
        <v>13.516500000000001</v>
      </c>
      <c r="C58" s="2">
        <f t="shared" si="0"/>
        <v>12.874150662753426</v>
      </c>
      <c r="D58" s="2">
        <f t="shared" si="2"/>
        <v>13.022562030561648</v>
      </c>
      <c r="E58" s="2">
        <f t="shared" si="1"/>
        <v>-0.14841136780822239</v>
      </c>
      <c r="F58" s="2">
        <f t="shared" si="5"/>
        <v>-4.0857821832324816E-2</v>
      </c>
      <c r="G58" s="2">
        <f t="shared" si="3"/>
        <v>-0.10755354597589759</v>
      </c>
      <c r="H58" s="2" t="str">
        <f t="shared" si="4"/>
        <v>Hold</v>
      </c>
    </row>
    <row r="59" spans="1:8" ht="13.5" x14ac:dyDescent="0.25">
      <c r="A59" s="3">
        <f>TITRES_STAT!B62</f>
        <v>44694</v>
      </c>
      <c r="B59" s="5">
        <f>TITRES_STAT!D62</f>
        <v>13.8651</v>
      </c>
      <c r="C59" s="2">
        <f t="shared" si="0"/>
        <v>12.87448133002213</v>
      </c>
      <c r="D59" s="2">
        <f t="shared" si="2"/>
        <v>13.084972250520044</v>
      </c>
      <c r="E59" s="2">
        <f t="shared" si="1"/>
        <v>-0.2104909204979144</v>
      </c>
      <c r="F59" s="2">
        <f t="shared" si="5"/>
        <v>-7.4784441565442727E-2</v>
      </c>
      <c r="G59" s="2">
        <f t="shared" si="3"/>
        <v>-0.13570647893247167</v>
      </c>
      <c r="H59" s="2" t="str">
        <f t="shared" si="4"/>
        <v>Hold</v>
      </c>
    </row>
    <row r="60" spans="1:8" ht="13.5" x14ac:dyDescent="0.25">
      <c r="A60" s="3">
        <f>TITRES_STAT!B63</f>
        <v>44697</v>
      </c>
      <c r="B60" s="5">
        <f>TITRES_STAT!D63</f>
        <v>13.936299999999999</v>
      </c>
      <c r="C60" s="2">
        <f t="shared" si="0"/>
        <v>12.874761125403341</v>
      </c>
      <c r="D60" s="2">
        <f t="shared" si="2"/>
        <v>13.148033565296338</v>
      </c>
      <c r="E60" s="2">
        <f t="shared" si="1"/>
        <v>-0.2732724398929971</v>
      </c>
      <c r="F60" s="2">
        <f t="shared" si="5"/>
        <v>-0.11448204123095361</v>
      </c>
      <c r="G60" s="2">
        <f t="shared" si="3"/>
        <v>-0.15879039866204347</v>
      </c>
      <c r="H60" s="2" t="str">
        <f t="shared" si="4"/>
        <v>Hold</v>
      </c>
    </row>
    <row r="61" spans="1:8" ht="13.5" x14ac:dyDescent="0.25">
      <c r="A61" s="3">
        <f>TITRES_STAT!B64</f>
        <v>44698</v>
      </c>
      <c r="B61" s="5">
        <f>TITRES_STAT!D64</f>
        <v>14.2066</v>
      </c>
      <c r="C61" s="2">
        <f t="shared" si="0"/>
        <v>12.874997875341288</v>
      </c>
      <c r="D61" s="2">
        <f t="shared" si="2"/>
        <v>13.226445893792905</v>
      </c>
      <c r="E61" s="2">
        <f t="shared" si="1"/>
        <v>-0.35144801845161666</v>
      </c>
      <c r="F61" s="2">
        <f t="shared" si="5"/>
        <v>-0.16187523667508624</v>
      </c>
      <c r="G61" s="2">
        <f t="shared" si="3"/>
        <v>-0.18957278177653042</v>
      </c>
      <c r="H61" s="2" t="str">
        <f t="shared" si="4"/>
        <v>Hold</v>
      </c>
    </row>
    <row r="62" spans="1:8" ht="13.5" x14ac:dyDescent="0.25">
      <c r="A62" s="3">
        <f>TITRES_STAT!B65</f>
        <v>44699</v>
      </c>
      <c r="B62" s="5">
        <f>TITRES_STAT!D65</f>
        <v>14.512499999999999</v>
      </c>
      <c r="C62" s="2">
        <f t="shared" si="0"/>
        <v>12.875198202211859</v>
      </c>
      <c r="D62" s="2">
        <f t="shared" si="2"/>
        <v>13.321709160919356</v>
      </c>
      <c r="E62" s="2">
        <f t="shared" si="1"/>
        <v>-0.44651095870749735</v>
      </c>
      <c r="F62" s="2">
        <f t="shared" si="5"/>
        <v>-0.21880238108156846</v>
      </c>
      <c r="G62" s="2">
        <f t="shared" si="3"/>
        <v>-0.22770857762592889</v>
      </c>
      <c r="H62" s="2" t="str">
        <f t="shared" si="4"/>
        <v>Hold</v>
      </c>
    </row>
    <row r="63" spans="1:8" ht="13.5" x14ac:dyDescent="0.25">
      <c r="A63" s="3">
        <f>TITRES_STAT!B66</f>
        <v>44700</v>
      </c>
      <c r="B63" s="5">
        <f>TITRES_STAT!D66</f>
        <v>14.4414</v>
      </c>
      <c r="C63" s="2">
        <f t="shared" si="0"/>
        <v>12.919136940333111</v>
      </c>
      <c r="D63" s="2">
        <f t="shared" si="2"/>
        <v>13.404649223073479</v>
      </c>
      <c r="E63" s="2">
        <f t="shared" si="1"/>
        <v>-0.48551228274036795</v>
      </c>
      <c r="F63" s="2">
        <f t="shared" si="5"/>
        <v>-0.27214436141332837</v>
      </c>
      <c r="G63" s="2">
        <f t="shared" si="3"/>
        <v>-0.21336792132703958</v>
      </c>
      <c r="H63" s="2" t="str">
        <f t="shared" si="4"/>
        <v>Hold</v>
      </c>
    </row>
    <row r="64" spans="1:8" ht="13.5" x14ac:dyDescent="0.25">
      <c r="A64" s="3">
        <f>TITRES_STAT!B67</f>
        <v>44701</v>
      </c>
      <c r="B64" s="5">
        <f>TITRES_STAT!D67</f>
        <v>14.220800000000001</v>
      </c>
      <c r="C64" s="2">
        <f t="shared" si="0"/>
        <v>12.993531257204941</v>
      </c>
      <c r="D64" s="2">
        <f t="shared" si="2"/>
        <v>13.465104836179147</v>
      </c>
      <c r="E64" s="2">
        <f t="shared" si="1"/>
        <v>-0.4715735789742066</v>
      </c>
      <c r="F64" s="2">
        <f t="shared" si="5"/>
        <v>-0.31203020492550404</v>
      </c>
      <c r="G64" s="2">
        <f t="shared" si="3"/>
        <v>-0.15954337404870256</v>
      </c>
      <c r="H64" s="2" t="str">
        <f t="shared" si="4"/>
        <v>Hold</v>
      </c>
    </row>
    <row r="65" spans="1:8" ht="13.5" x14ac:dyDescent="0.25">
      <c r="A65" s="3">
        <f>TITRES_STAT!B68</f>
        <v>44704</v>
      </c>
      <c r="B65" s="5">
        <f>TITRES_STAT!D68</f>
        <v>14.213699999999999</v>
      </c>
      <c r="C65" s="2">
        <f t="shared" si="0"/>
        <v>13.052111063788796</v>
      </c>
      <c r="D65" s="2">
        <f t="shared" si="2"/>
        <v>13.520556329795507</v>
      </c>
      <c r="E65" s="2">
        <f t="shared" si="1"/>
        <v>-0.46844526600671088</v>
      </c>
      <c r="F65" s="2">
        <f t="shared" si="5"/>
        <v>-0.34331321714174545</v>
      </c>
      <c r="G65" s="2">
        <f t="shared" si="3"/>
        <v>-0.12513204886496543</v>
      </c>
      <c r="H65" s="2" t="str">
        <f t="shared" si="4"/>
        <v>Hold</v>
      </c>
    </row>
    <row r="66" spans="1:8" ht="13.5" x14ac:dyDescent="0.25">
      <c r="A66" s="3">
        <f>TITRES_STAT!B69</f>
        <v>44705</v>
      </c>
      <c r="B66" s="5">
        <f>TITRES_STAT!D69</f>
        <v>14.149699999999999</v>
      </c>
      <c r="C66" s="2">
        <f t="shared" si="0"/>
        <v>13.112617053975136</v>
      </c>
      <c r="D66" s="2">
        <f t="shared" si="2"/>
        <v>13.56715956462547</v>
      </c>
      <c r="E66" s="2">
        <f t="shared" si="1"/>
        <v>-0.45454251065033446</v>
      </c>
      <c r="F66" s="2">
        <f t="shared" si="5"/>
        <v>-0.36555907584346325</v>
      </c>
      <c r="G66" s="2">
        <f t="shared" si="3"/>
        <v>-8.8983434806871209E-2</v>
      </c>
      <c r="H66" s="2" t="str">
        <f t="shared" si="4"/>
        <v>Hold</v>
      </c>
    </row>
    <row r="67" spans="1:8" ht="13.5" x14ac:dyDescent="0.25">
      <c r="A67" s="3">
        <f>TITRES_STAT!B70</f>
        <v>44706</v>
      </c>
      <c r="B67" s="5">
        <f>TITRES_STAT!D70</f>
        <v>14.192399999999999</v>
      </c>
      <c r="C67" s="2">
        <f t="shared" si="0"/>
        <v>13.174752891825115</v>
      </c>
      <c r="D67" s="2">
        <f t="shared" si="2"/>
        <v>13.61347367094951</v>
      </c>
      <c r="E67" s="2">
        <f t="shared" si="1"/>
        <v>-0.43872077912439522</v>
      </c>
      <c r="F67" s="2">
        <f t="shared" si="5"/>
        <v>-0.38019141649964966</v>
      </c>
      <c r="G67" s="2">
        <f t="shared" si="3"/>
        <v>-5.8529362624745562E-2</v>
      </c>
      <c r="H67" s="2" t="str">
        <f t="shared" si="4"/>
        <v>Hold</v>
      </c>
    </row>
    <row r="68" spans="1:8" ht="13.5" x14ac:dyDescent="0.25">
      <c r="A68" s="3">
        <f>TITRES_STAT!B71</f>
        <v>44707</v>
      </c>
      <c r="B68" s="5">
        <f>TITRES_STAT!D71</f>
        <v>14.2279</v>
      </c>
      <c r="C68" s="2">
        <f t="shared" si="0"/>
        <v>13.227329370005867</v>
      </c>
      <c r="D68" s="2">
        <f t="shared" si="2"/>
        <v>13.658986732360658</v>
      </c>
      <c r="E68" s="2">
        <f t="shared" si="1"/>
        <v>-0.43165736235479102</v>
      </c>
      <c r="F68" s="2">
        <f t="shared" si="5"/>
        <v>-0.390484605670678</v>
      </c>
      <c r="G68" s="2">
        <f t="shared" si="3"/>
        <v>-4.1172756684113021E-2</v>
      </c>
      <c r="H68" s="2" t="str">
        <f t="shared" si="4"/>
        <v>Hold</v>
      </c>
    </row>
    <row r="69" spans="1:8" ht="13.5" x14ac:dyDescent="0.25">
      <c r="A69" s="3">
        <f>TITRES_STAT!B72</f>
        <v>44708</v>
      </c>
      <c r="B69" s="5">
        <f>TITRES_STAT!D72</f>
        <v>14.363099999999999</v>
      </c>
      <c r="C69" s="2">
        <f t="shared" si="0"/>
        <v>13.325447928466502</v>
      </c>
      <c r="D69" s="2">
        <f t="shared" si="2"/>
        <v>13.711143270704312</v>
      </c>
      <c r="E69" s="2">
        <f t="shared" si="1"/>
        <v>-0.38569534223780977</v>
      </c>
      <c r="F69" s="2">
        <f t="shared" si="5"/>
        <v>-0.38952675298410439</v>
      </c>
      <c r="G69" s="2">
        <f t="shared" si="3"/>
        <v>3.8314107462946168E-3</v>
      </c>
      <c r="H69" s="2" t="str">
        <f t="shared" si="4"/>
        <v>Sell</v>
      </c>
    </row>
    <row r="70" spans="1:8" ht="13.5" x14ac:dyDescent="0.25">
      <c r="A70" s="3">
        <f>TITRES_STAT!B73</f>
        <v>44711</v>
      </c>
      <c r="B70" s="5">
        <f>TITRES_STAT!D73</f>
        <v>14.2279</v>
      </c>
      <c r="C70" s="2">
        <f t="shared" si="0"/>
        <v>13.419425170240885</v>
      </c>
      <c r="D70" s="2">
        <f t="shared" si="2"/>
        <v>13.749421546948437</v>
      </c>
      <c r="E70" s="2">
        <f t="shared" si="1"/>
        <v>-0.32999637670755178</v>
      </c>
      <c r="F70" s="2">
        <f t="shared" si="5"/>
        <v>-0.37762067772879387</v>
      </c>
      <c r="G70" s="2">
        <f t="shared" si="3"/>
        <v>4.7624301021242099E-2</v>
      </c>
      <c r="H70" s="2" t="str">
        <f t="shared" si="4"/>
        <v>Sell</v>
      </c>
    </row>
    <row r="71" spans="1:8" ht="13.5" x14ac:dyDescent="0.25">
      <c r="A71" s="3">
        <f>TITRES_STAT!B74</f>
        <v>44712</v>
      </c>
      <c r="B71" s="5">
        <f>TITRES_STAT!D74</f>
        <v>14.1568</v>
      </c>
      <c r="C71" s="2">
        <f t="shared" si="0"/>
        <v>13.540528990203827</v>
      </c>
      <c r="D71" s="2">
        <f t="shared" si="2"/>
        <v>13.779597728655961</v>
      </c>
      <c r="E71" s="2">
        <f t="shared" si="1"/>
        <v>-0.23906873845213461</v>
      </c>
      <c r="F71" s="2">
        <f t="shared" si="5"/>
        <v>-0.34991028987346207</v>
      </c>
      <c r="G71" s="2">
        <f t="shared" si="3"/>
        <v>0.11084155142132746</v>
      </c>
      <c r="H71" s="2" t="str">
        <f t="shared" si="4"/>
        <v>Sell</v>
      </c>
    </row>
    <row r="72" spans="1:8" ht="13.5" x14ac:dyDescent="0.25">
      <c r="A72" s="3">
        <f>TITRES_STAT!B75</f>
        <v>44713</v>
      </c>
      <c r="B72" s="5">
        <f>TITRES_STAT!D75</f>
        <v>14.2066</v>
      </c>
      <c r="C72" s="2">
        <f t="shared" si="0"/>
        <v>13.69006299171093</v>
      </c>
      <c r="D72" s="2">
        <f t="shared" si="2"/>
        <v>13.811227526533298</v>
      </c>
      <c r="E72" s="2">
        <f t="shared" si="1"/>
        <v>-0.121164534822368</v>
      </c>
      <c r="F72" s="2">
        <f t="shared" si="5"/>
        <v>-0.30416113886324325</v>
      </c>
      <c r="G72" s="2">
        <f t="shared" si="3"/>
        <v>0.18299660404087525</v>
      </c>
      <c r="H72" s="2" t="str">
        <f t="shared" si="4"/>
        <v>Sell</v>
      </c>
    </row>
    <row r="73" spans="1:8" ht="13.5" x14ac:dyDescent="0.25">
      <c r="A73" s="3">
        <f>TITRES_STAT!B76</f>
        <v>44714</v>
      </c>
      <c r="B73" s="5">
        <f>TITRES_STAT!D76</f>
        <v>14.2066</v>
      </c>
      <c r="C73" s="2">
        <f t="shared" si="0"/>
        <v>13.805653300678479</v>
      </c>
      <c r="D73" s="2">
        <f t="shared" si="2"/>
        <v>13.840514376419721</v>
      </c>
      <c r="E73" s="2">
        <f t="shared" si="1"/>
        <v>-3.4861075741241976E-2</v>
      </c>
      <c r="F73" s="2">
        <f t="shared" si="5"/>
        <v>-0.25030112623884304</v>
      </c>
      <c r="G73" s="2">
        <f t="shared" si="3"/>
        <v>0.21544005049760107</v>
      </c>
      <c r="H73" s="2" t="str">
        <f t="shared" si="4"/>
        <v>Sell</v>
      </c>
    </row>
    <row r="74" spans="1:8" ht="13.5" x14ac:dyDescent="0.25">
      <c r="A74" s="3">
        <f>TITRES_STAT!B77</f>
        <v>44715</v>
      </c>
      <c r="B74" s="5">
        <f>TITRES_STAT!D77</f>
        <v>14.1568</v>
      </c>
      <c r="C74" s="2">
        <f t="shared" si="0"/>
        <v>13.869522023651021</v>
      </c>
      <c r="D74" s="2">
        <f t="shared" si="2"/>
        <v>13.86394294112937</v>
      </c>
      <c r="E74" s="2">
        <f t="shared" si="1"/>
        <v>5.5790825216508466E-3</v>
      </c>
      <c r="F74" s="2">
        <f t="shared" si="5"/>
        <v>-0.19912508448674426</v>
      </c>
      <c r="G74" s="2">
        <f t="shared" si="3"/>
        <v>0.20470416700839511</v>
      </c>
      <c r="H74" s="2" t="str">
        <f t="shared" si="4"/>
        <v>Sell</v>
      </c>
    </row>
    <row r="75" spans="1:8" ht="13.5" x14ac:dyDescent="0.25">
      <c r="A75" s="3">
        <f>TITRES_STAT!B78</f>
        <v>44718</v>
      </c>
      <c r="B75" s="5">
        <f>TITRES_STAT!D78</f>
        <v>14.1568</v>
      </c>
      <c r="C75" s="2">
        <f t="shared" si="0"/>
        <v>13.922472481550862</v>
      </c>
      <c r="D75" s="2">
        <f t="shared" si="2"/>
        <v>13.885636056601268</v>
      </c>
      <c r="E75" s="2">
        <f t="shared" si="1"/>
        <v>3.6836424949594715E-2</v>
      </c>
      <c r="F75" s="2">
        <f t="shared" si="5"/>
        <v>-0.15193278259947646</v>
      </c>
      <c r="G75" s="2">
        <f t="shared" si="3"/>
        <v>0.18876920754907117</v>
      </c>
      <c r="H75" s="2" t="str">
        <f t="shared" si="4"/>
        <v>Sell</v>
      </c>
    </row>
    <row r="76" spans="1:8" ht="13.5" x14ac:dyDescent="0.25">
      <c r="A76" s="3">
        <f>TITRES_STAT!B79</f>
        <v>44719</v>
      </c>
      <c r="B76" s="5">
        <f>TITRES_STAT!D79</f>
        <v>13.9434</v>
      </c>
      <c r="C76" s="2">
        <f t="shared" si="0"/>
        <v>13.957430561312268</v>
      </c>
      <c r="D76" s="2">
        <f t="shared" si="2"/>
        <v>13.889914867223396</v>
      </c>
      <c r="E76" s="2">
        <f t="shared" si="1"/>
        <v>6.7515694088871925E-2</v>
      </c>
      <c r="F76" s="2">
        <f t="shared" si="5"/>
        <v>-0.10804308726180678</v>
      </c>
      <c r="G76" s="2">
        <f t="shared" si="3"/>
        <v>0.17555878135067871</v>
      </c>
      <c r="H76" s="2" t="str">
        <f t="shared" si="4"/>
        <v>Sell</v>
      </c>
    </row>
    <row r="77" spans="1:8" ht="13.5" x14ac:dyDescent="0.25">
      <c r="A77" s="3">
        <f>TITRES_STAT!B80</f>
        <v>44720</v>
      </c>
      <c r="B77" s="5">
        <f>TITRES_STAT!D80</f>
        <v>14.192399999999999</v>
      </c>
      <c r="C77" s="2">
        <f t="shared" si="0"/>
        <v>13.993579705725764</v>
      </c>
      <c r="D77" s="2">
        <f t="shared" si="2"/>
        <v>13.912321173354997</v>
      </c>
      <c r="E77" s="2">
        <f t="shared" si="1"/>
        <v>8.1258532370767966E-2</v>
      </c>
      <c r="F77" s="2">
        <f t="shared" si="5"/>
        <v>-7.0182763335291831E-2</v>
      </c>
      <c r="G77" s="2">
        <f t="shared" si="3"/>
        <v>0.1514412957060598</v>
      </c>
      <c r="H77" s="2" t="str">
        <f t="shared" si="4"/>
        <v>Sell</v>
      </c>
    </row>
    <row r="78" spans="1:8" ht="13.5" x14ac:dyDescent="0.25">
      <c r="A78" s="3">
        <f>TITRES_STAT!B81</f>
        <v>44721</v>
      </c>
      <c r="B78" s="5">
        <f>TITRES_STAT!D81</f>
        <v>14.3325</v>
      </c>
      <c r="C78" s="2">
        <f t="shared" si="0"/>
        <v>14.029628981767955</v>
      </c>
      <c r="D78" s="2">
        <f t="shared" si="2"/>
        <v>13.943445530884254</v>
      </c>
      <c r="E78" s="2">
        <f t="shared" si="1"/>
        <v>8.6183450883700274E-2</v>
      </c>
      <c r="F78" s="2">
        <f t="shared" si="5"/>
        <v>-3.8909520491493418E-2</v>
      </c>
      <c r="G78" s="2">
        <f t="shared" si="3"/>
        <v>0.12509297137519371</v>
      </c>
      <c r="H78" s="2" t="str">
        <f t="shared" si="4"/>
        <v>Sell</v>
      </c>
    </row>
    <row r="79" spans="1:8" ht="13.5" x14ac:dyDescent="0.25">
      <c r="A79" s="3">
        <f>TITRES_STAT!B82</f>
        <v>44722</v>
      </c>
      <c r="B79" s="5">
        <f>TITRES_STAT!D82</f>
        <v>14.340400000000001</v>
      </c>
      <c r="C79" s="2">
        <f t="shared" ref="C79:C142" si="6">$C$4*B69+C78*(1-$C$4)</f>
        <v>14.080932215342115</v>
      </c>
      <c r="D79" s="2">
        <f t="shared" si="2"/>
        <v>13.972849565633569</v>
      </c>
      <c r="E79" s="2">
        <f t="shared" si="1"/>
        <v>0.10808264970854609</v>
      </c>
      <c r="F79" s="2">
        <f t="shared" si="5"/>
        <v>-9.5110864514855176E-3</v>
      </c>
      <c r="G79" s="2">
        <f t="shared" si="3"/>
        <v>0.1175937361600316</v>
      </c>
      <c r="H79" s="2" t="str">
        <f t="shared" si="4"/>
        <v>Sell</v>
      </c>
    </row>
    <row r="80" spans="1:8" ht="13.5" x14ac:dyDescent="0.25">
      <c r="A80" s="3">
        <f>TITRES_STAT!B83</f>
        <v>44725</v>
      </c>
      <c r="B80" s="5">
        <f>TITRES_STAT!D83</f>
        <v>14.261200000000001</v>
      </c>
      <c r="C80" s="2">
        <f t="shared" si="6"/>
        <v>14.10354264375102</v>
      </c>
      <c r="D80" s="2">
        <f t="shared" si="2"/>
        <v>13.994208857068118</v>
      </c>
      <c r="E80" s="2">
        <f t="shared" si="1"/>
        <v>0.10933378668290139</v>
      </c>
      <c r="F80" s="2">
        <f t="shared" si="5"/>
        <v>1.4257888175391864E-2</v>
      </c>
      <c r="G80" s="2">
        <f t="shared" si="3"/>
        <v>9.5075898507509526E-2</v>
      </c>
      <c r="H80" s="2" t="str">
        <f t="shared" si="4"/>
        <v>Sell</v>
      </c>
    </row>
    <row r="81" spans="1:8" ht="13.5" x14ac:dyDescent="0.25">
      <c r="A81" s="3">
        <f>TITRES_STAT!B84</f>
        <v>44726</v>
      </c>
      <c r="B81" s="5">
        <f>TITRES_STAT!D84</f>
        <v>14.261200000000001</v>
      </c>
      <c r="C81" s="2">
        <f t="shared" si="6"/>
        <v>14.111736083173939</v>
      </c>
      <c r="D81" s="2">
        <f t="shared" si="2"/>
        <v>14.013985978766776</v>
      </c>
      <c r="E81" s="2">
        <f t="shared" si="1"/>
        <v>9.7750104407163363E-2</v>
      </c>
      <c r="F81" s="2">
        <f t="shared" si="5"/>
        <v>3.0956331421746166E-2</v>
      </c>
      <c r="G81" s="2">
        <f t="shared" si="3"/>
        <v>6.6793772985417194E-2</v>
      </c>
      <c r="H81" s="2" t="str">
        <f t="shared" si="4"/>
        <v>Sell</v>
      </c>
    </row>
    <row r="82" spans="1:8" ht="13.5" x14ac:dyDescent="0.25">
      <c r="A82" s="3">
        <f>TITRES_STAT!B85</f>
        <v>44727</v>
      </c>
      <c r="B82" s="5">
        <f>TITRES_STAT!D85</f>
        <v>14.261200000000001</v>
      </c>
      <c r="C82" s="2">
        <f t="shared" si="6"/>
        <v>14.126330531916411</v>
      </c>
      <c r="D82" s="2">
        <f t="shared" si="2"/>
        <v>14.032298128487756</v>
      </c>
      <c r="E82" s="2">
        <f t="shared" si="1"/>
        <v>9.4032403428654376E-2</v>
      </c>
      <c r="F82" s="2">
        <f t="shared" si="5"/>
        <v>4.3571545823127805E-2</v>
      </c>
      <c r="G82" s="2">
        <f t="shared" si="3"/>
        <v>5.0460857605526571E-2</v>
      </c>
      <c r="H82" s="2" t="str">
        <f t="shared" si="4"/>
        <v>Sell</v>
      </c>
    </row>
    <row r="83" spans="1:8" ht="13.5" x14ac:dyDescent="0.25">
      <c r="A83" s="3">
        <f>TITRES_STAT!B86</f>
        <v>44728</v>
      </c>
      <c r="B83" s="5">
        <f>TITRES_STAT!D86</f>
        <v>14.538500000000001</v>
      </c>
      <c r="C83" s="2">
        <f t="shared" si="6"/>
        <v>14.138679680852348</v>
      </c>
      <c r="D83" s="2">
        <f t="shared" si="2"/>
        <v>14.06979456341459</v>
      </c>
      <c r="E83" s="2">
        <f t="shared" si="1"/>
        <v>6.8885117437758936E-2</v>
      </c>
      <c r="F83" s="2">
        <f t="shared" si="5"/>
        <v>4.8634260146054036E-2</v>
      </c>
      <c r="G83" s="2">
        <f t="shared" si="3"/>
        <v>2.02508572917049E-2</v>
      </c>
      <c r="H83" s="2" t="str">
        <f t="shared" si="4"/>
        <v>Sell</v>
      </c>
    </row>
    <row r="84" spans="1:8" ht="13.5" x14ac:dyDescent="0.25">
      <c r="A84" s="3">
        <f>TITRES_STAT!B87</f>
        <v>44729</v>
      </c>
      <c r="B84" s="5">
        <f>TITRES_STAT!D87</f>
        <v>14.815799999999999</v>
      </c>
      <c r="C84" s="2">
        <f t="shared" si="6"/>
        <v>14.141467422259678</v>
      </c>
      <c r="D84" s="2">
        <f t="shared" si="2"/>
        <v>14.125054225383881</v>
      </c>
      <c r="E84" s="2">
        <f t="shared" si="1"/>
        <v>1.6413196875797453E-2</v>
      </c>
      <c r="F84" s="2">
        <f t="shared" si="5"/>
        <v>4.2190047492002725E-2</v>
      </c>
      <c r="G84" s="2">
        <f t="shared" si="3"/>
        <v>-2.5776850616205271E-2</v>
      </c>
      <c r="H84" s="2" t="str">
        <f t="shared" si="4"/>
        <v>Hold</v>
      </c>
    </row>
    <row r="85" spans="1:8" ht="13.5" x14ac:dyDescent="0.25">
      <c r="A85" s="3">
        <f>TITRES_STAT!B88</f>
        <v>44732</v>
      </c>
      <c r="B85" s="5">
        <f>TITRES_STAT!D88</f>
        <v>14.657400000000001</v>
      </c>
      <c r="C85" s="2">
        <f t="shared" si="6"/>
        <v>14.143826280373574</v>
      </c>
      <c r="D85" s="2">
        <f t="shared" si="2"/>
        <v>14.164487245725816</v>
      </c>
      <c r="E85" s="2">
        <f t="shared" si="1"/>
        <v>-2.0660965352242044E-2</v>
      </c>
      <c r="F85" s="2">
        <f t="shared" si="5"/>
        <v>2.9619844923153768E-2</v>
      </c>
      <c r="G85" s="2">
        <f t="shared" si="3"/>
        <v>-5.0280810275395812E-2</v>
      </c>
      <c r="H85" s="2" t="str">
        <f t="shared" si="4"/>
        <v>Hold</v>
      </c>
    </row>
    <row r="86" spans="1:8" ht="13.5" x14ac:dyDescent="0.25">
      <c r="A86" s="3">
        <f>TITRES_STAT!B89</f>
        <v>44733</v>
      </c>
      <c r="B86" s="5">
        <f>TITRES_STAT!D89</f>
        <v>14.617699999999999</v>
      </c>
      <c r="C86" s="2">
        <f t="shared" si="6"/>
        <v>14.112991468008408</v>
      </c>
      <c r="D86" s="2">
        <f t="shared" si="2"/>
        <v>14.198058560857238</v>
      </c>
      <c r="E86" s="2">
        <f t="shared" si="1"/>
        <v>-8.5067092848829517E-2</v>
      </c>
      <c r="F86" s="2">
        <f t="shared" si="5"/>
        <v>6.6824573687571109E-3</v>
      </c>
      <c r="G86" s="2">
        <f t="shared" si="3"/>
        <v>-9.1749550217586628E-2</v>
      </c>
      <c r="H86" s="2" t="str">
        <f t="shared" si="4"/>
        <v>Hold</v>
      </c>
    </row>
    <row r="87" spans="1:8" ht="13.5" x14ac:dyDescent="0.25">
      <c r="A87" s="3">
        <f>TITRES_STAT!B90</f>
        <v>44734</v>
      </c>
      <c r="B87" s="5">
        <f>TITRES_STAT!D90</f>
        <v>14.9663</v>
      </c>
      <c r="C87" s="2">
        <f t="shared" si="6"/>
        <v>14.125208165237883</v>
      </c>
      <c r="D87" s="2">
        <f t="shared" si="2"/>
        <v>14.254965334127071</v>
      </c>
      <c r="E87" s="2">
        <f t="shared" si="1"/>
        <v>-0.12975716888918853</v>
      </c>
      <c r="F87" s="2">
        <f t="shared" si="5"/>
        <v>-2.0605467882832018E-2</v>
      </c>
      <c r="G87" s="2">
        <f t="shared" si="3"/>
        <v>-0.10915170100635652</v>
      </c>
      <c r="H87" s="2" t="str">
        <f t="shared" si="4"/>
        <v>Hold</v>
      </c>
    </row>
    <row r="88" spans="1:8" ht="13.5" x14ac:dyDescent="0.25">
      <c r="A88" s="3">
        <f>TITRES_STAT!B91</f>
        <v>44735</v>
      </c>
      <c r="B88" s="5">
        <f>TITRES_STAT!D91</f>
        <v>14.974299999999999</v>
      </c>
      <c r="C88" s="2">
        <f t="shared" si="6"/>
        <v>14.157099216739747</v>
      </c>
      <c r="D88" s="2">
        <f t="shared" si="2"/>
        <v>14.308249383450992</v>
      </c>
      <c r="E88" s="2">
        <f t="shared" si="1"/>
        <v>-0.15115016671124515</v>
      </c>
      <c r="F88" s="2">
        <f t="shared" si="5"/>
        <v>-4.6714407648514644E-2</v>
      </c>
      <c r="G88" s="2">
        <f t="shared" si="3"/>
        <v>-0.1044357590627305</v>
      </c>
      <c r="H88" s="2" t="str">
        <f t="shared" si="4"/>
        <v>Hold</v>
      </c>
    </row>
    <row r="89" spans="1:8" ht="13.5" x14ac:dyDescent="0.25">
      <c r="A89" s="3">
        <f>TITRES_STAT!B92</f>
        <v>44736</v>
      </c>
      <c r="B89" s="5">
        <f>TITRES_STAT!D92</f>
        <v>14.9663</v>
      </c>
      <c r="C89" s="2">
        <f t="shared" si="6"/>
        <v>14.185299337241325</v>
      </c>
      <c r="D89" s="2">
        <f t="shared" si="2"/>
        <v>14.356993873565733</v>
      </c>
      <c r="E89" s="2">
        <f t="shared" si="1"/>
        <v>-0.17169453632440757</v>
      </c>
      <c r="F89" s="2">
        <f t="shared" si="5"/>
        <v>-7.1710433383693234E-2</v>
      </c>
      <c r="G89" s="2">
        <f t="shared" si="3"/>
        <v>-9.9984102940714331E-2</v>
      </c>
      <c r="H89" s="2" t="str">
        <f t="shared" si="4"/>
        <v>Hold</v>
      </c>
    </row>
    <row r="90" spans="1:8" ht="13.5" x14ac:dyDescent="0.25">
      <c r="A90" s="3">
        <f>TITRES_STAT!B93</f>
        <v>44739</v>
      </c>
      <c r="B90" s="5">
        <f>TITRES_STAT!D93</f>
        <v>14.974299999999999</v>
      </c>
      <c r="C90" s="2">
        <f t="shared" si="6"/>
        <v>14.196976362281122</v>
      </c>
      <c r="D90" s="2">
        <f t="shared" si="2"/>
        <v>14.402720253301604</v>
      </c>
      <c r="E90" s="2">
        <f t="shared" si="1"/>
        <v>-0.20574389102048229</v>
      </c>
      <c r="F90" s="2">
        <f t="shared" si="5"/>
        <v>-9.8517124911051052E-2</v>
      </c>
      <c r="G90" s="2">
        <f t="shared" si="3"/>
        <v>-0.10722676610943124</v>
      </c>
      <c r="H90" s="2" t="str">
        <f t="shared" si="4"/>
        <v>Hold</v>
      </c>
    </row>
    <row r="91" spans="1:8" ht="13.5" x14ac:dyDescent="0.25">
      <c r="A91" s="3">
        <f>TITRES_STAT!B94</f>
        <v>44740</v>
      </c>
      <c r="B91" s="5">
        <f>TITRES_STAT!D94</f>
        <v>14.974299999999999</v>
      </c>
      <c r="C91" s="2">
        <f t="shared" si="6"/>
        <v>14.20685692193018</v>
      </c>
      <c r="D91" s="2">
        <f t="shared" si="2"/>
        <v>14.445059493797782</v>
      </c>
      <c r="E91" s="2">
        <f t="shared" si="1"/>
        <v>-0.23820257186760152</v>
      </c>
      <c r="F91" s="2">
        <f t="shared" si="5"/>
        <v>-0.12645421430236115</v>
      </c>
      <c r="G91" s="2">
        <f t="shared" si="3"/>
        <v>-0.11174835756524037</v>
      </c>
      <c r="H91" s="2" t="str">
        <f t="shared" si="4"/>
        <v>Hold</v>
      </c>
    </row>
    <row r="92" spans="1:8" ht="13.5" x14ac:dyDescent="0.25">
      <c r="A92" s="3">
        <f>TITRES_STAT!B95</f>
        <v>44741</v>
      </c>
      <c r="B92" s="5">
        <f>TITRES_STAT!D95</f>
        <v>14.958399999999999</v>
      </c>
      <c r="C92" s="2">
        <f t="shared" si="6"/>
        <v>14.215217395479383</v>
      </c>
      <c r="D92" s="2">
        <f t="shared" si="2"/>
        <v>14.483084716479429</v>
      </c>
      <c r="E92" s="2">
        <f t="shared" ref="E92:E155" si="7">C92-D92</f>
        <v>-0.26786732100004507</v>
      </c>
      <c r="F92" s="2">
        <f t="shared" si="5"/>
        <v>-0.15473683564189794</v>
      </c>
      <c r="G92" s="2">
        <f t="shared" si="3"/>
        <v>-0.11313048535814713</v>
      </c>
      <c r="H92" s="2" t="str">
        <f t="shared" si="4"/>
        <v>Hold</v>
      </c>
    </row>
    <row r="93" spans="1:8" ht="13.5" x14ac:dyDescent="0.25">
      <c r="A93" s="3">
        <f>TITRES_STAT!B96</f>
        <v>44742</v>
      </c>
      <c r="B93" s="5">
        <f>TITRES_STAT!D96</f>
        <v>14.0631</v>
      </c>
      <c r="C93" s="2">
        <f t="shared" si="6"/>
        <v>14.264953180790247</v>
      </c>
      <c r="D93" s="2">
        <f t="shared" ref="D93:D156" si="8">$D$4*B93+(1-$D$4)*D92</f>
        <v>14.451974737480953</v>
      </c>
      <c r="E93" s="2">
        <f t="shared" si="7"/>
        <v>-0.18702155669070564</v>
      </c>
      <c r="F93" s="2">
        <f t="shared" si="5"/>
        <v>-0.16119377985165947</v>
      </c>
      <c r="G93" s="2">
        <f t="shared" si="3"/>
        <v>-2.5827776839046163E-2</v>
      </c>
      <c r="H93" s="2" t="str">
        <f t="shared" si="4"/>
        <v>Hold</v>
      </c>
    </row>
    <row r="94" spans="1:8" ht="13.5" x14ac:dyDescent="0.25">
      <c r="A94" s="3">
        <f>TITRES_STAT!B97</f>
        <v>44743</v>
      </c>
      <c r="B94" s="5">
        <f>TITRES_STAT!D97</f>
        <v>14.657400000000001</v>
      </c>
      <c r="C94" s="2">
        <f t="shared" si="6"/>
        <v>14.349698845284054</v>
      </c>
      <c r="D94" s="2">
        <f t="shared" si="8"/>
        <v>14.467191423593475</v>
      </c>
      <c r="E94" s="2">
        <f t="shared" si="7"/>
        <v>-0.11749257830942028</v>
      </c>
      <c r="F94" s="2">
        <f t="shared" si="5"/>
        <v>-0.15245353954321167</v>
      </c>
      <c r="G94" s="2">
        <f t="shared" si="3"/>
        <v>3.4960961233791388E-2</v>
      </c>
      <c r="H94" s="2" t="str">
        <f t="shared" si="4"/>
        <v>Sell</v>
      </c>
    </row>
    <row r="95" spans="1:8" ht="13.5" x14ac:dyDescent="0.25">
      <c r="A95" s="3">
        <f>TITRES_STAT!B98</f>
        <v>44746</v>
      </c>
      <c r="B95" s="5">
        <f>TITRES_STAT!D98</f>
        <v>14.578099999999999</v>
      </c>
      <c r="C95" s="2">
        <f t="shared" si="6"/>
        <v>14.397037484471124</v>
      </c>
      <c r="D95" s="2">
        <f t="shared" si="8"/>
        <v>14.475406873697661</v>
      </c>
      <c r="E95" s="2">
        <f t="shared" si="7"/>
        <v>-7.8369389226537578E-2</v>
      </c>
      <c r="F95" s="2">
        <f t="shared" si="5"/>
        <v>-0.13763670947987686</v>
      </c>
      <c r="G95" s="2">
        <f t="shared" si="3"/>
        <v>5.9267320253339278E-2</v>
      </c>
      <c r="H95" s="2" t="str">
        <f t="shared" si="4"/>
        <v>Sell</v>
      </c>
    </row>
    <row r="96" spans="1:8" ht="13.5" x14ac:dyDescent="0.25">
      <c r="A96" s="3">
        <f>TITRES_STAT!B99</f>
        <v>44747</v>
      </c>
      <c r="B96" s="5">
        <f>TITRES_STAT!D99</f>
        <v>14.578099999999999</v>
      </c>
      <c r="C96" s="2">
        <f t="shared" si="6"/>
        <v>14.430985563783258</v>
      </c>
      <c r="D96" s="2">
        <f t="shared" si="8"/>
        <v>14.483013771942279</v>
      </c>
      <c r="E96" s="2">
        <f t="shared" si="7"/>
        <v>-5.202820815902065E-2</v>
      </c>
      <c r="F96" s="2">
        <f t="shared" si="5"/>
        <v>-0.12051500921570563</v>
      </c>
      <c r="G96" s="2">
        <f t="shared" si="3"/>
        <v>6.8486801056684976E-2</v>
      </c>
      <c r="H96" s="2" t="str">
        <f t="shared" si="4"/>
        <v>Sell</v>
      </c>
    </row>
    <row r="97" spans="1:8" ht="13.5" x14ac:dyDescent="0.25">
      <c r="A97" s="3">
        <f>TITRES_STAT!B100</f>
        <v>44748</v>
      </c>
      <c r="B97" s="5">
        <f>TITRES_STAT!D100</f>
        <v>14.6494</v>
      </c>
      <c r="C97" s="2">
        <f t="shared" si="6"/>
        <v>14.513341630893526</v>
      </c>
      <c r="D97" s="2">
        <f t="shared" si="8"/>
        <v>14.495338677724332</v>
      </c>
      <c r="E97" s="2">
        <f t="shared" si="7"/>
        <v>1.8002953169194313E-2</v>
      </c>
      <c r="F97" s="2">
        <f t="shared" si="5"/>
        <v>-9.2811416738725644E-2</v>
      </c>
      <c r="G97" s="2">
        <f t="shared" si="3"/>
        <v>0.11081436990791996</v>
      </c>
      <c r="H97" s="2" t="str">
        <f t="shared" si="4"/>
        <v>Sell</v>
      </c>
    </row>
    <row r="98" spans="1:8" ht="13.5" x14ac:dyDescent="0.25">
      <c r="A98" s="3">
        <f>TITRES_STAT!B101</f>
        <v>44749</v>
      </c>
      <c r="B98" s="5">
        <f>TITRES_STAT!D101</f>
        <v>14.4038</v>
      </c>
      <c r="C98" s="2">
        <f t="shared" si="6"/>
        <v>14.584258303063754</v>
      </c>
      <c r="D98" s="2">
        <f t="shared" si="8"/>
        <v>14.488558034929937</v>
      </c>
      <c r="E98" s="2">
        <f t="shared" si="7"/>
        <v>9.570026813381638E-2</v>
      </c>
      <c r="F98" s="2">
        <f t="shared" si="5"/>
        <v>-5.5109079764217243E-2</v>
      </c>
      <c r="G98" s="2">
        <f t="shared" si="3"/>
        <v>0.15080934789803363</v>
      </c>
      <c r="H98" s="2" t="str">
        <f t="shared" si="4"/>
        <v>Sell</v>
      </c>
    </row>
    <row r="99" spans="1:8" ht="13.5" x14ac:dyDescent="0.25">
      <c r="A99" s="3">
        <f>TITRES_STAT!B102</f>
        <v>44750</v>
      </c>
      <c r="B99" s="5">
        <f>TITRES_STAT!D102</f>
        <v>14.641500000000001</v>
      </c>
      <c r="C99" s="2">
        <f t="shared" si="6"/>
        <v>14.643033948746254</v>
      </c>
      <c r="D99" s="2">
        <f t="shared" si="8"/>
        <v>14.499887069379572</v>
      </c>
      <c r="E99" s="2">
        <f t="shared" si="7"/>
        <v>0.14314687936668236</v>
      </c>
      <c r="F99" s="2">
        <f t="shared" si="5"/>
        <v>-1.5457887938037325E-2</v>
      </c>
      <c r="G99" s="2">
        <f t="shared" si="3"/>
        <v>0.15860476730471967</v>
      </c>
      <c r="H99" s="2" t="str">
        <f t="shared" si="4"/>
        <v>Sell</v>
      </c>
    </row>
    <row r="100" spans="1:8" ht="13.5" x14ac:dyDescent="0.25">
      <c r="A100" s="3">
        <f>TITRES_STAT!B103</f>
        <v>44753</v>
      </c>
      <c r="B100" s="5">
        <f>TITRES_STAT!D103</f>
        <v>14.5702</v>
      </c>
      <c r="C100" s="2">
        <f t="shared" si="6"/>
        <v>14.693997956631446</v>
      </c>
      <c r="D100" s="2">
        <f t="shared" si="8"/>
        <v>14.505095434610714</v>
      </c>
      <c r="E100" s="2">
        <f t="shared" si="7"/>
        <v>0.18890252202073121</v>
      </c>
      <c r="F100" s="2">
        <f t="shared" si="5"/>
        <v>2.5414194053716383E-2</v>
      </c>
      <c r="G100" s="2">
        <f t="shared" ref="G100:G163" si="9">E100-F100</f>
        <v>0.16348832796701482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44754</v>
      </c>
      <c r="B101" s="5">
        <f>TITRES_STAT!D104</f>
        <v>14.498900000000001</v>
      </c>
      <c r="C101" s="2">
        <f t="shared" si="6"/>
        <v>14.737121347918915</v>
      </c>
      <c r="D101" s="2">
        <f t="shared" si="8"/>
        <v>14.504636513528439</v>
      </c>
      <c r="E101" s="2">
        <f t="shared" si="7"/>
        <v>0.23248483439047618</v>
      </c>
      <c r="F101" s="2">
        <f t="shared" ref="F101:F164" si="11">(E101*(2/(10)))+((1-(2/10))*F100)</f>
        <v>6.6828322121068345E-2</v>
      </c>
      <c r="G101" s="2">
        <f t="shared" si="9"/>
        <v>0.16565651226940784</v>
      </c>
      <c r="H101" s="2" t="str">
        <f t="shared" si="10"/>
        <v>Sell</v>
      </c>
    </row>
    <row r="102" spans="1:8" ht="13.5" x14ac:dyDescent="0.25">
      <c r="A102" s="3">
        <f>TITRES_STAT!B105</f>
        <v>44755</v>
      </c>
      <c r="B102" s="5">
        <f>TITRES_STAT!D105</f>
        <v>14.633599999999999</v>
      </c>
      <c r="C102" s="2">
        <f t="shared" si="6"/>
        <v>14.771164217469851</v>
      </c>
      <c r="D102" s="2">
        <f t="shared" si="8"/>
        <v>14.514189364378185</v>
      </c>
      <c r="E102" s="2">
        <f t="shared" si="7"/>
        <v>0.25697485309166623</v>
      </c>
      <c r="F102" s="2">
        <f t="shared" si="11"/>
        <v>0.10485762831518794</v>
      </c>
      <c r="G102" s="2">
        <f t="shared" si="9"/>
        <v>0.15211722477647829</v>
      </c>
      <c r="H102" s="2" t="str">
        <f t="shared" si="10"/>
        <v>Sell</v>
      </c>
    </row>
    <row r="103" spans="1:8" ht="13.5" x14ac:dyDescent="0.25">
      <c r="A103" s="3">
        <f>TITRES_STAT!B106</f>
        <v>44756</v>
      </c>
      <c r="B103" s="5">
        <f>TITRES_STAT!D106</f>
        <v>14.641500000000001</v>
      </c>
      <c r="C103" s="2">
        <f t="shared" si="6"/>
        <v>14.662231260936027</v>
      </c>
      <c r="D103" s="2">
        <f t="shared" si="8"/>
        <v>14.523619781831652</v>
      </c>
      <c r="E103" s="2">
        <f t="shared" si="7"/>
        <v>0.13861147910437488</v>
      </c>
      <c r="F103" s="2">
        <f t="shared" si="11"/>
        <v>0.11160839847302532</v>
      </c>
      <c r="G103" s="2">
        <f t="shared" si="9"/>
        <v>2.7003080631349555E-2</v>
      </c>
      <c r="H103" s="2" t="str">
        <f t="shared" si="10"/>
        <v>Sell</v>
      </c>
    </row>
    <row r="104" spans="1:8" ht="13.5" x14ac:dyDescent="0.25">
      <c r="A104" s="3">
        <f>TITRES_STAT!B107</f>
        <v>44757</v>
      </c>
      <c r="B104" s="5">
        <f>TITRES_STAT!D107</f>
        <v>14.641500000000001</v>
      </c>
      <c r="C104" s="2">
        <f t="shared" si="6"/>
        <v>14.661487990022792</v>
      </c>
      <c r="D104" s="2">
        <f t="shared" si="8"/>
        <v>14.532351649844122</v>
      </c>
      <c r="E104" s="2">
        <f t="shared" si="7"/>
        <v>0.12913634017867004</v>
      </c>
      <c r="F104" s="2">
        <f t="shared" si="11"/>
        <v>0.11511398681415427</v>
      </c>
      <c r="G104" s="2">
        <f t="shared" si="9"/>
        <v>1.4022353364515766E-2</v>
      </c>
      <c r="H104" s="2" t="str">
        <f t="shared" si="10"/>
        <v>Sell</v>
      </c>
    </row>
    <row r="105" spans="1:8" ht="13.5" x14ac:dyDescent="0.25">
      <c r="A105" s="3">
        <f>TITRES_STAT!B108</f>
        <v>44760</v>
      </c>
      <c r="B105" s="5">
        <f>TITRES_STAT!D108</f>
        <v>14.578099999999999</v>
      </c>
      <c r="C105" s="2">
        <f t="shared" si="6"/>
        <v>14.648659068480825</v>
      </c>
      <c r="D105" s="2">
        <f t="shared" si="8"/>
        <v>14.535740416522334</v>
      </c>
      <c r="E105" s="2">
        <f t="shared" si="7"/>
        <v>0.11291865195849127</v>
      </c>
      <c r="F105" s="2">
        <f t="shared" si="11"/>
        <v>0.11467491984302168</v>
      </c>
      <c r="G105" s="2">
        <f t="shared" si="9"/>
        <v>-1.756267884530413E-3</v>
      </c>
      <c r="H105" s="2" t="str">
        <f t="shared" si="10"/>
        <v>Hold</v>
      </c>
    </row>
    <row r="106" spans="1:8" ht="13.5" x14ac:dyDescent="0.25">
      <c r="A106" s="3">
        <f>TITRES_STAT!B109</f>
        <v>44761</v>
      </c>
      <c r="B106" s="5">
        <f>TITRES_STAT!D109</f>
        <v>14.895</v>
      </c>
      <c r="C106" s="2">
        <f t="shared" si="6"/>
        <v>14.637803827176082</v>
      </c>
      <c r="D106" s="2">
        <f t="shared" si="8"/>
        <v>14.562352237520679</v>
      </c>
      <c r="E106" s="2">
        <f t="shared" si="7"/>
        <v>7.5451589655402884E-2</v>
      </c>
      <c r="F106" s="2">
        <f t="shared" si="11"/>
        <v>0.10683025380549793</v>
      </c>
      <c r="G106" s="2">
        <f t="shared" si="9"/>
        <v>-3.1378664150095048E-2</v>
      </c>
      <c r="H106" s="2" t="str">
        <f t="shared" si="10"/>
        <v>Hold</v>
      </c>
    </row>
    <row r="107" spans="1:8" ht="13.5" x14ac:dyDescent="0.25">
      <c r="A107" s="3">
        <f>TITRES_STAT!B110</f>
        <v>44762</v>
      </c>
      <c r="B107" s="5">
        <f>TITRES_STAT!D110</f>
        <v>15.782400000000001</v>
      </c>
      <c r="C107" s="2">
        <f t="shared" si="6"/>
        <v>14.639587853764379</v>
      </c>
      <c r="D107" s="2">
        <f t="shared" si="8"/>
        <v>14.65272614585248</v>
      </c>
      <c r="E107" s="2">
        <f t="shared" si="7"/>
        <v>-1.3138292088100911E-2</v>
      </c>
      <c r="F107" s="2">
        <f t="shared" si="11"/>
        <v>8.2836544626778169E-2</v>
      </c>
      <c r="G107" s="2">
        <f t="shared" si="9"/>
        <v>-9.597483671487908E-2</v>
      </c>
      <c r="H107" s="2" t="str">
        <f t="shared" si="10"/>
        <v>Hold</v>
      </c>
    </row>
    <row r="108" spans="1:8" ht="13.5" x14ac:dyDescent="0.25">
      <c r="A108" s="3">
        <f>TITRES_STAT!B111</f>
        <v>44763</v>
      </c>
      <c r="B108" s="5">
        <f>TITRES_STAT!D111</f>
        <v>15.6873</v>
      </c>
      <c r="C108" s="2">
        <f t="shared" si="6"/>
        <v>14.60331279933909</v>
      </c>
      <c r="D108" s="2">
        <f t="shared" si="8"/>
        <v>14.729361246159705</v>
      </c>
      <c r="E108" s="2">
        <f t="shared" si="7"/>
        <v>-0.12604844682061511</v>
      </c>
      <c r="F108" s="2">
        <f t="shared" si="11"/>
        <v>4.1059546337299517E-2</v>
      </c>
      <c r="G108" s="2">
        <f t="shared" si="9"/>
        <v>-0.16710799315791464</v>
      </c>
      <c r="H108" s="2" t="str">
        <f t="shared" si="10"/>
        <v>Hold</v>
      </c>
    </row>
    <row r="109" spans="1:8" ht="13.5" x14ac:dyDescent="0.25">
      <c r="A109" s="3">
        <f>TITRES_STAT!B112</f>
        <v>44764</v>
      </c>
      <c r="B109" s="5">
        <f>TITRES_STAT!D112</f>
        <v>15.837899999999999</v>
      </c>
      <c r="C109" s="2">
        <f t="shared" si="6"/>
        <v>14.609187753286923</v>
      </c>
      <c r="D109" s="2">
        <f t="shared" si="8"/>
        <v>14.811475227925651</v>
      </c>
      <c r="E109" s="2">
        <f t="shared" si="7"/>
        <v>-0.20228747463872843</v>
      </c>
      <c r="F109" s="2">
        <f t="shared" si="11"/>
        <v>-7.6098578579060772E-3</v>
      </c>
      <c r="G109" s="2">
        <f t="shared" si="9"/>
        <v>-0.19467761678082235</v>
      </c>
      <c r="H109" s="2" t="str">
        <f t="shared" si="10"/>
        <v>Hold</v>
      </c>
    </row>
    <row r="110" spans="1:8" ht="13.5" x14ac:dyDescent="0.25">
      <c r="A110" s="3">
        <f>TITRES_STAT!B113</f>
        <v>44768</v>
      </c>
      <c r="B110" s="5">
        <f>TITRES_STAT!D113</f>
        <v>15.7666</v>
      </c>
      <c r="C110" s="2">
        <f t="shared" si="6"/>
        <v>14.603189637396628</v>
      </c>
      <c r="D110" s="2">
        <f t="shared" si="8"/>
        <v>14.88222521104227</v>
      </c>
      <c r="E110" s="2">
        <f t="shared" si="7"/>
        <v>-0.27903557364564158</v>
      </c>
      <c r="F110" s="2">
        <f t="shared" si="11"/>
        <v>-6.1895001015453179E-2</v>
      </c>
      <c r="G110" s="2">
        <f t="shared" si="9"/>
        <v>-0.21714057263018841</v>
      </c>
      <c r="H110" s="2" t="str">
        <f t="shared" si="10"/>
        <v>Hold</v>
      </c>
    </row>
    <row r="111" spans="1:8" ht="13.5" x14ac:dyDescent="0.25">
      <c r="A111" s="3">
        <f>TITRES_STAT!B114</f>
        <v>44769</v>
      </c>
      <c r="B111" s="5">
        <f>TITRES_STAT!D114</f>
        <v>15.679399999999999</v>
      </c>
      <c r="C111" s="2">
        <f t="shared" si="6"/>
        <v>14.587145077797148</v>
      </c>
      <c r="D111" s="2">
        <f t="shared" si="8"/>
        <v>14.94127519540951</v>
      </c>
      <c r="E111" s="2">
        <f t="shared" si="7"/>
        <v>-0.35413011761236213</v>
      </c>
      <c r="F111" s="2">
        <f t="shared" si="11"/>
        <v>-0.12034202433483497</v>
      </c>
      <c r="G111" s="2">
        <f t="shared" si="9"/>
        <v>-0.23378809327752714</v>
      </c>
      <c r="H111" s="2" t="str">
        <f t="shared" si="10"/>
        <v>Hold</v>
      </c>
    </row>
    <row r="112" spans="1:8" ht="13.5" x14ac:dyDescent="0.25">
      <c r="A112" s="3">
        <f>TITRES_STAT!B115</f>
        <v>44770</v>
      </c>
      <c r="B112" s="5">
        <f>TITRES_STAT!D115</f>
        <v>15.6873</v>
      </c>
      <c r="C112" s="2">
        <f t="shared" si="6"/>
        <v>14.59429198890528</v>
      </c>
      <c r="D112" s="2">
        <f t="shared" si="8"/>
        <v>14.996536292045842</v>
      </c>
      <c r="E112" s="2">
        <f t="shared" si="7"/>
        <v>-0.40224430314056292</v>
      </c>
      <c r="F112" s="2">
        <f t="shared" si="11"/>
        <v>-0.17672248009598057</v>
      </c>
      <c r="G112" s="2">
        <f t="shared" si="9"/>
        <v>-0.22552182304458235</v>
      </c>
      <c r="H112" s="2" t="str">
        <f t="shared" si="10"/>
        <v>Hold</v>
      </c>
    </row>
    <row r="113" spans="1:8" ht="13.5" x14ac:dyDescent="0.25">
      <c r="A113" s="3">
        <f>TITRES_STAT!B116</f>
        <v>44771</v>
      </c>
      <c r="B113" s="5">
        <f>TITRES_STAT!D116</f>
        <v>15.6873</v>
      </c>
      <c r="C113" s="2">
        <f t="shared" si="6"/>
        <v>14.60155475984293</v>
      </c>
      <c r="D113" s="2">
        <f t="shared" si="8"/>
        <v>15.047703974116519</v>
      </c>
      <c r="E113" s="2">
        <f t="shared" si="7"/>
        <v>-0.44614921427358922</v>
      </c>
      <c r="F113" s="2">
        <f t="shared" si="11"/>
        <v>-0.23060782693150231</v>
      </c>
      <c r="G113" s="2">
        <f t="shared" si="9"/>
        <v>-0.21554138734208692</v>
      </c>
      <c r="H113" s="2" t="str">
        <f t="shared" si="10"/>
        <v>Hold</v>
      </c>
    </row>
    <row r="114" spans="1:8" ht="13.5" x14ac:dyDescent="0.25">
      <c r="A114" s="3">
        <f>TITRES_STAT!B117</f>
        <v>44774</v>
      </c>
      <c r="B114" s="5">
        <f>TITRES_STAT!D117</f>
        <v>15.663600000000001</v>
      </c>
      <c r="C114" s="2">
        <f t="shared" si="6"/>
        <v>14.607700181405557</v>
      </c>
      <c r="D114" s="2">
        <f t="shared" si="8"/>
        <v>15.093325901959741</v>
      </c>
      <c r="E114" s="2">
        <f t="shared" si="7"/>
        <v>-0.48562572055418407</v>
      </c>
      <c r="F114" s="2">
        <f t="shared" si="11"/>
        <v>-0.2816114056560387</v>
      </c>
      <c r="G114" s="2">
        <f t="shared" si="9"/>
        <v>-0.20401431489814537</v>
      </c>
      <c r="H114" s="2" t="str">
        <f t="shared" si="10"/>
        <v>Hold</v>
      </c>
    </row>
    <row r="115" spans="1:8" ht="13.5" x14ac:dyDescent="0.25">
      <c r="A115" s="3">
        <f>TITRES_STAT!B118</f>
        <v>44775</v>
      </c>
      <c r="B115" s="5">
        <f>TITRES_STAT!D118</f>
        <v>15.6081</v>
      </c>
      <c r="C115" s="2">
        <f t="shared" si="6"/>
        <v>14.603146307343163</v>
      </c>
      <c r="D115" s="2">
        <f t="shared" si="8"/>
        <v>15.131457316629389</v>
      </c>
      <c r="E115" s="2">
        <f t="shared" si="7"/>
        <v>-0.52831100928622554</v>
      </c>
      <c r="F115" s="2">
        <f t="shared" si="11"/>
        <v>-0.33095132638207608</v>
      </c>
      <c r="G115" s="2">
        <f t="shared" si="9"/>
        <v>-0.19735968290414946</v>
      </c>
      <c r="H115" s="2" t="str">
        <f t="shared" si="10"/>
        <v>Hold</v>
      </c>
    </row>
    <row r="116" spans="1:8" ht="13.5" x14ac:dyDescent="0.25">
      <c r="A116" s="3">
        <f>TITRES_STAT!B119</f>
        <v>44776</v>
      </c>
      <c r="B116" s="5">
        <f>TITRES_STAT!D119</f>
        <v>15.3704</v>
      </c>
      <c r="C116" s="2">
        <f t="shared" si="6"/>
        <v>14.648046875444216</v>
      </c>
      <c r="D116" s="2">
        <f t="shared" si="8"/>
        <v>15.149156774656841</v>
      </c>
      <c r="E116" s="2">
        <f t="shared" si="7"/>
        <v>-0.50110989921262572</v>
      </c>
      <c r="F116" s="2">
        <f t="shared" si="11"/>
        <v>-0.36498304094818601</v>
      </c>
      <c r="G116" s="2">
        <f t="shared" si="9"/>
        <v>-0.13612685826443971</v>
      </c>
      <c r="H116" s="2" t="str">
        <f t="shared" si="10"/>
        <v>Hold</v>
      </c>
    </row>
    <row r="117" spans="1:8" ht="13.5" x14ac:dyDescent="0.25">
      <c r="A117" s="3">
        <f>TITRES_STAT!B120</f>
        <v>44777</v>
      </c>
      <c r="B117" s="5">
        <f>TITRES_STAT!D120</f>
        <v>15.5685</v>
      </c>
      <c r="C117" s="2">
        <f t="shared" si="6"/>
        <v>14.822562740760489</v>
      </c>
      <c r="D117" s="2">
        <f t="shared" si="8"/>
        <v>15.180219235793372</v>
      </c>
      <c r="E117" s="2">
        <f t="shared" si="7"/>
        <v>-0.35765649503288266</v>
      </c>
      <c r="F117" s="2">
        <f t="shared" si="11"/>
        <v>-0.36351773176512536</v>
      </c>
      <c r="G117" s="2">
        <f t="shared" si="9"/>
        <v>5.8612367322427028E-3</v>
      </c>
      <c r="H117" s="2" t="str">
        <f t="shared" si="10"/>
        <v>Sell</v>
      </c>
    </row>
    <row r="118" spans="1:8" ht="13.5" x14ac:dyDescent="0.25">
      <c r="A118" s="3">
        <f>TITRES_STAT!B121</f>
        <v>44778</v>
      </c>
      <c r="B118" s="5">
        <f>TITRES_STAT!D121</f>
        <v>15.600199999999999</v>
      </c>
      <c r="C118" s="2">
        <f t="shared" si="6"/>
        <v>14.955599242181952</v>
      </c>
      <c r="D118" s="2">
        <f t="shared" si="8"/>
        <v>15.2113289220309</v>
      </c>
      <c r="E118" s="2">
        <f t="shared" si="7"/>
        <v>-0.25572967984894746</v>
      </c>
      <c r="F118" s="2">
        <f t="shared" si="11"/>
        <v>-0.3419601213818898</v>
      </c>
      <c r="G118" s="2">
        <f t="shared" si="9"/>
        <v>8.6230441532942348E-2</v>
      </c>
      <c r="H118" s="2" t="str">
        <f t="shared" si="10"/>
        <v>Sell</v>
      </c>
    </row>
    <row r="119" spans="1:8" ht="13.5" x14ac:dyDescent="0.25">
      <c r="A119" s="3">
        <f>TITRES_STAT!B122</f>
        <v>44781</v>
      </c>
      <c r="B119" s="5">
        <f>TITRES_STAT!D122</f>
        <v>15.560600000000001</v>
      </c>
      <c r="C119" s="2">
        <f t="shared" si="6"/>
        <v>15.091337820307805</v>
      </c>
      <c r="D119" s="2">
        <f t="shared" si="8"/>
        <v>15.237200853732315</v>
      </c>
      <c r="E119" s="2">
        <f t="shared" si="7"/>
        <v>-0.14586303342450968</v>
      </c>
      <c r="F119" s="2">
        <f t="shared" si="11"/>
        <v>-0.30274070379041379</v>
      </c>
      <c r="G119" s="2">
        <f t="shared" si="9"/>
        <v>0.15687767036590411</v>
      </c>
      <c r="H119" s="2" t="str">
        <f t="shared" si="10"/>
        <v>Sell</v>
      </c>
    </row>
    <row r="120" spans="1:8" ht="13.5" x14ac:dyDescent="0.25">
      <c r="A120" s="3">
        <f>TITRES_STAT!B123</f>
        <v>44782</v>
      </c>
      <c r="B120" s="5">
        <f>TITRES_STAT!D123</f>
        <v>15.5685</v>
      </c>
      <c r="C120" s="2">
        <f t="shared" si="6"/>
        <v>15.19522430949122</v>
      </c>
      <c r="D120" s="2">
        <f t="shared" si="8"/>
        <v>15.261741531233625</v>
      </c>
      <c r="E120" s="2">
        <f t="shared" si="7"/>
        <v>-6.6517221742405042E-2</v>
      </c>
      <c r="F120" s="2">
        <f t="shared" si="11"/>
        <v>-0.25549600738081207</v>
      </c>
      <c r="G120" s="2">
        <f t="shared" si="9"/>
        <v>0.18897878563840703</v>
      </c>
      <c r="H120" s="2" t="str">
        <f t="shared" si="10"/>
        <v>Sell</v>
      </c>
    </row>
    <row r="121" spans="1:8" ht="13.5" x14ac:dyDescent="0.25">
      <c r="A121" s="3">
        <f>TITRES_STAT!B124</f>
        <v>44783</v>
      </c>
      <c r="B121" s="5">
        <f>TITRES_STAT!D124</f>
        <v>15.5685</v>
      </c>
      <c r="C121" s="2">
        <f t="shared" si="6"/>
        <v>15.269712877261801</v>
      </c>
      <c r="D121" s="2">
        <f t="shared" si="8"/>
        <v>15.284464380771874</v>
      </c>
      <c r="E121" s="2">
        <f t="shared" si="7"/>
        <v>-1.475150351007315E-2</v>
      </c>
      <c r="F121" s="2">
        <f t="shared" si="11"/>
        <v>-0.20734710660666431</v>
      </c>
      <c r="G121" s="2">
        <f t="shared" si="9"/>
        <v>0.19259560309659116</v>
      </c>
      <c r="H121" s="2" t="str">
        <f t="shared" si="10"/>
        <v>Sell</v>
      </c>
    </row>
    <row r="122" spans="1:8" ht="13.5" x14ac:dyDescent="0.25">
      <c r="A122" s="3">
        <f>TITRES_STAT!B125</f>
        <v>44784</v>
      </c>
      <c r="B122" s="5">
        <f>TITRES_STAT!D125</f>
        <v>15.679399999999999</v>
      </c>
      <c r="C122" s="2">
        <f t="shared" si="6"/>
        <v>15.333957049990754</v>
      </c>
      <c r="D122" s="2">
        <f t="shared" si="8"/>
        <v>15.313718871085069</v>
      </c>
      <c r="E122" s="2">
        <f t="shared" si="7"/>
        <v>2.02381789056858E-2</v>
      </c>
      <c r="F122" s="2">
        <f t="shared" si="11"/>
        <v>-0.1618300495041943</v>
      </c>
      <c r="G122" s="2">
        <f t="shared" si="9"/>
        <v>0.1820682284098801</v>
      </c>
      <c r="H122" s="2" t="str">
        <f t="shared" si="10"/>
        <v>Sell</v>
      </c>
    </row>
    <row r="123" spans="1:8" ht="13.5" x14ac:dyDescent="0.25">
      <c r="A123" s="3">
        <f>TITRES_STAT!B126</f>
        <v>44785</v>
      </c>
      <c r="B123" s="5">
        <f>TITRES_STAT!D126</f>
        <v>15.6873</v>
      </c>
      <c r="C123" s="2">
        <f t="shared" si="6"/>
        <v>15.388317503838332</v>
      </c>
      <c r="D123" s="2">
        <f t="shared" si="8"/>
        <v>15.34139154730099</v>
      </c>
      <c r="E123" s="2">
        <f t="shared" si="7"/>
        <v>4.6925956537341662E-2</v>
      </c>
      <c r="F123" s="2">
        <f t="shared" si="11"/>
        <v>-0.12007884829588712</v>
      </c>
      <c r="G123" s="2">
        <f t="shared" si="9"/>
        <v>0.16700480483322877</v>
      </c>
      <c r="H123" s="2" t="str">
        <f t="shared" si="10"/>
        <v>Sell</v>
      </c>
    </row>
    <row r="124" spans="1:8" ht="13.5" x14ac:dyDescent="0.25">
      <c r="A124" s="3">
        <f>TITRES_STAT!B127</f>
        <v>44788</v>
      </c>
      <c r="B124" s="5">
        <f>TITRES_STAT!D127</f>
        <v>15.4496</v>
      </c>
      <c r="C124" s="2">
        <f t="shared" si="6"/>
        <v>15.430668657093975</v>
      </c>
      <c r="D124" s="2">
        <f t="shared" si="8"/>
        <v>15.349406988241658</v>
      </c>
      <c r="E124" s="2">
        <f t="shared" si="7"/>
        <v>8.1261668852317115E-2</v>
      </c>
      <c r="F124" s="2">
        <f t="shared" si="11"/>
        <v>-7.9810744866246286E-2</v>
      </c>
      <c r="G124" s="2">
        <f t="shared" si="9"/>
        <v>0.1610724137185634</v>
      </c>
      <c r="H124" s="2" t="str">
        <f t="shared" si="10"/>
        <v>Sell</v>
      </c>
    </row>
    <row r="125" spans="1:8" ht="13.5" x14ac:dyDescent="0.25">
      <c r="A125" s="3">
        <f>TITRES_STAT!B128</f>
        <v>44789</v>
      </c>
      <c r="B125" s="5">
        <f>TITRES_STAT!D128</f>
        <v>15.6081</v>
      </c>
      <c r="C125" s="2">
        <f t="shared" si="6"/>
        <v>15.457965786771824</v>
      </c>
      <c r="D125" s="2">
        <f t="shared" si="8"/>
        <v>15.36856943355709</v>
      </c>
      <c r="E125" s="2">
        <f t="shared" si="7"/>
        <v>8.9396353214734603E-2</v>
      </c>
      <c r="F125" s="2">
        <f t="shared" si="11"/>
        <v>-4.5969325250050111E-2</v>
      </c>
      <c r="G125" s="2">
        <f t="shared" si="9"/>
        <v>0.1353656784647847</v>
      </c>
      <c r="H125" s="2" t="str">
        <f t="shared" si="10"/>
        <v>Sell</v>
      </c>
    </row>
    <row r="126" spans="1:8" ht="13.5" x14ac:dyDescent="0.25">
      <c r="A126" s="3">
        <f>TITRES_STAT!B129</f>
        <v>44790</v>
      </c>
      <c r="B126" s="5">
        <f>TITRES_STAT!D129</f>
        <v>15.6081</v>
      </c>
      <c r="C126" s="2">
        <f t="shared" si="6"/>
        <v>15.444494127268467</v>
      </c>
      <c r="D126" s="2">
        <f t="shared" si="8"/>
        <v>15.386312438478786</v>
      </c>
      <c r="E126" s="2">
        <f t="shared" si="7"/>
        <v>5.8181688789680663E-2</v>
      </c>
      <c r="F126" s="2">
        <f t="shared" si="11"/>
        <v>-2.5139122442103957E-2</v>
      </c>
      <c r="G126" s="2">
        <f t="shared" si="9"/>
        <v>8.3320811231784614E-2</v>
      </c>
      <c r="H126" s="2" t="str">
        <f t="shared" si="10"/>
        <v>Sell</v>
      </c>
    </row>
    <row r="127" spans="1:8" ht="13.5" x14ac:dyDescent="0.25">
      <c r="A127" s="3">
        <f>TITRES_STAT!B130</f>
        <v>44791</v>
      </c>
      <c r="B127" s="5">
        <f>TITRES_STAT!D130</f>
        <v>15.6081</v>
      </c>
      <c r="C127" s="2">
        <f t="shared" si="6"/>
        <v>15.463571953842548</v>
      </c>
      <c r="D127" s="2">
        <f t="shared" si="8"/>
        <v>15.402741146739617</v>
      </c>
      <c r="E127" s="2">
        <f t="shared" si="7"/>
        <v>6.0830807102931317E-2</v>
      </c>
      <c r="F127" s="2">
        <f t="shared" si="11"/>
        <v>-7.9451365330969036E-3</v>
      </c>
      <c r="G127" s="2">
        <f t="shared" si="9"/>
        <v>6.8775943636028222E-2</v>
      </c>
      <c r="H127" s="2" t="str">
        <f t="shared" si="10"/>
        <v>Sell</v>
      </c>
    </row>
    <row r="128" spans="1:8" ht="13.5" x14ac:dyDescent="0.25">
      <c r="A128" s="3">
        <f>TITRES_STAT!B131</f>
        <v>44792</v>
      </c>
      <c r="B128" s="5">
        <f>TITRES_STAT!D131</f>
        <v>15.6556</v>
      </c>
      <c r="C128" s="2">
        <f t="shared" si="6"/>
        <v>15.484591653251387</v>
      </c>
      <c r="D128" s="2">
        <f t="shared" si="8"/>
        <v>15.421471432166312</v>
      </c>
      <c r="E128" s="2">
        <f t="shared" si="7"/>
        <v>6.3120221085075201E-2</v>
      </c>
      <c r="F128" s="2">
        <f t="shared" si="11"/>
        <v>6.2679349905375176E-3</v>
      </c>
      <c r="G128" s="2">
        <f t="shared" si="9"/>
        <v>5.6852286094537685E-2</v>
      </c>
      <c r="H128" s="2" t="str">
        <f t="shared" si="10"/>
        <v>Sell</v>
      </c>
    </row>
    <row r="129" spans="1:8" ht="13.5" x14ac:dyDescent="0.25">
      <c r="A129" s="3">
        <f>TITRES_STAT!B132</f>
        <v>44795</v>
      </c>
      <c r="B129" s="5">
        <f>TITRES_STAT!D132</f>
        <v>15.845800000000001</v>
      </c>
      <c r="C129" s="2">
        <f t="shared" si="6"/>
        <v>15.496285245058868</v>
      </c>
      <c r="D129" s="2">
        <f t="shared" si="8"/>
        <v>15.45290317793177</v>
      </c>
      <c r="E129" s="2">
        <f t="shared" si="7"/>
        <v>4.3382067127097912E-2</v>
      </c>
      <c r="F129" s="2">
        <f t="shared" si="11"/>
        <v>1.3690761417849598E-2</v>
      </c>
      <c r="G129" s="2">
        <f t="shared" si="9"/>
        <v>2.9691305709248314E-2</v>
      </c>
      <c r="H129" s="2" t="str">
        <f t="shared" si="10"/>
        <v>Sell</v>
      </c>
    </row>
    <row r="130" spans="1:8" ht="13.5" x14ac:dyDescent="0.25">
      <c r="A130" s="3">
        <f>TITRES_STAT!B133</f>
        <v>44796</v>
      </c>
      <c r="B130" s="5">
        <f>TITRES_STAT!D133</f>
        <v>15.845800000000001</v>
      </c>
      <c r="C130" s="2">
        <f t="shared" si="6"/>
        <v>15.507395207357503</v>
      </c>
      <c r="D130" s="2">
        <f t="shared" si="8"/>
        <v>15.482006646233121</v>
      </c>
      <c r="E130" s="2">
        <f t="shared" si="7"/>
        <v>2.5388561124382036E-2</v>
      </c>
      <c r="F130" s="2">
        <f t="shared" si="11"/>
        <v>1.6030321359156087E-2</v>
      </c>
      <c r="G130" s="2">
        <f t="shared" si="9"/>
        <v>9.3582397652259494E-3</v>
      </c>
      <c r="H130" s="2" t="str">
        <f t="shared" si="10"/>
        <v>Sell</v>
      </c>
    </row>
    <row r="131" spans="1:8" ht="13.5" x14ac:dyDescent="0.25">
      <c r="A131" s="3">
        <f>TITRES_STAT!B134</f>
        <v>44797</v>
      </c>
      <c r="B131" s="5">
        <f>TITRES_STAT!D134</f>
        <v>15.845800000000001</v>
      </c>
      <c r="C131" s="2">
        <f t="shared" si="6"/>
        <v>15.516795944687118</v>
      </c>
      <c r="D131" s="2">
        <f t="shared" si="8"/>
        <v>15.508954302067703</v>
      </c>
      <c r="E131" s="2">
        <f t="shared" si="7"/>
        <v>7.8416426194145572E-3</v>
      </c>
      <c r="F131" s="2">
        <f t="shared" si="11"/>
        <v>1.4392585611207782E-2</v>
      </c>
      <c r="G131" s="2">
        <f t="shared" si="9"/>
        <v>-6.5509429917932245E-3</v>
      </c>
      <c r="H131" s="2" t="str">
        <f t="shared" si="10"/>
        <v>Hold</v>
      </c>
    </row>
    <row r="132" spans="1:8" ht="13.5" x14ac:dyDescent="0.25">
      <c r="A132" s="3">
        <f>TITRES_STAT!B135</f>
        <v>44798</v>
      </c>
      <c r="B132" s="5">
        <f>TITRES_STAT!D135</f>
        <v>15.837899999999999</v>
      </c>
      <c r="C132" s="2">
        <f t="shared" si="6"/>
        <v>15.541811953196792</v>
      </c>
      <c r="D132" s="2">
        <f t="shared" si="8"/>
        <v>15.533320650062688</v>
      </c>
      <c r="E132" s="2">
        <f t="shared" si="7"/>
        <v>8.4913031341038447E-3</v>
      </c>
      <c r="F132" s="2">
        <f t="shared" si="11"/>
        <v>1.3212329115786995E-2</v>
      </c>
      <c r="G132" s="2">
        <f t="shared" si="9"/>
        <v>-4.7210259816831499E-3</v>
      </c>
      <c r="H132" s="2" t="str">
        <f t="shared" si="10"/>
        <v>Hold</v>
      </c>
    </row>
    <row r="133" spans="1:8" ht="13.5" x14ac:dyDescent="0.25">
      <c r="A133" s="3">
        <f>TITRES_STAT!B136</f>
        <v>44799</v>
      </c>
      <c r="B133" s="5">
        <f>TITRES_STAT!D136</f>
        <v>15.845800000000001</v>
      </c>
      <c r="C133" s="2">
        <f t="shared" si="6"/>
        <v>15.564194729628055</v>
      </c>
      <c r="D133" s="2">
        <f t="shared" si="8"/>
        <v>15.556467268576563</v>
      </c>
      <c r="E133" s="2">
        <f t="shared" si="7"/>
        <v>7.7274610514912467E-3</v>
      </c>
      <c r="F133" s="2">
        <f t="shared" si="11"/>
        <v>1.2115355502927846E-2</v>
      </c>
      <c r="G133" s="2">
        <f t="shared" si="9"/>
        <v>-4.3878944514365997E-3</v>
      </c>
      <c r="H133" s="2" t="str">
        <f t="shared" si="10"/>
        <v>Hold</v>
      </c>
    </row>
    <row r="134" spans="1:8" ht="13.5" x14ac:dyDescent="0.25">
      <c r="A134" s="3">
        <f>TITRES_STAT!B137</f>
        <v>44802</v>
      </c>
      <c r="B134" s="5">
        <f>TITRES_STAT!D137</f>
        <v>15.7666</v>
      </c>
      <c r="C134" s="2">
        <f t="shared" si="6"/>
        <v>15.546564771223737</v>
      </c>
      <c r="D134" s="2">
        <f t="shared" si="8"/>
        <v>15.57203265608941</v>
      </c>
      <c r="E134" s="2">
        <f t="shared" si="7"/>
        <v>-2.5467884865673085E-2</v>
      </c>
      <c r="F134" s="2">
        <f t="shared" si="11"/>
        <v>4.5987074292076612E-3</v>
      </c>
      <c r="G134" s="2">
        <f t="shared" si="9"/>
        <v>-3.0066592294880748E-2</v>
      </c>
      <c r="H134" s="2" t="str">
        <f t="shared" si="10"/>
        <v>Hold</v>
      </c>
    </row>
    <row r="135" spans="1:8" ht="13.5" x14ac:dyDescent="0.25">
      <c r="A135" s="3">
        <f>TITRES_STAT!B138</f>
        <v>44803</v>
      </c>
      <c r="B135" s="5">
        <f>TITRES_STAT!D138</f>
        <v>15.845800000000001</v>
      </c>
      <c r="C135" s="2">
        <f t="shared" si="6"/>
        <v>15.556031729497009</v>
      </c>
      <c r="D135" s="2">
        <f t="shared" si="8"/>
        <v>15.592311718601305</v>
      </c>
      <c r="E135" s="2">
        <f t="shared" si="7"/>
        <v>-3.6279989104295751E-2</v>
      </c>
      <c r="F135" s="2">
        <f t="shared" si="11"/>
        <v>-3.5770318774930214E-3</v>
      </c>
      <c r="G135" s="2">
        <f t="shared" si="9"/>
        <v>-3.2702957226802727E-2</v>
      </c>
      <c r="H135" s="2" t="str">
        <f t="shared" si="10"/>
        <v>Hold</v>
      </c>
    </row>
    <row r="136" spans="1:8" ht="13.5" x14ac:dyDescent="0.25">
      <c r="A136" s="3">
        <f>TITRES_STAT!B139</f>
        <v>44804</v>
      </c>
      <c r="B136" s="5">
        <f>TITRES_STAT!D139</f>
        <v>15.845800000000001</v>
      </c>
      <c r="C136" s="2">
        <f t="shared" si="6"/>
        <v>15.564042232651316</v>
      </c>
      <c r="D136" s="2">
        <f t="shared" si="8"/>
        <v>15.611088628334542</v>
      </c>
      <c r="E136" s="2">
        <f t="shared" si="7"/>
        <v>-4.704639568322655E-2</v>
      </c>
      <c r="F136" s="2">
        <f t="shared" si="11"/>
        <v>-1.2270904638639729E-2</v>
      </c>
      <c r="G136" s="2">
        <f t="shared" si="9"/>
        <v>-3.4775491044586819E-2</v>
      </c>
      <c r="H136" s="2" t="str">
        <f t="shared" si="10"/>
        <v>Hold</v>
      </c>
    </row>
    <row r="137" spans="1:8" ht="13.5" x14ac:dyDescent="0.25">
      <c r="A137" s="3">
        <f>TITRES_STAT!B140</f>
        <v>44805</v>
      </c>
      <c r="B137" s="5">
        <f>TITRES_STAT!D140</f>
        <v>16.638100000000001</v>
      </c>
      <c r="C137" s="2">
        <f t="shared" si="6"/>
        <v>15.57082035070496</v>
      </c>
      <c r="D137" s="2">
        <f t="shared" si="8"/>
        <v>15.687163544754206</v>
      </c>
      <c r="E137" s="2">
        <f t="shared" si="7"/>
        <v>-0.11634319404924653</v>
      </c>
      <c r="F137" s="2">
        <f t="shared" si="11"/>
        <v>-3.3085362520761094E-2</v>
      </c>
      <c r="G137" s="2">
        <f t="shared" si="9"/>
        <v>-8.325783152848544E-2</v>
      </c>
      <c r="H137" s="2" t="str">
        <f t="shared" si="10"/>
        <v>Hold</v>
      </c>
    </row>
    <row r="138" spans="1:8" ht="13.5" x14ac:dyDescent="0.25">
      <c r="A138" s="3">
        <f>TITRES_STAT!B141</f>
        <v>44806</v>
      </c>
      <c r="B138" s="5">
        <f>TITRES_STAT!D141</f>
        <v>17.3749</v>
      </c>
      <c r="C138" s="2">
        <f t="shared" si="6"/>
        <v>15.583863373673427</v>
      </c>
      <c r="D138" s="2">
        <f t="shared" si="8"/>
        <v>15.812181059957597</v>
      </c>
      <c r="E138" s="2">
        <f t="shared" si="7"/>
        <v>-0.2283176862841696</v>
      </c>
      <c r="F138" s="2">
        <f t="shared" si="11"/>
        <v>-7.2131827273442792E-2</v>
      </c>
      <c r="G138" s="2">
        <f t="shared" si="9"/>
        <v>-0.15618585901072679</v>
      </c>
      <c r="H138" s="2" t="str">
        <f t="shared" si="10"/>
        <v>Hold</v>
      </c>
    </row>
    <row r="139" spans="1:8" ht="13.5" x14ac:dyDescent="0.25">
      <c r="A139" s="3">
        <f>TITRES_STAT!B142</f>
        <v>44809</v>
      </c>
      <c r="B139" s="5">
        <f>TITRES_STAT!D142</f>
        <v>17.3353</v>
      </c>
      <c r="C139" s="2">
        <f t="shared" si="6"/>
        <v>15.624161316185209</v>
      </c>
      <c r="D139" s="2">
        <f t="shared" si="8"/>
        <v>15.925004685145923</v>
      </c>
      <c r="E139" s="2">
        <f t="shared" si="7"/>
        <v>-0.30084336896071484</v>
      </c>
      <c r="F139" s="2">
        <f t="shared" si="11"/>
        <v>-0.11787413561089721</v>
      </c>
      <c r="G139" s="2">
        <f t="shared" si="9"/>
        <v>-0.18296923334981763</v>
      </c>
      <c r="H139" s="2" t="str">
        <f t="shared" si="10"/>
        <v>Hold</v>
      </c>
    </row>
    <row r="140" spans="1:8" ht="13.5" x14ac:dyDescent="0.25">
      <c r="A140" s="3">
        <f>TITRES_STAT!B143</f>
        <v>44810</v>
      </c>
      <c r="B140" s="5">
        <f>TITRES_STAT!D143</f>
        <v>17.311499999999999</v>
      </c>
      <c r="C140" s="2">
        <f t="shared" si="6"/>
        <v>15.65825957523364</v>
      </c>
      <c r="D140" s="2">
        <f t="shared" si="8"/>
        <v>16.02770804180178</v>
      </c>
      <c r="E140" s="2">
        <f t="shared" si="7"/>
        <v>-0.36944846656814079</v>
      </c>
      <c r="F140" s="2">
        <f t="shared" si="11"/>
        <v>-0.16818900180234592</v>
      </c>
      <c r="G140" s="2">
        <f t="shared" si="9"/>
        <v>-0.20125946476579487</v>
      </c>
      <c r="H140" s="2" t="str">
        <f t="shared" si="10"/>
        <v>Hold</v>
      </c>
    </row>
    <row r="141" spans="1:8" ht="13.5" x14ac:dyDescent="0.25">
      <c r="A141" s="3">
        <f>TITRES_STAT!B144</f>
        <v>44811</v>
      </c>
      <c r="B141" s="5">
        <f>TITRES_STAT!D144</f>
        <v>17.430399999999999</v>
      </c>
      <c r="C141" s="2">
        <f t="shared" si="6"/>
        <v>15.68711194827462</v>
      </c>
      <c r="D141" s="2">
        <f t="shared" si="8"/>
        <v>16.131611149816464</v>
      </c>
      <c r="E141" s="2">
        <f t="shared" si="7"/>
        <v>-0.44449920154184497</v>
      </c>
      <c r="F141" s="2">
        <f t="shared" si="11"/>
        <v>-0.22345104175024574</v>
      </c>
      <c r="G141" s="2">
        <f t="shared" si="9"/>
        <v>-0.22104815979159922</v>
      </c>
      <c r="H141" s="2" t="str">
        <f t="shared" si="10"/>
        <v>Hold</v>
      </c>
    </row>
    <row r="142" spans="1:8" ht="13.5" x14ac:dyDescent="0.25">
      <c r="A142" s="3">
        <f>TITRES_STAT!B145</f>
        <v>44812</v>
      </c>
      <c r="B142" s="5">
        <f>TITRES_STAT!D145</f>
        <v>17.430399999999999</v>
      </c>
      <c r="C142" s="2">
        <f t="shared" si="6"/>
        <v>15.710310110078524</v>
      </c>
      <c r="D142" s="2">
        <f t="shared" si="8"/>
        <v>16.227817731311543</v>
      </c>
      <c r="E142" s="2">
        <f t="shared" si="7"/>
        <v>-0.51750762123301897</v>
      </c>
      <c r="F142" s="2">
        <f t="shared" si="11"/>
        <v>-0.28226235764680041</v>
      </c>
      <c r="G142" s="2">
        <f t="shared" si="9"/>
        <v>-0.23524526358621856</v>
      </c>
      <c r="H142" s="2" t="str">
        <f t="shared" si="10"/>
        <v>Hold</v>
      </c>
    </row>
    <row r="143" spans="1:8" ht="13.5" x14ac:dyDescent="0.25">
      <c r="A143" s="3">
        <f>TITRES_STAT!B146</f>
        <v>44813</v>
      </c>
      <c r="B143" s="5">
        <f>TITRES_STAT!D146</f>
        <v>17.351099999999999</v>
      </c>
      <c r="C143" s="2">
        <f t="shared" ref="C143:C206" si="12">$C$4*B133+C142*(1-$C$4)</f>
        <v>15.731154708527983</v>
      </c>
      <c r="D143" s="2">
        <f t="shared" si="8"/>
        <v>16.311023825288466</v>
      </c>
      <c r="E143" s="2">
        <f t="shared" si="7"/>
        <v>-0.57986911676048258</v>
      </c>
      <c r="F143" s="2">
        <f t="shared" si="11"/>
        <v>-0.34178370946953684</v>
      </c>
      <c r="G143" s="2">
        <f t="shared" si="9"/>
        <v>-0.23808540729094574</v>
      </c>
      <c r="H143" s="2" t="str">
        <f t="shared" si="10"/>
        <v>Hold</v>
      </c>
    </row>
    <row r="144" spans="1:8" ht="13.5" x14ac:dyDescent="0.25">
      <c r="A144" s="3">
        <f>TITRES_STAT!B147</f>
        <v>44816</v>
      </c>
      <c r="B144" s="5">
        <f>TITRES_STAT!D147</f>
        <v>17.4145</v>
      </c>
      <c r="C144" s="2">
        <f t="shared" si="12"/>
        <v>15.736607830292909</v>
      </c>
      <c r="D144" s="2">
        <f t="shared" si="8"/>
        <v>16.392762801193022</v>
      </c>
      <c r="E144" s="2">
        <f t="shared" si="7"/>
        <v>-0.6561549709001131</v>
      </c>
      <c r="F144" s="2">
        <f t="shared" si="11"/>
        <v>-0.40465796175565216</v>
      </c>
      <c r="G144" s="2">
        <f t="shared" si="9"/>
        <v>-0.25149700914446094</v>
      </c>
      <c r="H144" s="2" t="str">
        <f t="shared" si="10"/>
        <v>Hold</v>
      </c>
    </row>
    <row r="145" spans="1:8" ht="13.5" x14ac:dyDescent="0.25">
      <c r="A145" s="3">
        <f>TITRES_STAT!B148</f>
        <v>44817</v>
      </c>
      <c r="B145" s="5">
        <f>TITRES_STAT!D148</f>
        <v>18.2227</v>
      </c>
      <c r="C145" s="2">
        <f t="shared" si="12"/>
        <v>15.753406625632463</v>
      </c>
      <c r="D145" s="2">
        <f t="shared" si="8"/>
        <v>16.528313704808355</v>
      </c>
      <c r="E145" s="2">
        <f t="shared" si="7"/>
        <v>-0.77490707917589141</v>
      </c>
      <c r="F145" s="2">
        <f t="shared" si="11"/>
        <v>-0.47870778523970003</v>
      </c>
      <c r="G145" s="2">
        <f t="shared" si="9"/>
        <v>-0.29619929393619138</v>
      </c>
      <c r="H145" s="2" t="str">
        <f t="shared" si="10"/>
        <v>Hold</v>
      </c>
    </row>
    <row r="146" spans="1:8" ht="13.5" x14ac:dyDescent="0.25">
      <c r="A146" s="3">
        <f>TITRES_STAT!B149</f>
        <v>44818</v>
      </c>
      <c r="B146" s="5">
        <f>TITRES_STAT!D149</f>
        <v>19.007000000000001</v>
      </c>
      <c r="C146" s="2">
        <f t="shared" si="12"/>
        <v>15.767620990919777</v>
      </c>
      <c r="D146" s="2">
        <f t="shared" si="8"/>
        <v>16.711920097044771</v>
      </c>
      <c r="E146" s="2">
        <f t="shared" si="7"/>
        <v>-0.94429910612499413</v>
      </c>
      <c r="F146" s="2">
        <f t="shared" si="11"/>
        <v>-0.57182604941675885</v>
      </c>
      <c r="G146" s="2">
        <f t="shared" si="9"/>
        <v>-0.37247305670823527</v>
      </c>
      <c r="H146" s="2" t="str">
        <f t="shared" si="10"/>
        <v>Hold</v>
      </c>
    </row>
    <row r="147" spans="1:8" ht="13.5" x14ac:dyDescent="0.25">
      <c r="A147" s="3">
        <f>TITRES_STAT!B150</f>
        <v>44819</v>
      </c>
      <c r="B147" s="5">
        <f>TITRES_STAT!D150</f>
        <v>19.007000000000001</v>
      </c>
      <c r="C147" s="2">
        <f t="shared" si="12"/>
        <v>15.901540838470581</v>
      </c>
      <c r="D147" s="2">
        <f t="shared" si="8"/>
        <v>16.881926015782195</v>
      </c>
      <c r="E147" s="2">
        <f t="shared" si="7"/>
        <v>-0.98038517731161434</v>
      </c>
      <c r="F147" s="2">
        <f t="shared" si="11"/>
        <v>-0.65353787499573002</v>
      </c>
      <c r="G147" s="2">
        <f t="shared" si="9"/>
        <v>-0.32684730231588432</v>
      </c>
      <c r="H147" s="2" t="str">
        <f t="shared" si="10"/>
        <v>Hold</v>
      </c>
    </row>
    <row r="148" spans="1:8" ht="13.5" x14ac:dyDescent="0.25">
      <c r="A148" s="3">
        <f>TITRES_STAT!B151</f>
        <v>44820</v>
      </c>
      <c r="B148" s="5">
        <f>TITRES_STAT!D151</f>
        <v>18.999099999999999</v>
      </c>
      <c r="C148" s="2">
        <f t="shared" si="12"/>
        <v>16.128211478705875</v>
      </c>
      <c r="D148" s="2">
        <f t="shared" si="8"/>
        <v>17.038753718316848</v>
      </c>
      <c r="E148" s="2">
        <f t="shared" si="7"/>
        <v>-0.91054223961097236</v>
      </c>
      <c r="F148" s="2">
        <f t="shared" si="11"/>
        <v>-0.70493874791877853</v>
      </c>
      <c r="G148" s="2">
        <f t="shared" si="9"/>
        <v>-0.20560349169219383</v>
      </c>
      <c r="H148" s="2" t="str">
        <f t="shared" si="10"/>
        <v>Hold</v>
      </c>
    </row>
    <row r="149" spans="1:8" ht="13.5" x14ac:dyDescent="0.25">
      <c r="A149" s="3">
        <f>TITRES_STAT!B152</f>
        <v>44823</v>
      </c>
      <c r="B149" s="5">
        <f>TITRES_STAT!D152</f>
        <v>19.007000000000001</v>
      </c>
      <c r="C149" s="2">
        <f t="shared" si="12"/>
        <v>16.313917405058817</v>
      </c>
      <c r="D149" s="2">
        <f t="shared" si="8"/>
        <v>17.184549739182266</v>
      </c>
      <c r="E149" s="2">
        <f t="shared" si="7"/>
        <v>-0.87063233412344943</v>
      </c>
      <c r="F149" s="2">
        <f t="shared" si="11"/>
        <v>-0.73807746515971273</v>
      </c>
      <c r="G149" s="2">
        <f t="shared" si="9"/>
        <v>-0.13255486896373669</v>
      </c>
      <c r="H149" s="2" t="str">
        <f t="shared" si="10"/>
        <v>Hold</v>
      </c>
    </row>
    <row r="150" spans="1:8" ht="13.5" x14ac:dyDescent="0.25">
      <c r="A150" s="3">
        <f>TITRES_STAT!B153</f>
        <v>44824</v>
      </c>
      <c r="B150" s="5">
        <f>TITRES_STAT!D153</f>
        <v>18.935700000000001</v>
      </c>
      <c r="C150" s="2">
        <f t="shared" si="12"/>
        <v>16.467391650434383</v>
      </c>
      <c r="D150" s="2">
        <f t="shared" si="8"/>
        <v>17.314264573316912</v>
      </c>
      <c r="E150" s="2">
        <f t="shared" si="7"/>
        <v>-0.84687292288252891</v>
      </c>
      <c r="F150" s="2">
        <f t="shared" si="11"/>
        <v>-0.75983655670427597</v>
      </c>
      <c r="G150" s="2">
        <f t="shared" si="9"/>
        <v>-8.7036366178252944E-2</v>
      </c>
      <c r="H150" s="2" t="str">
        <f t="shared" si="10"/>
        <v>Hold</v>
      </c>
    </row>
    <row r="151" spans="1:8" ht="13.5" x14ac:dyDescent="0.25">
      <c r="A151" s="3">
        <f>TITRES_STAT!B154</f>
        <v>44825</v>
      </c>
      <c r="B151" s="5">
        <f>TITRES_STAT!D154</f>
        <v>19.007000000000001</v>
      </c>
      <c r="C151" s="2">
        <f t="shared" si="12"/>
        <v>16.615546781136786</v>
      </c>
      <c r="D151" s="2">
        <f t="shared" si="8"/>
        <v>17.439652382700846</v>
      </c>
      <c r="E151" s="2">
        <f t="shared" si="7"/>
        <v>-0.82410560156406021</v>
      </c>
      <c r="F151" s="2">
        <f t="shared" si="11"/>
        <v>-0.77269036567623284</v>
      </c>
      <c r="G151" s="2">
        <f t="shared" si="9"/>
        <v>-5.1415235887827371E-2</v>
      </c>
      <c r="H151" s="2" t="str">
        <f t="shared" si="10"/>
        <v>Hold</v>
      </c>
    </row>
    <row r="152" spans="1:8" ht="13.5" x14ac:dyDescent="0.25">
      <c r="A152" s="3">
        <f>TITRES_STAT!B155</f>
        <v>44826</v>
      </c>
      <c r="B152" s="5">
        <f>TITRES_STAT!D155</f>
        <v>19.007000000000001</v>
      </c>
      <c r="C152" s="2">
        <f t="shared" si="12"/>
        <v>16.740908814808051</v>
      </c>
      <c r="D152" s="2">
        <f t="shared" si="8"/>
        <v>17.555752206204488</v>
      </c>
      <c r="E152" s="2">
        <f t="shared" si="7"/>
        <v>-0.8148433913964368</v>
      </c>
      <c r="F152" s="2">
        <f t="shared" si="11"/>
        <v>-0.78112097082027376</v>
      </c>
      <c r="G152" s="2">
        <f t="shared" si="9"/>
        <v>-3.3722420576163037E-2</v>
      </c>
      <c r="H152" s="2" t="str">
        <f t="shared" si="10"/>
        <v>Hold</v>
      </c>
    </row>
    <row r="153" spans="1:8" ht="13.5" x14ac:dyDescent="0.25">
      <c r="A153" s="3">
        <f>TITRES_STAT!B156</f>
        <v>44827</v>
      </c>
      <c r="B153" s="5">
        <f>TITRES_STAT!D156</f>
        <v>19.007000000000001</v>
      </c>
      <c r="C153" s="2">
        <f t="shared" si="12"/>
        <v>16.834784381760659</v>
      </c>
      <c r="D153" s="2">
        <f t="shared" si="8"/>
        <v>17.663252042781934</v>
      </c>
      <c r="E153" s="2">
        <f t="shared" si="7"/>
        <v>-0.82846766102127489</v>
      </c>
      <c r="F153" s="2">
        <f t="shared" si="11"/>
        <v>-0.79059030886047399</v>
      </c>
      <c r="G153" s="2">
        <f t="shared" si="9"/>
        <v>-3.7877352160800903E-2</v>
      </c>
      <c r="H153" s="2" t="str">
        <f t="shared" si="10"/>
        <v>Hold</v>
      </c>
    </row>
    <row r="154" spans="1:8" ht="13.5" x14ac:dyDescent="0.25">
      <c r="A154" s="3">
        <f>TITRES_STAT!B157</f>
        <v>44830</v>
      </c>
      <c r="B154" s="5">
        <f>TITRES_STAT!D157</f>
        <v>19.007000000000001</v>
      </c>
      <c r="C154" s="2">
        <f t="shared" si="12"/>
        <v>16.923971399951327</v>
      </c>
      <c r="D154" s="2">
        <f t="shared" si="8"/>
        <v>17.762788928501791</v>
      </c>
      <c r="E154" s="2">
        <f t="shared" si="7"/>
        <v>-0.83881752855046443</v>
      </c>
      <c r="F154" s="2">
        <f t="shared" si="11"/>
        <v>-0.80023575279847214</v>
      </c>
      <c r="G154" s="2">
        <f t="shared" si="9"/>
        <v>-3.8581775751992287E-2</v>
      </c>
      <c r="H154" s="2" t="str">
        <f t="shared" si="10"/>
        <v>Hold</v>
      </c>
    </row>
    <row r="155" spans="1:8" ht="13.5" x14ac:dyDescent="0.25">
      <c r="A155" s="3">
        <f>TITRES_STAT!B158</f>
        <v>44831</v>
      </c>
      <c r="B155" s="5">
        <f>TITRES_STAT!D158</f>
        <v>19.014900000000001</v>
      </c>
      <c r="C155" s="2">
        <f t="shared" si="12"/>
        <v>17.123775799958814</v>
      </c>
      <c r="D155" s="2">
        <f t="shared" si="8"/>
        <v>17.855537896760918</v>
      </c>
      <c r="E155" s="2">
        <f t="shared" si="7"/>
        <v>-0.73176209680210391</v>
      </c>
      <c r="F155" s="2">
        <f t="shared" si="11"/>
        <v>-0.78654102159919848</v>
      </c>
      <c r="G155" s="2">
        <f t="shared" si="9"/>
        <v>5.4778924797094564E-2</v>
      </c>
      <c r="H155" s="2" t="str">
        <f t="shared" si="10"/>
        <v>Sell</v>
      </c>
    </row>
    <row r="156" spans="1:8" ht="13.5" x14ac:dyDescent="0.25">
      <c r="A156" s="3">
        <f>TITRES_STAT!B159</f>
        <v>44832</v>
      </c>
      <c r="B156" s="5">
        <f>TITRES_STAT!D159</f>
        <v>19.007000000000001</v>
      </c>
      <c r="C156" s="2">
        <f t="shared" si="12"/>
        <v>17.413502599965152</v>
      </c>
      <c r="D156" s="2">
        <f t="shared" si="8"/>
        <v>17.940831385889741</v>
      </c>
      <c r="E156" s="2">
        <f t="shared" ref="E156:E219" si="13">C156-D156</f>
        <v>-0.52732878592458832</v>
      </c>
      <c r="F156" s="2">
        <f t="shared" si="11"/>
        <v>-0.73469857446427655</v>
      </c>
      <c r="G156" s="2">
        <f t="shared" si="9"/>
        <v>0.20736978853968824</v>
      </c>
      <c r="H156" s="2" t="str">
        <f t="shared" si="10"/>
        <v>Sell</v>
      </c>
    </row>
    <row r="157" spans="1:8" ht="13.5" x14ac:dyDescent="0.25">
      <c r="A157" s="3">
        <f>TITRES_STAT!B160</f>
        <v>44833</v>
      </c>
      <c r="B157" s="5">
        <f>TITRES_STAT!D160</f>
        <v>19.014900000000001</v>
      </c>
      <c r="C157" s="2">
        <f t="shared" si="12"/>
        <v>17.65865604612436</v>
      </c>
      <c r="D157" s="2">
        <f t="shared" ref="D157:D220" si="14">$D$4*B157+(1-$D$4)*D156</f>
        <v>18.020392023971983</v>
      </c>
      <c r="E157" s="2">
        <f t="shared" si="13"/>
        <v>-0.36173597784762279</v>
      </c>
      <c r="F157" s="2">
        <f t="shared" si="11"/>
        <v>-0.66010605514094578</v>
      </c>
      <c r="G157" s="2">
        <f t="shared" si="9"/>
        <v>0.29837007729332299</v>
      </c>
      <c r="H157" s="2" t="str">
        <f t="shared" si="10"/>
        <v>Sell</v>
      </c>
    </row>
    <row r="158" spans="1:8" ht="13.5" x14ac:dyDescent="0.25">
      <c r="A158" s="3">
        <f>TITRES_STAT!B161</f>
        <v>44834</v>
      </c>
      <c r="B158" s="5">
        <f>TITRES_STAT!D161</f>
        <v>19.807200000000002</v>
      </c>
      <c r="C158" s="2">
        <f t="shared" si="12"/>
        <v>17.86487819287446</v>
      </c>
      <c r="D158" s="2">
        <f t="shared" si="14"/>
        <v>18.152748170344431</v>
      </c>
      <c r="E158" s="2">
        <f t="shared" si="13"/>
        <v>-0.28786997746997045</v>
      </c>
      <c r="F158" s="2">
        <f t="shared" si="11"/>
        <v>-0.5856588396067508</v>
      </c>
      <c r="G158" s="2">
        <f t="shared" si="9"/>
        <v>0.29778886213678035</v>
      </c>
      <c r="H158" s="2" t="str">
        <f t="shared" si="10"/>
        <v>Sell</v>
      </c>
    </row>
    <row r="159" spans="1:8" ht="13.5" x14ac:dyDescent="0.25">
      <c r="A159" s="3">
        <f>TITRES_STAT!B162</f>
        <v>44837</v>
      </c>
      <c r="B159" s="5">
        <f>TITRES_STAT!D162</f>
        <v>20.203399999999998</v>
      </c>
      <c r="C159" s="2">
        <f t="shared" si="12"/>
        <v>18.040589240124543</v>
      </c>
      <c r="D159" s="2">
        <f t="shared" si="14"/>
        <v>18.304648305874473</v>
      </c>
      <c r="E159" s="2">
        <f t="shared" si="13"/>
        <v>-0.26405906574992954</v>
      </c>
      <c r="F159" s="2">
        <f t="shared" si="11"/>
        <v>-0.5213388848353866</v>
      </c>
      <c r="G159" s="2">
        <f t="shared" si="9"/>
        <v>0.25727981908545705</v>
      </c>
      <c r="H159" s="2" t="str">
        <f t="shared" si="10"/>
        <v>Sell</v>
      </c>
    </row>
    <row r="160" spans="1:8" ht="13.5" x14ac:dyDescent="0.25">
      <c r="A160" s="3">
        <f>TITRES_STAT!B163</f>
        <v>44838</v>
      </c>
      <c r="B160" s="5">
        <f>TITRES_STAT!D163</f>
        <v>20.5916</v>
      </c>
      <c r="C160" s="2">
        <f t="shared" si="12"/>
        <v>18.178298587797691</v>
      </c>
      <c r="D160" s="2">
        <f t="shared" si="14"/>
        <v>18.474052135068955</v>
      </c>
      <c r="E160" s="2">
        <f t="shared" si="13"/>
        <v>-0.29575354727126424</v>
      </c>
      <c r="F160" s="2">
        <f t="shared" si="11"/>
        <v>-0.47622181732256219</v>
      </c>
      <c r="G160" s="2">
        <f t="shared" si="9"/>
        <v>0.18046827005129795</v>
      </c>
      <c r="H160" s="2" t="str">
        <f t="shared" si="10"/>
        <v>Sell</v>
      </c>
    </row>
    <row r="161" spans="1:8" ht="13.5" x14ac:dyDescent="0.25">
      <c r="A161" s="3">
        <f>TITRES_STAT!B164</f>
        <v>44839</v>
      </c>
      <c r="B161" s="5">
        <f>TITRES_STAT!D164</f>
        <v>20.5916</v>
      </c>
      <c r="C161" s="2">
        <f t="shared" si="12"/>
        <v>18.305791112751894</v>
      </c>
      <c r="D161" s="2">
        <f t="shared" si="14"/>
        <v>18.630907532471255</v>
      </c>
      <c r="E161" s="2">
        <f t="shared" si="13"/>
        <v>-0.32511641971936101</v>
      </c>
      <c r="F161" s="2">
        <f t="shared" si="11"/>
        <v>-0.44600073780192195</v>
      </c>
      <c r="G161" s="2">
        <f t="shared" si="9"/>
        <v>0.12088431808256095</v>
      </c>
      <c r="H161" s="2" t="str">
        <f t="shared" si="10"/>
        <v>Sell</v>
      </c>
    </row>
    <row r="162" spans="1:8" ht="13.5" x14ac:dyDescent="0.25">
      <c r="A162" s="3">
        <f>TITRES_STAT!B165</f>
        <v>44840</v>
      </c>
      <c r="B162" s="5">
        <f>TITRES_STAT!D165</f>
        <v>21.1937</v>
      </c>
      <c r="C162" s="2">
        <f t="shared" si="12"/>
        <v>18.413669403097757</v>
      </c>
      <c r="D162" s="2">
        <f t="shared" si="14"/>
        <v>18.820744011547461</v>
      </c>
      <c r="E162" s="2">
        <f t="shared" si="13"/>
        <v>-0.40707460844970456</v>
      </c>
      <c r="F162" s="2">
        <f t="shared" si="11"/>
        <v>-0.43821551193147851</v>
      </c>
      <c r="G162" s="2">
        <f t="shared" si="9"/>
        <v>3.1140903481773952E-2</v>
      </c>
      <c r="H162" s="2" t="str">
        <f t="shared" si="10"/>
        <v>Sell</v>
      </c>
    </row>
    <row r="163" spans="1:8" ht="13.5" x14ac:dyDescent="0.25">
      <c r="A163" s="3">
        <f>TITRES_STAT!B166</f>
        <v>44841</v>
      </c>
      <c r="B163" s="5">
        <f>TITRES_STAT!D166</f>
        <v>21.2334</v>
      </c>
      <c r="C163" s="2">
        <f t="shared" si="12"/>
        <v>18.504951033390409</v>
      </c>
      <c r="D163" s="2">
        <f t="shared" si="14"/>
        <v>18.999459269951355</v>
      </c>
      <c r="E163" s="2">
        <f t="shared" si="13"/>
        <v>-0.49450823656094656</v>
      </c>
      <c r="F163" s="2">
        <f t="shared" si="11"/>
        <v>-0.44947405685737213</v>
      </c>
      <c r="G163" s="2">
        <f t="shared" si="9"/>
        <v>-4.5034179703574428E-2</v>
      </c>
      <c r="H163" s="2" t="str">
        <f t="shared" si="10"/>
        <v>Hold</v>
      </c>
    </row>
    <row r="164" spans="1:8" ht="13.5" x14ac:dyDescent="0.25">
      <c r="A164" s="3">
        <f>TITRES_STAT!B167</f>
        <v>44844</v>
      </c>
      <c r="B164" s="5">
        <f>TITRES_STAT!D167</f>
        <v>20.995699999999999</v>
      </c>
      <c r="C164" s="2">
        <f t="shared" si="12"/>
        <v>18.582189335945731</v>
      </c>
      <c r="D164" s="2">
        <f t="shared" si="14"/>
        <v>19.147328953658665</v>
      </c>
      <c r="E164" s="2">
        <f t="shared" si="13"/>
        <v>-0.56513961771293353</v>
      </c>
      <c r="F164" s="2">
        <f t="shared" si="11"/>
        <v>-0.47260716902848443</v>
      </c>
      <c r="G164" s="2">
        <f t="shared" ref="G164:G227" si="15">E164-F164</f>
        <v>-9.2532448684449098E-2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44845</v>
      </c>
      <c r="B165" s="5">
        <f>TITRES_STAT!D168</f>
        <v>21.2334</v>
      </c>
      <c r="C165" s="2">
        <f t="shared" si="12"/>
        <v>18.648760207338697</v>
      </c>
      <c r="D165" s="2">
        <f t="shared" si="14"/>
        <v>19.301852734869136</v>
      </c>
      <c r="E165" s="2">
        <f t="shared" si="13"/>
        <v>-0.65309252753043978</v>
      </c>
      <c r="F165" s="2">
        <f t="shared" ref="F165:F228" si="17">(E165*(2/(10)))+((1-(2/10))*F164)</f>
        <v>-0.50870424072887555</v>
      </c>
      <c r="G165" s="2">
        <f t="shared" si="15"/>
        <v>-0.14438828680156424</v>
      </c>
      <c r="H165" s="2" t="str">
        <f t="shared" si="16"/>
        <v>Hold</v>
      </c>
    </row>
    <row r="166" spans="1:8" ht="13.5" x14ac:dyDescent="0.25">
      <c r="A166" s="3">
        <f>TITRES_STAT!B169</f>
        <v>44846</v>
      </c>
      <c r="B166" s="5">
        <f>TITRES_STAT!D169</f>
        <v>20.837199999999999</v>
      </c>
      <c r="C166" s="2">
        <f t="shared" si="12"/>
        <v>18.703874021594281</v>
      </c>
      <c r="D166" s="2">
        <f t="shared" si="14"/>
        <v>19.415582161915868</v>
      </c>
      <c r="E166" s="2">
        <f t="shared" si="13"/>
        <v>-0.71170814032158702</v>
      </c>
      <c r="F166" s="2">
        <f t="shared" si="17"/>
        <v>-0.54930502064741782</v>
      </c>
      <c r="G166" s="2">
        <f t="shared" si="15"/>
        <v>-0.16240311967416921</v>
      </c>
      <c r="H166" s="2" t="str">
        <f t="shared" si="16"/>
        <v>Hold</v>
      </c>
    </row>
    <row r="167" spans="1:8" ht="13.5" x14ac:dyDescent="0.25">
      <c r="A167" s="3">
        <f>TITRES_STAT!B170</f>
        <v>44847</v>
      </c>
      <c r="B167" s="5">
        <f>TITRES_STAT!D170</f>
        <v>20.1875</v>
      </c>
      <c r="C167" s="2">
        <f t="shared" si="12"/>
        <v>18.751724172118237</v>
      </c>
      <c r="D167" s="2">
        <f t="shared" si="14"/>
        <v>19.472761261033209</v>
      </c>
      <c r="E167" s="2">
        <f t="shared" si="13"/>
        <v>-0.7210370889149722</v>
      </c>
      <c r="F167" s="2">
        <f t="shared" si="17"/>
        <v>-0.5836514343009287</v>
      </c>
      <c r="G167" s="2">
        <f t="shared" si="15"/>
        <v>-0.13738565461404351</v>
      </c>
      <c r="H167" s="2" t="str">
        <f t="shared" si="16"/>
        <v>Hold</v>
      </c>
    </row>
    <row r="168" spans="1:8" ht="13.5" x14ac:dyDescent="0.25">
      <c r="A168" s="3">
        <f>TITRES_STAT!B171</f>
        <v>44848</v>
      </c>
      <c r="B168" s="5">
        <f>TITRES_STAT!D171</f>
        <v>20.599499999999999</v>
      </c>
      <c r="C168" s="2">
        <f t="shared" si="12"/>
        <v>18.914105068715433</v>
      </c>
      <c r="D168" s="2">
        <f t="shared" si="14"/>
        <v>19.556223389845567</v>
      </c>
      <c r="E168" s="2">
        <f t="shared" si="13"/>
        <v>-0.64211832113013401</v>
      </c>
      <c r="F168" s="2">
        <f t="shared" si="17"/>
        <v>-0.59534481166676978</v>
      </c>
      <c r="G168" s="2">
        <f t="shared" si="15"/>
        <v>-4.6773509463364227E-2</v>
      </c>
      <c r="H168" s="2" t="str">
        <f t="shared" si="16"/>
        <v>Hold</v>
      </c>
    </row>
    <row r="169" spans="1:8" ht="13.5" x14ac:dyDescent="0.25">
      <c r="A169" s="3">
        <f>TITRES_STAT!B172</f>
        <v>44851</v>
      </c>
      <c r="B169" s="5">
        <f>TITRES_STAT!D172</f>
        <v>20.520299999999999</v>
      </c>
      <c r="C169" s="2">
        <f t="shared" si="12"/>
        <v>19.112458135066905</v>
      </c>
      <c r="D169" s="2">
        <f t="shared" si="14"/>
        <v>19.627636472079232</v>
      </c>
      <c r="E169" s="2">
        <f t="shared" si="13"/>
        <v>-0.51517833701232618</v>
      </c>
      <c r="F169" s="2">
        <f t="shared" si="17"/>
        <v>-0.5793115167358811</v>
      </c>
      <c r="G169" s="2">
        <f t="shared" si="15"/>
        <v>6.4133179723554923E-2</v>
      </c>
      <c r="H169" s="2" t="str">
        <f t="shared" si="16"/>
        <v>Sell</v>
      </c>
    </row>
    <row r="170" spans="1:8" ht="13.5" x14ac:dyDescent="0.25">
      <c r="A170" s="3">
        <f>TITRES_STAT!B173</f>
        <v>44852</v>
      </c>
      <c r="B170" s="5">
        <f>TITRES_STAT!D173</f>
        <v>20.520299999999999</v>
      </c>
      <c r="C170" s="2">
        <f t="shared" si="12"/>
        <v>19.340018421979689</v>
      </c>
      <c r="D170" s="2">
        <f t="shared" si="14"/>
        <v>19.693759696369661</v>
      </c>
      <c r="E170" s="2">
        <f t="shared" si="13"/>
        <v>-0.35374127438997149</v>
      </c>
      <c r="F170" s="2">
        <f t="shared" si="17"/>
        <v>-0.53419746826669923</v>
      </c>
      <c r="G170" s="2">
        <f t="shared" si="15"/>
        <v>0.18045619387672773</v>
      </c>
      <c r="H170" s="2" t="str">
        <f t="shared" si="16"/>
        <v>Sell</v>
      </c>
    </row>
    <row r="171" spans="1:8" ht="13.5" x14ac:dyDescent="0.25">
      <c r="A171" s="3">
        <f>TITRES_STAT!B174</f>
        <v>44853</v>
      </c>
      <c r="B171" s="5">
        <f>TITRES_STAT!D174</f>
        <v>20.599499999999999</v>
      </c>
      <c r="C171" s="2">
        <f t="shared" si="12"/>
        <v>19.532569433982815</v>
      </c>
      <c r="D171" s="2">
        <f t="shared" si="14"/>
        <v>19.760851570712649</v>
      </c>
      <c r="E171" s="2">
        <f t="shared" si="13"/>
        <v>-0.22828213672983466</v>
      </c>
      <c r="F171" s="2">
        <f t="shared" si="17"/>
        <v>-0.47301440195932631</v>
      </c>
      <c r="G171" s="2">
        <f t="shared" si="15"/>
        <v>0.24473226522949165</v>
      </c>
      <c r="H171" s="2" t="str">
        <f t="shared" si="16"/>
        <v>Sell</v>
      </c>
    </row>
    <row r="172" spans="1:8" ht="13.5" x14ac:dyDescent="0.25">
      <c r="A172" s="3">
        <f>TITRES_STAT!B175</f>
        <v>44854</v>
      </c>
      <c r="B172" s="5">
        <f>TITRES_STAT!D175</f>
        <v>20.599499999999999</v>
      </c>
      <c r="C172" s="2">
        <f t="shared" si="12"/>
        <v>19.788127982600844</v>
      </c>
      <c r="D172" s="2">
        <f t="shared" si="14"/>
        <v>19.822973676585786</v>
      </c>
      <c r="E172" s="2">
        <f t="shared" si="13"/>
        <v>-3.4845693984941306E-2</v>
      </c>
      <c r="F172" s="2">
        <f t="shared" si="17"/>
        <v>-0.38538066036444929</v>
      </c>
      <c r="G172" s="2">
        <f t="shared" si="15"/>
        <v>0.35053496637950798</v>
      </c>
      <c r="H172" s="2" t="str">
        <f t="shared" si="16"/>
        <v>Sell</v>
      </c>
    </row>
    <row r="173" spans="1:8" ht="13.5" x14ac:dyDescent="0.25">
      <c r="A173" s="3">
        <f>TITRES_STAT!B176</f>
        <v>44855</v>
      </c>
      <c r="B173" s="5">
        <f>TITRES_STAT!D176</f>
        <v>20.599499999999999</v>
      </c>
      <c r="C173" s="2">
        <f t="shared" si="12"/>
        <v>20.010477523739176</v>
      </c>
      <c r="D173" s="2">
        <f t="shared" si="14"/>
        <v>19.880494144986841</v>
      </c>
      <c r="E173" s="2">
        <f t="shared" si="13"/>
        <v>0.12998337875233545</v>
      </c>
      <c r="F173" s="2">
        <f t="shared" si="17"/>
        <v>-0.28230785254109236</v>
      </c>
      <c r="G173" s="2">
        <f t="shared" si="15"/>
        <v>0.41229123129342782</v>
      </c>
      <c r="H173" s="2" t="str">
        <f t="shared" si="16"/>
        <v>Sell</v>
      </c>
    </row>
    <row r="174" spans="1:8" ht="13.5" x14ac:dyDescent="0.25">
      <c r="A174" s="3">
        <f>TITRES_STAT!B177</f>
        <v>44858</v>
      </c>
      <c r="B174" s="5">
        <f>TITRES_STAT!D177</f>
        <v>20.441099999999999</v>
      </c>
      <c r="C174" s="2">
        <f t="shared" si="12"/>
        <v>20.162050212394689</v>
      </c>
      <c r="D174" s="2">
        <f t="shared" si="14"/>
        <v>19.922020504617443</v>
      </c>
      <c r="E174" s="2">
        <f t="shared" si="13"/>
        <v>0.24002970777724641</v>
      </c>
      <c r="F174" s="2">
        <f t="shared" si="17"/>
        <v>-0.17784034047742461</v>
      </c>
      <c r="G174" s="2">
        <f t="shared" si="15"/>
        <v>0.417870048254671</v>
      </c>
      <c r="H174" s="2" t="str">
        <f t="shared" si="16"/>
        <v>Sell</v>
      </c>
    </row>
    <row r="175" spans="1:8" ht="13.5" x14ac:dyDescent="0.25">
      <c r="A175" s="3">
        <f>TITRES_STAT!B178</f>
        <v>44859</v>
      </c>
      <c r="B175" s="5">
        <f>TITRES_STAT!D178</f>
        <v>20.361799999999999</v>
      </c>
      <c r="C175" s="2">
        <f t="shared" si="12"/>
        <v>20.326873256641658</v>
      </c>
      <c r="D175" s="2">
        <f t="shared" si="14"/>
        <v>19.954596763534671</v>
      </c>
      <c r="E175" s="2">
        <f t="shared" si="13"/>
        <v>0.37227649310698752</v>
      </c>
      <c r="F175" s="2">
        <f t="shared" si="17"/>
        <v>-6.7816973760542201E-2</v>
      </c>
      <c r="G175" s="2">
        <f t="shared" si="15"/>
        <v>0.4400934668675297</v>
      </c>
      <c r="H175" s="2" t="str">
        <f t="shared" si="16"/>
        <v>Sell</v>
      </c>
    </row>
    <row r="176" spans="1:8" ht="13.5" x14ac:dyDescent="0.25">
      <c r="A176" s="3">
        <f>TITRES_STAT!B179</f>
        <v>44860</v>
      </c>
      <c r="B176" s="5">
        <f>TITRES_STAT!D179</f>
        <v>20.361799999999999</v>
      </c>
      <c r="C176" s="2">
        <f t="shared" si="12"/>
        <v>20.405385063312174</v>
      </c>
      <c r="D176" s="2">
        <f t="shared" si="14"/>
        <v>19.984759966235806</v>
      </c>
      <c r="E176" s="2">
        <f t="shared" si="13"/>
        <v>0.42062509707636764</v>
      </c>
      <c r="F176" s="2">
        <f t="shared" si="17"/>
        <v>2.9871440406839769E-2</v>
      </c>
      <c r="G176" s="2">
        <f t="shared" si="15"/>
        <v>0.39075365666952788</v>
      </c>
      <c r="H176" s="2" t="str">
        <f t="shared" si="16"/>
        <v>Sell</v>
      </c>
    </row>
    <row r="177" spans="1:8" ht="13.5" x14ac:dyDescent="0.25">
      <c r="A177" s="3">
        <f>TITRES_STAT!B180</f>
        <v>44861</v>
      </c>
      <c r="B177" s="5">
        <f>TITRES_STAT!D180</f>
        <v>20.361799999999999</v>
      </c>
      <c r="C177" s="2">
        <f t="shared" si="12"/>
        <v>20.371864284341068</v>
      </c>
      <c r="D177" s="2">
        <f t="shared" si="14"/>
        <v>20.012688857625747</v>
      </c>
      <c r="E177" s="2">
        <f t="shared" si="13"/>
        <v>0.35917542671532132</v>
      </c>
      <c r="F177" s="2">
        <f t="shared" si="17"/>
        <v>9.5732237668536085E-2</v>
      </c>
      <c r="G177" s="2">
        <f t="shared" si="15"/>
        <v>0.26344318904678521</v>
      </c>
      <c r="H177" s="2" t="str">
        <f t="shared" si="16"/>
        <v>Sell</v>
      </c>
    </row>
    <row r="178" spans="1:8" ht="13.5" x14ac:dyDescent="0.25">
      <c r="A178" s="3">
        <f>TITRES_STAT!B181</f>
        <v>44862</v>
      </c>
      <c r="B178" s="5">
        <f>TITRES_STAT!D181</f>
        <v>20.361799999999999</v>
      </c>
      <c r="C178" s="2">
        <f t="shared" si="12"/>
        <v>20.406885163673213</v>
      </c>
      <c r="D178" s="2">
        <f t="shared" si="14"/>
        <v>20.038548942246063</v>
      </c>
      <c r="E178" s="2">
        <f t="shared" si="13"/>
        <v>0.36833622142714972</v>
      </c>
      <c r="F178" s="2">
        <f t="shared" si="17"/>
        <v>0.15025303442025884</v>
      </c>
      <c r="G178" s="2">
        <f t="shared" si="15"/>
        <v>0.21808318700689089</v>
      </c>
      <c r="H178" s="2" t="str">
        <f t="shared" si="16"/>
        <v>Sell</v>
      </c>
    </row>
    <row r="179" spans="1:8" ht="13.5" x14ac:dyDescent="0.25">
      <c r="A179" s="3">
        <f>TITRES_STAT!B182</f>
        <v>44865</v>
      </c>
      <c r="B179" s="5">
        <f>TITRES_STAT!D182</f>
        <v>20.203399999999998</v>
      </c>
      <c r="C179" s="2">
        <f t="shared" si="12"/>
        <v>20.424333600031179</v>
      </c>
      <c r="D179" s="2">
        <f t="shared" si="14"/>
        <v>20.050760131709318</v>
      </c>
      <c r="E179" s="2">
        <f t="shared" si="13"/>
        <v>0.37357346832186167</v>
      </c>
      <c r="F179" s="2">
        <f t="shared" si="17"/>
        <v>0.19491712120057941</v>
      </c>
      <c r="G179" s="2">
        <f t="shared" si="15"/>
        <v>0.17865634712128226</v>
      </c>
      <c r="H179" s="2" t="str">
        <f t="shared" si="16"/>
        <v>Sell</v>
      </c>
    </row>
    <row r="180" spans="1:8" ht="13.5" x14ac:dyDescent="0.25">
      <c r="A180" s="3">
        <f>TITRES_STAT!B183</f>
        <v>44866</v>
      </c>
      <c r="B180" s="5">
        <f>TITRES_STAT!D183</f>
        <v>20.417300000000001</v>
      </c>
      <c r="C180" s="2">
        <f t="shared" si="12"/>
        <v>20.439097661564844</v>
      </c>
      <c r="D180" s="2">
        <f t="shared" si="14"/>
        <v>20.077911233064185</v>
      </c>
      <c r="E180" s="2">
        <f t="shared" si="13"/>
        <v>0.36118642850065896</v>
      </c>
      <c r="F180" s="2">
        <f t="shared" si="17"/>
        <v>0.22817098266059535</v>
      </c>
      <c r="G180" s="2">
        <f t="shared" si="15"/>
        <v>0.13301544584006361</v>
      </c>
      <c r="H180" s="2" t="str">
        <f t="shared" si="16"/>
        <v>Sell</v>
      </c>
    </row>
    <row r="181" spans="1:8" ht="13.5" x14ac:dyDescent="0.25">
      <c r="A181" s="3">
        <f>TITRES_STAT!B184</f>
        <v>44867</v>
      </c>
      <c r="B181" s="5">
        <f>TITRES_STAT!D184</f>
        <v>20.203399999999998</v>
      </c>
      <c r="C181" s="2">
        <f t="shared" si="12"/>
        <v>20.463774944401024</v>
      </c>
      <c r="D181" s="2">
        <f t="shared" si="14"/>
        <v>20.087206697281651</v>
      </c>
      <c r="E181" s="2">
        <f t="shared" si="13"/>
        <v>0.37656824711937276</v>
      </c>
      <c r="F181" s="2">
        <f t="shared" si="17"/>
        <v>0.25785043555235088</v>
      </c>
      <c r="G181" s="2">
        <f t="shared" si="15"/>
        <v>0.11871781156702188</v>
      </c>
      <c r="H181" s="2" t="str">
        <f t="shared" si="16"/>
        <v>Sell</v>
      </c>
    </row>
    <row r="182" spans="1:8" ht="13.5" x14ac:dyDescent="0.25">
      <c r="A182" s="3">
        <f>TITRES_STAT!B185</f>
        <v>44868</v>
      </c>
      <c r="B182" s="5">
        <f>TITRES_STAT!D185</f>
        <v>20.195499999999999</v>
      </c>
      <c r="C182" s="2">
        <f t="shared" si="12"/>
        <v>20.484655722185483</v>
      </c>
      <c r="D182" s="2">
        <f t="shared" si="14"/>
        <v>20.095228423408937</v>
      </c>
      <c r="E182" s="2">
        <f t="shared" si="13"/>
        <v>0.38942729877654614</v>
      </c>
      <c r="F182" s="2">
        <f t="shared" si="17"/>
        <v>0.28416580819718995</v>
      </c>
      <c r="G182" s="2">
        <f t="shared" si="15"/>
        <v>0.10526149057935619</v>
      </c>
      <c r="H182" s="2" t="str">
        <f t="shared" si="16"/>
        <v>Sell</v>
      </c>
    </row>
    <row r="183" spans="1:8" ht="13.5" x14ac:dyDescent="0.25">
      <c r="A183" s="3">
        <f>TITRES_STAT!B186</f>
        <v>44869</v>
      </c>
      <c r="B183" s="5">
        <f>TITRES_STAT!D186</f>
        <v>19.9895</v>
      </c>
      <c r="C183" s="2">
        <f t="shared" si="12"/>
        <v>20.502324072618485</v>
      </c>
      <c r="D183" s="2">
        <f t="shared" si="14"/>
        <v>20.08739668834161</v>
      </c>
      <c r="E183" s="2">
        <f t="shared" si="13"/>
        <v>0.4149273842768757</v>
      </c>
      <c r="F183" s="2">
        <f t="shared" si="17"/>
        <v>0.31031812341312714</v>
      </c>
      <c r="G183" s="2">
        <f t="shared" si="15"/>
        <v>0.10460926086374855</v>
      </c>
      <c r="H183" s="2" t="str">
        <f t="shared" si="16"/>
        <v>Sell</v>
      </c>
    </row>
    <row r="184" spans="1:8" ht="13.5" x14ac:dyDescent="0.25">
      <c r="A184" s="3">
        <f>TITRES_STAT!B187</f>
        <v>44872</v>
      </c>
      <c r="B184" s="5">
        <f>TITRES_STAT!D187</f>
        <v>19.886500000000002</v>
      </c>
      <c r="C184" s="2">
        <f t="shared" si="12"/>
        <v>20.492904984523335</v>
      </c>
      <c r="D184" s="2">
        <f t="shared" si="14"/>
        <v>20.072515452168158</v>
      </c>
      <c r="E184" s="2">
        <f t="shared" si="13"/>
        <v>0.42038953235517695</v>
      </c>
      <c r="F184" s="2">
        <f t="shared" si="17"/>
        <v>0.33233240520153712</v>
      </c>
      <c r="G184" s="2">
        <f t="shared" si="15"/>
        <v>8.8057127153639836E-2</v>
      </c>
      <c r="H184" s="2" t="str">
        <f t="shared" si="16"/>
        <v>Sell</v>
      </c>
    </row>
    <row r="185" spans="1:8" ht="13.5" x14ac:dyDescent="0.25">
      <c r="A185" s="3">
        <f>TITRES_STAT!B188</f>
        <v>44873</v>
      </c>
      <c r="B185" s="5">
        <f>TITRES_STAT!D188</f>
        <v>19.807200000000002</v>
      </c>
      <c r="C185" s="2">
        <f t="shared" si="12"/>
        <v>20.47273498690436</v>
      </c>
      <c r="D185" s="2">
        <f t="shared" si="14"/>
        <v>20.052862455711256</v>
      </c>
      <c r="E185" s="2">
        <f t="shared" si="13"/>
        <v>0.41987253119310353</v>
      </c>
      <c r="F185" s="2">
        <f t="shared" si="17"/>
        <v>0.34984043039985047</v>
      </c>
      <c r="G185" s="2">
        <f t="shared" si="15"/>
        <v>7.003210079325306E-2</v>
      </c>
      <c r="H185" s="2" t="str">
        <f t="shared" si="16"/>
        <v>Sell</v>
      </c>
    </row>
    <row r="186" spans="1:8" ht="13.5" x14ac:dyDescent="0.25">
      <c r="A186" s="3">
        <f>TITRES_STAT!B189</f>
        <v>44874</v>
      </c>
      <c r="B186" s="5">
        <f>TITRES_STAT!D189</f>
        <v>20.084499999999998</v>
      </c>
      <c r="C186" s="2">
        <f t="shared" si="12"/>
        <v>20.455668065842151</v>
      </c>
      <c r="D186" s="2">
        <f t="shared" si="14"/>
        <v>20.055205977510422</v>
      </c>
      <c r="E186" s="2">
        <f t="shared" si="13"/>
        <v>0.40046208833172869</v>
      </c>
      <c r="F186" s="2">
        <f t="shared" si="17"/>
        <v>0.35996476198622612</v>
      </c>
      <c r="G186" s="2">
        <f t="shared" si="15"/>
        <v>4.0497326345502571E-2</v>
      </c>
      <c r="H186" s="2" t="str">
        <f t="shared" si="16"/>
        <v>Sell</v>
      </c>
    </row>
    <row r="187" spans="1:8" ht="13.5" x14ac:dyDescent="0.25">
      <c r="A187" s="3">
        <f>TITRES_STAT!B190</f>
        <v>44875</v>
      </c>
      <c r="B187" s="5">
        <f>TITRES_STAT!D190</f>
        <v>20.076599999999999</v>
      </c>
      <c r="C187" s="2">
        <f t="shared" si="12"/>
        <v>20.441226824943357</v>
      </c>
      <c r="D187" s="2">
        <f t="shared" si="14"/>
        <v>20.056790719917057</v>
      </c>
      <c r="E187" s="2">
        <f t="shared" si="13"/>
        <v>0.38443610502629966</v>
      </c>
      <c r="F187" s="2">
        <f t="shared" si="17"/>
        <v>0.36485903059424085</v>
      </c>
      <c r="G187" s="2">
        <f t="shared" si="15"/>
        <v>1.9577074432058805E-2</v>
      </c>
      <c r="H187" s="2" t="str">
        <f t="shared" si="16"/>
        <v>Sell</v>
      </c>
    </row>
    <row r="188" spans="1:8" ht="13.5" x14ac:dyDescent="0.25">
      <c r="A188" s="3">
        <f>TITRES_STAT!B191</f>
        <v>44876</v>
      </c>
      <c r="B188" s="5">
        <f>TITRES_STAT!D191</f>
        <v>20.361799999999999</v>
      </c>
      <c r="C188" s="2">
        <f t="shared" si="12"/>
        <v>20.42900731341361</v>
      </c>
      <c r="D188" s="2">
        <f t="shared" si="14"/>
        <v>20.079383999923202</v>
      </c>
      <c r="E188" s="2">
        <f t="shared" si="13"/>
        <v>0.34962331349040809</v>
      </c>
      <c r="F188" s="2">
        <f t="shared" si="17"/>
        <v>0.36181188717347429</v>
      </c>
      <c r="G188" s="2">
        <f t="shared" si="15"/>
        <v>-1.2188573683066195E-2</v>
      </c>
      <c r="H188" s="2" t="str">
        <f t="shared" si="16"/>
        <v>Hold</v>
      </c>
    </row>
    <row r="189" spans="1:8" ht="13.5" x14ac:dyDescent="0.25">
      <c r="A189" s="3">
        <f>TITRES_STAT!B192</f>
        <v>44879</v>
      </c>
      <c r="B189" s="5">
        <f>TITRES_STAT!D192</f>
        <v>20.3935</v>
      </c>
      <c r="C189" s="2">
        <f t="shared" si="12"/>
        <v>20.394298495965362</v>
      </c>
      <c r="D189" s="2">
        <f t="shared" si="14"/>
        <v>20.102651851780742</v>
      </c>
      <c r="E189" s="2">
        <f t="shared" si="13"/>
        <v>0.29164664418462038</v>
      </c>
      <c r="F189" s="2">
        <f t="shared" si="17"/>
        <v>0.34777883857570352</v>
      </c>
      <c r="G189" s="2">
        <f t="shared" si="15"/>
        <v>-5.6132194391083134E-2</v>
      </c>
      <c r="H189" s="2" t="str">
        <f t="shared" si="16"/>
        <v>Hold</v>
      </c>
    </row>
    <row r="190" spans="1:8" ht="13.5" x14ac:dyDescent="0.25">
      <c r="A190" s="3">
        <f>TITRES_STAT!B193</f>
        <v>44880</v>
      </c>
      <c r="B190" s="5">
        <f>TITRES_STAT!D193</f>
        <v>20.441099999999999</v>
      </c>
      <c r="C190" s="2">
        <f t="shared" si="12"/>
        <v>20.397837188893767</v>
      </c>
      <c r="D190" s="2">
        <f t="shared" si="14"/>
        <v>20.127722084982167</v>
      </c>
      <c r="E190" s="2">
        <f t="shared" si="13"/>
        <v>0.27011510391159987</v>
      </c>
      <c r="F190" s="2">
        <f t="shared" si="17"/>
        <v>0.33224609164288277</v>
      </c>
      <c r="G190" s="2">
        <f t="shared" si="15"/>
        <v>-6.2130987731282894E-2</v>
      </c>
      <c r="H190" s="2" t="str">
        <f t="shared" si="16"/>
        <v>Hold</v>
      </c>
    </row>
    <row r="191" spans="1:8" ht="13.5" x14ac:dyDescent="0.25">
      <c r="A191" s="3">
        <f>TITRES_STAT!B194</f>
        <v>44881</v>
      </c>
      <c r="B191" s="5">
        <f>TITRES_STAT!D194</f>
        <v>20.441099999999999</v>
      </c>
      <c r="C191" s="2">
        <f t="shared" si="12"/>
        <v>20.367923775217804</v>
      </c>
      <c r="D191" s="2">
        <f t="shared" si="14"/>
        <v>20.150935263872377</v>
      </c>
      <c r="E191" s="2">
        <f t="shared" si="13"/>
        <v>0.21698851134542707</v>
      </c>
      <c r="F191" s="2">
        <f t="shared" si="17"/>
        <v>0.30919457558339164</v>
      </c>
      <c r="G191" s="2">
        <f t="shared" si="15"/>
        <v>-9.2206064237964569E-2</v>
      </c>
      <c r="H191" s="2" t="str">
        <f t="shared" si="16"/>
        <v>Hold</v>
      </c>
    </row>
    <row r="192" spans="1:8" ht="13.5" x14ac:dyDescent="0.25">
      <c r="A192" s="3">
        <f>TITRES_STAT!B195</f>
        <v>44882</v>
      </c>
      <c r="B192" s="5">
        <f>TITRES_STAT!D195</f>
        <v>20.361799999999999</v>
      </c>
      <c r="C192" s="2">
        <f t="shared" si="12"/>
        <v>20.341397040568911</v>
      </c>
      <c r="D192" s="2">
        <f t="shared" si="14"/>
        <v>20.166554873955906</v>
      </c>
      <c r="E192" s="2">
        <f t="shared" si="13"/>
        <v>0.17484216661300422</v>
      </c>
      <c r="F192" s="2">
        <f t="shared" si="17"/>
        <v>0.28232409378931417</v>
      </c>
      <c r="G192" s="2">
        <f t="shared" si="15"/>
        <v>-0.10748192717630994</v>
      </c>
      <c r="H192" s="2" t="str">
        <f t="shared" si="16"/>
        <v>Hold</v>
      </c>
    </row>
    <row r="193" spans="1:8" ht="13.5" x14ac:dyDescent="0.25">
      <c r="A193" s="3">
        <f>TITRES_STAT!B196</f>
        <v>44883</v>
      </c>
      <c r="B193" s="5">
        <f>TITRES_STAT!D196</f>
        <v>20.353899999999999</v>
      </c>
      <c r="C193" s="2">
        <f t="shared" si="12"/>
        <v>20.287259034327541</v>
      </c>
      <c r="D193" s="2">
        <f t="shared" si="14"/>
        <v>20.180432290699912</v>
      </c>
      <c r="E193" s="2">
        <f t="shared" si="13"/>
        <v>0.10682674362762867</v>
      </c>
      <c r="F193" s="2">
        <f t="shared" si="17"/>
        <v>0.24722462375697707</v>
      </c>
      <c r="G193" s="2">
        <f t="shared" si="15"/>
        <v>-0.1403978801293484</v>
      </c>
      <c r="H193" s="2" t="str">
        <f t="shared" si="16"/>
        <v>Hold</v>
      </c>
    </row>
    <row r="194" spans="1:8" ht="13.5" x14ac:dyDescent="0.25">
      <c r="A194" s="3">
        <f>TITRES_STAT!B197</f>
        <v>44886</v>
      </c>
      <c r="B194" s="5">
        <f>TITRES_STAT!D197</f>
        <v>20.274699999999999</v>
      </c>
      <c r="C194" s="2">
        <f t="shared" si="12"/>
        <v>20.225603798277149</v>
      </c>
      <c r="D194" s="2">
        <f t="shared" si="14"/>
        <v>20.187415083981399</v>
      </c>
      <c r="E194" s="2">
        <f t="shared" si="13"/>
        <v>3.8188714295749548E-2</v>
      </c>
      <c r="F194" s="2">
        <f t="shared" si="17"/>
        <v>0.2054174418647316</v>
      </c>
      <c r="G194" s="2">
        <f t="shared" si="15"/>
        <v>-0.16722872756898205</v>
      </c>
      <c r="H194" s="2" t="str">
        <f t="shared" si="16"/>
        <v>Hold</v>
      </c>
    </row>
    <row r="195" spans="1:8" ht="13.5" x14ac:dyDescent="0.25">
      <c r="A195" s="3">
        <f>TITRES_STAT!B198</f>
        <v>44887</v>
      </c>
      <c r="B195" s="5">
        <f>TITRES_STAT!D198</f>
        <v>20.282599999999999</v>
      </c>
      <c r="C195" s="2">
        <f t="shared" si="12"/>
        <v>20.161233983157587</v>
      </c>
      <c r="D195" s="2">
        <f t="shared" si="14"/>
        <v>20.194465818501293</v>
      </c>
      <c r="E195" s="2">
        <f t="shared" si="13"/>
        <v>-3.3231835343705995E-2</v>
      </c>
      <c r="F195" s="2">
        <f t="shared" si="17"/>
        <v>0.15768758642304409</v>
      </c>
      <c r="G195" s="2">
        <f t="shared" si="15"/>
        <v>-0.19091942176675009</v>
      </c>
      <c r="H195" s="2" t="str">
        <f t="shared" si="16"/>
        <v>Hold</v>
      </c>
    </row>
    <row r="196" spans="1:8" ht="13.5" x14ac:dyDescent="0.25">
      <c r="A196" s="3">
        <f>TITRES_STAT!B199</f>
        <v>44888</v>
      </c>
      <c r="B196" s="5">
        <f>TITRES_STAT!D199</f>
        <v>20.282599999999999</v>
      </c>
      <c r="C196" s="2">
        <f t="shared" si="12"/>
        <v>20.149428754979496</v>
      </c>
      <c r="D196" s="2">
        <f t="shared" si="14"/>
        <v>20.200994276390084</v>
      </c>
      <c r="E196" s="2">
        <f t="shared" si="13"/>
        <v>-5.1565521410587678E-2</v>
      </c>
      <c r="F196" s="2">
        <f t="shared" si="17"/>
        <v>0.11583696485631773</v>
      </c>
      <c r="G196" s="2">
        <f t="shared" si="15"/>
        <v>-0.1674024862669054</v>
      </c>
      <c r="H196" s="2" t="str">
        <f t="shared" si="16"/>
        <v>Hold</v>
      </c>
    </row>
    <row r="197" spans="1:8" ht="13.5" x14ac:dyDescent="0.25">
      <c r="A197" s="3">
        <f>TITRES_STAT!B200</f>
        <v>44889</v>
      </c>
      <c r="B197" s="5">
        <f>TITRES_STAT!D200</f>
        <v>20.274699999999999</v>
      </c>
      <c r="C197" s="2">
        <f t="shared" si="12"/>
        <v>20.138224331136499</v>
      </c>
      <c r="D197" s="2">
        <f t="shared" si="14"/>
        <v>20.206453959620447</v>
      </c>
      <c r="E197" s="2">
        <f t="shared" si="13"/>
        <v>-6.822962848394809E-2</v>
      </c>
      <c r="F197" s="2">
        <f t="shared" si="17"/>
        <v>7.9023646188264574E-2</v>
      </c>
      <c r="G197" s="2">
        <f t="shared" si="15"/>
        <v>-0.14725327467221266</v>
      </c>
      <c r="H197" s="2" t="str">
        <f t="shared" si="16"/>
        <v>Hold</v>
      </c>
    </row>
    <row r="198" spans="1:8" ht="13.5" x14ac:dyDescent="0.25">
      <c r="A198" s="3">
        <f>TITRES_STAT!B201</f>
        <v>44890</v>
      </c>
      <c r="B198" s="5">
        <f>TITRES_STAT!D201</f>
        <v>20.195499999999999</v>
      </c>
      <c r="C198" s="2">
        <f t="shared" si="12"/>
        <v>20.17262058788473</v>
      </c>
      <c r="D198" s="2">
        <f t="shared" si="14"/>
        <v>20.205642555204118</v>
      </c>
      <c r="E198" s="2">
        <f t="shared" si="13"/>
        <v>-3.3021967319388779E-2</v>
      </c>
      <c r="F198" s="2">
        <f t="shared" si="17"/>
        <v>5.6614523486733903E-2</v>
      </c>
      <c r="G198" s="2">
        <f t="shared" si="15"/>
        <v>-8.9636490806122682E-2</v>
      </c>
      <c r="H198" s="2" t="str">
        <f t="shared" si="16"/>
        <v>Hold</v>
      </c>
    </row>
    <row r="199" spans="1:8" ht="13.5" x14ac:dyDescent="0.25">
      <c r="A199" s="3">
        <f>TITRES_STAT!B202</f>
        <v>44893</v>
      </c>
      <c r="B199" s="5">
        <f>TITRES_STAT!D202</f>
        <v>20.203399999999998</v>
      </c>
      <c r="C199" s="2">
        <f t="shared" si="12"/>
        <v>20.206602035902463</v>
      </c>
      <c r="D199" s="2">
        <f t="shared" si="14"/>
        <v>20.205476440003814</v>
      </c>
      <c r="E199" s="2">
        <f t="shared" si="13"/>
        <v>1.1255958986495784E-3</v>
      </c>
      <c r="F199" s="2">
        <f t="shared" si="17"/>
        <v>4.5516737969117038E-2</v>
      </c>
      <c r="G199" s="2">
        <f t="shared" si="15"/>
        <v>-4.439114207046746E-2</v>
      </c>
      <c r="H199" s="2" t="str">
        <f t="shared" si="16"/>
        <v>Hold</v>
      </c>
    </row>
    <row r="200" spans="1:8" ht="13.5" x14ac:dyDescent="0.25">
      <c r="A200" s="3">
        <f>TITRES_STAT!B203</f>
        <v>44894</v>
      </c>
      <c r="B200" s="5">
        <f>TITRES_STAT!D203</f>
        <v>20.044899999999998</v>
      </c>
      <c r="C200" s="2">
        <f t="shared" si="12"/>
        <v>20.242678645763622</v>
      </c>
      <c r="D200" s="2">
        <f t="shared" si="14"/>
        <v>20.193581888892417</v>
      </c>
      <c r="E200" s="2">
        <f t="shared" si="13"/>
        <v>4.9096756871204406E-2</v>
      </c>
      <c r="F200" s="2">
        <f t="shared" si="17"/>
        <v>4.6232741749534512E-2</v>
      </c>
      <c r="G200" s="2">
        <f t="shared" si="15"/>
        <v>2.8640151216698939E-3</v>
      </c>
      <c r="H200" s="2" t="str">
        <f t="shared" si="16"/>
        <v>Sell</v>
      </c>
    </row>
    <row r="201" spans="1:8" ht="13.5" x14ac:dyDescent="0.25">
      <c r="A201" s="3">
        <f>TITRES_STAT!B204</f>
        <v>44895</v>
      </c>
      <c r="B201" s="5">
        <f>TITRES_STAT!D204</f>
        <v>20.044899999999998</v>
      </c>
      <c r="C201" s="2">
        <f t="shared" si="12"/>
        <v>20.273205007953834</v>
      </c>
      <c r="D201" s="2">
        <f t="shared" si="14"/>
        <v>20.182568415641125</v>
      </c>
      <c r="E201" s="2">
        <f t="shared" si="13"/>
        <v>9.0636592312709041E-2</v>
      </c>
      <c r="F201" s="2">
        <f t="shared" si="17"/>
        <v>5.5113511862169423E-2</v>
      </c>
      <c r="G201" s="2">
        <f t="shared" si="15"/>
        <v>3.5523080450539618E-2</v>
      </c>
      <c r="H201" s="2" t="str">
        <f t="shared" si="16"/>
        <v>Sell</v>
      </c>
    </row>
    <row r="202" spans="1:8" ht="13.5" x14ac:dyDescent="0.25">
      <c r="A202" s="3">
        <f>TITRES_STAT!B205</f>
        <v>44896</v>
      </c>
      <c r="B202" s="5">
        <f>TITRES_STAT!D205</f>
        <v>19.807200000000002</v>
      </c>
      <c r="C202" s="2">
        <f t="shared" si="12"/>
        <v>20.286835006730168</v>
      </c>
      <c r="D202" s="2">
        <f t="shared" si="14"/>
        <v>20.154763347815859</v>
      </c>
      <c r="E202" s="2">
        <f t="shared" si="13"/>
        <v>0.13207165891430961</v>
      </c>
      <c r="F202" s="2">
        <f t="shared" si="17"/>
        <v>7.0505141272597466E-2</v>
      </c>
      <c r="G202" s="2">
        <f t="shared" si="15"/>
        <v>6.1566517641712143E-2</v>
      </c>
      <c r="H202" s="2" t="str">
        <f t="shared" si="16"/>
        <v>Sell</v>
      </c>
    </row>
    <row r="203" spans="1:8" ht="13.5" x14ac:dyDescent="0.25">
      <c r="A203" s="3">
        <f>TITRES_STAT!B206</f>
        <v>44897</v>
      </c>
      <c r="B203" s="5">
        <f>TITRES_STAT!D206</f>
        <v>20.036999999999999</v>
      </c>
      <c r="C203" s="2">
        <f t="shared" si="12"/>
        <v>20.297152698002449</v>
      </c>
      <c r="D203" s="2">
        <f t="shared" si="14"/>
        <v>20.146040136866535</v>
      </c>
      <c r="E203" s="2">
        <f t="shared" si="13"/>
        <v>0.15111256113591409</v>
      </c>
      <c r="F203" s="2">
        <f t="shared" si="17"/>
        <v>8.6626625245260797E-2</v>
      </c>
      <c r="G203" s="2">
        <f t="shared" si="15"/>
        <v>6.4485935890653295E-2</v>
      </c>
      <c r="H203" s="2" t="str">
        <f t="shared" si="16"/>
        <v>Sell</v>
      </c>
    </row>
    <row r="204" spans="1:8" ht="13.5" x14ac:dyDescent="0.25">
      <c r="A204" s="3">
        <f>TITRES_STAT!B207</f>
        <v>44900</v>
      </c>
      <c r="B204" s="5">
        <f>TITRES_STAT!D207</f>
        <v>19.173400000000001</v>
      </c>
      <c r="C204" s="2">
        <f t="shared" si="12"/>
        <v>20.293698436771301</v>
      </c>
      <c r="D204" s="2">
        <f t="shared" si="14"/>
        <v>20.073992719320866</v>
      </c>
      <c r="E204" s="2">
        <f t="shared" si="13"/>
        <v>0.21970571745043443</v>
      </c>
      <c r="F204" s="2">
        <f t="shared" si="17"/>
        <v>0.11324244368629553</v>
      </c>
      <c r="G204" s="2">
        <f t="shared" si="15"/>
        <v>0.1064632737641389</v>
      </c>
      <c r="H204" s="2" t="str">
        <f t="shared" si="16"/>
        <v>Sell</v>
      </c>
    </row>
    <row r="205" spans="1:8" ht="13.5" x14ac:dyDescent="0.25">
      <c r="A205" s="3">
        <f>TITRES_STAT!B208</f>
        <v>44901</v>
      </c>
      <c r="B205" s="5">
        <f>TITRES_STAT!D208</f>
        <v>20.044899999999998</v>
      </c>
      <c r="C205" s="2">
        <f t="shared" si="12"/>
        <v>20.291990984960332</v>
      </c>
      <c r="D205" s="2">
        <f t="shared" si="14"/>
        <v>20.071837703074873</v>
      </c>
      <c r="E205" s="2">
        <f t="shared" si="13"/>
        <v>0.2201532818854588</v>
      </c>
      <c r="F205" s="2">
        <f t="shared" si="17"/>
        <v>0.13462461132612819</v>
      </c>
      <c r="G205" s="2">
        <f t="shared" si="15"/>
        <v>8.5528670559330611E-2</v>
      </c>
      <c r="H205" s="2" t="str">
        <f t="shared" si="16"/>
        <v>Sell</v>
      </c>
    </row>
    <row r="206" spans="1:8" ht="13.5" x14ac:dyDescent="0.25">
      <c r="A206" s="3">
        <f>TITRES_STAT!B209</f>
        <v>44902</v>
      </c>
      <c r="B206" s="5">
        <f>TITRES_STAT!D209</f>
        <v>19.807200000000002</v>
      </c>
      <c r="C206" s="2">
        <f t="shared" si="12"/>
        <v>20.290546218043357</v>
      </c>
      <c r="D206" s="2">
        <f t="shared" si="14"/>
        <v>20.052234910254512</v>
      </c>
      <c r="E206" s="2">
        <f t="shared" si="13"/>
        <v>0.23831130778884457</v>
      </c>
      <c r="F206" s="2">
        <f t="shared" si="17"/>
        <v>0.15536195061867147</v>
      </c>
      <c r="G206" s="2">
        <f t="shared" si="15"/>
        <v>8.2949357170173099E-2</v>
      </c>
      <c r="H206" s="2" t="str">
        <f t="shared" si="16"/>
        <v>Sell</v>
      </c>
    </row>
    <row r="207" spans="1:8" ht="13.5" x14ac:dyDescent="0.25">
      <c r="A207" s="3">
        <f>TITRES_STAT!B210</f>
        <v>44903</v>
      </c>
      <c r="B207" s="5">
        <f>TITRES_STAT!D210</f>
        <v>19.807200000000002</v>
      </c>
      <c r="C207" s="2">
        <f t="shared" ref="C207:C270" si="18">$C$4*B197+C206*(1-$C$4)</f>
        <v>20.288108338344379</v>
      </c>
      <c r="D207" s="2">
        <f t="shared" si="14"/>
        <v>20.034084176161585</v>
      </c>
      <c r="E207" s="2">
        <f t="shared" si="13"/>
        <v>0.25402416218279456</v>
      </c>
      <c r="F207" s="2">
        <f t="shared" si="17"/>
        <v>0.17509439293149609</v>
      </c>
      <c r="G207" s="2">
        <f t="shared" si="15"/>
        <v>7.8929769251298465E-2</v>
      </c>
      <c r="H207" s="2" t="str">
        <f t="shared" si="16"/>
        <v>Sell</v>
      </c>
    </row>
    <row r="208" spans="1:8" ht="13.5" x14ac:dyDescent="0.25">
      <c r="A208" s="3">
        <f>TITRES_STAT!B211</f>
        <v>44904</v>
      </c>
      <c r="B208" s="5">
        <f>TITRES_STAT!D211</f>
        <v>19.807200000000002</v>
      </c>
      <c r="C208" s="2">
        <f t="shared" si="18"/>
        <v>20.273860901676013</v>
      </c>
      <c r="D208" s="2">
        <f t="shared" si="14"/>
        <v>20.017277940890359</v>
      </c>
      <c r="E208" s="2">
        <f t="shared" si="13"/>
        <v>0.25658296078565357</v>
      </c>
      <c r="F208" s="2">
        <f t="shared" si="17"/>
        <v>0.1913921065023276</v>
      </c>
      <c r="G208" s="2">
        <f t="shared" si="15"/>
        <v>6.5190854283325966E-2</v>
      </c>
      <c r="H208" s="2" t="str">
        <f t="shared" si="16"/>
        <v>Sell</v>
      </c>
    </row>
    <row r="209" spans="1:8" ht="13.5" x14ac:dyDescent="0.25">
      <c r="A209" s="3">
        <f>TITRES_STAT!B212</f>
        <v>44907</v>
      </c>
      <c r="B209" s="5">
        <f>TITRES_STAT!D212</f>
        <v>19.807200000000002</v>
      </c>
      <c r="C209" s="2">
        <f t="shared" si="18"/>
        <v>20.263020762956625</v>
      </c>
      <c r="D209" s="2">
        <f t="shared" si="14"/>
        <v>20.001716611935521</v>
      </c>
      <c r="E209" s="2">
        <f t="shared" si="13"/>
        <v>0.26130415102110405</v>
      </c>
      <c r="F209" s="2">
        <f t="shared" si="17"/>
        <v>0.2053745154060829</v>
      </c>
      <c r="G209" s="2">
        <f t="shared" si="15"/>
        <v>5.592963561502115E-2</v>
      </c>
      <c r="H209" s="2" t="str">
        <f t="shared" si="16"/>
        <v>Sell</v>
      </c>
    </row>
    <row r="210" spans="1:8" ht="13.5" x14ac:dyDescent="0.25">
      <c r="A210" s="3">
        <f>TITRES_STAT!B213</f>
        <v>44908</v>
      </c>
      <c r="B210" s="5">
        <f>TITRES_STAT!D213</f>
        <v>19.767600000000002</v>
      </c>
      <c r="C210" s="2">
        <f t="shared" si="18"/>
        <v>20.229463722501759</v>
      </c>
      <c r="D210" s="2">
        <f t="shared" si="14"/>
        <v>19.98437464068104</v>
      </c>
      <c r="E210" s="2">
        <f t="shared" si="13"/>
        <v>0.2450890818207192</v>
      </c>
      <c r="F210" s="2">
        <f t="shared" si="17"/>
        <v>0.21331742868901019</v>
      </c>
      <c r="G210" s="2">
        <f t="shared" si="15"/>
        <v>3.1771653131709016E-2</v>
      </c>
      <c r="H210" s="2" t="str">
        <f t="shared" si="16"/>
        <v>Sell</v>
      </c>
    </row>
    <row r="211" spans="1:8" ht="13.5" x14ac:dyDescent="0.25">
      <c r="A211" s="3">
        <f>TITRES_STAT!B214</f>
        <v>44909</v>
      </c>
      <c r="B211" s="5">
        <f>TITRES_STAT!D214</f>
        <v>19.720099999999999</v>
      </c>
      <c r="C211" s="2">
        <f t="shared" si="18"/>
        <v>20.201069303655334</v>
      </c>
      <c r="D211" s="2">
        <f t="shared" si="14"/>
        <v>19.964798741371332</v>
      </c>
      <c r="E211" s="2">
        <f t="shared" si="13"/>
        <v>0.23627056228400178</v>
      </c>
      <c r="F211" s="2">
        <f t="shared" si="17"/>
        <v>0.21790805540800853</v>
      </c>
      <c r="G211" s="2">
        <f t="shared" si="15"/>
        <v>1.8362506875993251E-2</v>
      </c>
      <c r="H211" s="2" t="str">
        <f t="shared" si="16"/>
        <v>Sell</v>
      </c>
    </row>
    <row r="212" spans="1:8" ht="13.5" x14ac:dyDescent="0.25">
      <c r="A212" s="3">
        <f>TITRES_STAT!B215</f>
        <v>44910</v>
      </c>
      <c r="B212" s="5">
        <f>TITRES_STAT!D215</f>
        <v>19.720099999999999</v>
      </c>
      <c r="C212" s="2">
        <f t="shared" si="18"/>
        <v>20.140474026169898</v>
      </c>
      <c r="D212" s="2">
        <f t="shared" si="14"/>
        <v>19.946672908677161</v>
      </c>
      <c r="E212" s="2">
        <f t="shared" si="13"/>
        <v>0.1938011174927361</v>
      </c>
      <c r="F212" s="2">
        <f t="shared" si="17"/>
        <v>0.21308666782495406</v>
      </c>
      <c r="G212" s="2">
        <f t="shared" si="15"/>
        <v>-1.928555033221796E-2</v>
      </c>
      <c r="H212" s="2" t="str">
        <f t="shared" si="16"/>
        <v>Hold</v>
      </c>
    </row>
    <row r="213" spans="1:8" ht="13.5" x14ac:dyDescent="0.25">
      <c r="A213" s="3">
        <f>TITRES_STAT!B216</f>
        <v>44911</v>
      </c>
      <c r="B213" s="5">
        <f>TITRES_STAT!D216</f>
        <v>19.720099999999999</v>
      </c>
      <c r="C213" s="2">
        <f t="shared" si="18"/>
        <v>20.12455494522068</v>
      </c>
      <c r="D213" s="2">
        <f t="shared" si="14"/>
        <v>19.929889730256633</v>
      </c>
      <c r="E213" s="2">
        <f t="shared" si="13"/>
        <v>0.1946652149640471</v>
      </c>
      <c r="F213" s="2">
        <f t="shared" si="17"/>
        <v>0.20940237725277266</v>
      </c>
      <c r="G213" s="2">
        <f t="shared" si="15"/>
        <v>-1.4737162288725569E-2</v>
      </c>
      <c r="H213" s="2" t="str">
        <f t="shared" si="16"/>
        <v>Hold</v>
      </c>
    </row>
    <row r="214" spans="1:8" ht="13.5" x14ac:dyDescent="0.25">
      <c r="A214" s="3">
        <f>TITRES_STAT!B217</f>
        <v>44914</v>
      </c>
      <c r="B214" s="5">
        <f>TITRES_STAT!D217</f>
        <v>19.720099999999999</v>
      </c>
      <c r="C214" s="2">
        <f t="shared" si="18"/>
        <v>19.978223415186729</v>
      </c>
      <c r="D214" s="2">
        <f t="shared" si="14"/>
        <v>19.914349750237623</v>
      </c>
      <c r="E214" s="2">
        <f t="shared" si="13"/>
        <v>6.3873664949106512E-2</v>
      </c>
      <c r="F214" s="2">
        <f t="shared" si="17"/>
        <v>0.18029663479203945</v>
      </c>
      <c r="G214" s="2">
        <f t="shared" si="15"/>
        <v>-0.11642296984293293</v>
      </c>
      <c r="H214" s="2" t="str">
        <f t="shared" si="16"/>
        <v>Hold</v>
      </c>
    </row>
    <row r="215" spans="1:8" ht="13.5" x14ac:dyDescent="0.25">
      <c r="A215" s="3">
        <f>TITRES_STAT!B218</f>
        <v>44915</v>
      </c>
      <c r="B215" s="5">
        <f>TITRES_STAT!D218</f>
        <v>19.720099999999999</v>
      </c>
      <c r="C215" s="2">
        <f t="shared" si="18"/>
        <v>19.988481351311847</v>
      </c>
      <c r="D215" s="2">
        <f t="shared" si="14"/>
        <v>19.899960879849651</v>
      </c>
      <c r="E215" s="2">
        <f t="shared" si="13"/>
        <v>8.8520471462196326E-2</v>
      </c>
      <c r="F215" s="2">
        <f t="shared" si="17"/>
        <v>0.16194140212607083</v>
      </c>
      <c r="G215" s="2">
        <f t="shared" si="15"/>
        <v>-7.3420930663874506E-2</v>
      </c>
      <c r="H215" s="2" t="str">
        <f t="shared" si="16"/>
        <v>Hold</v>
      </c>
    </row>
    <row r="216" spans="1:8" ht="13.5" x14ac:dyDescent="0.25">
      <c r="A216" s="3">
        <f>TITRES_STAT!B219</f>
        <v>44916</v>
      </c>
      <c r="B216" s="5">
        <f>TITRES_STAT!D219</f>
        <v>19.688400000000001</v>
      </c>
      <c r="C216" s="2">
        <f t="shared" si="18"/>
        <v>19.960591912648486</v>
      </c>
      <c r="D216" s="2">
        <f t="shared" si="14"/>
        <v>19.884289703564495</v>
      </c>
      <c r="E216" s="2">
        <f t="shared" si="13"/>
        <v>7.6302209083991102E-2</v>
      </c>
      <c r="F216" s="2">
        <f t="shared" si="17"/>
        <v>0.1448135635176549</v>
      </c>
      <c r="G216" s="2">
        <f t="shared" si="15"/>
        <v>-6.8511354433663796E-2</v>
      </c>
      <c r="H216" s="2" t="str">
        <f t="shared" si="16"/>
        <v>Hold</v>
      </c>
    </row>
    <row r="217" spans="1:8" ht="13.5" x14ac:dyDescent="0.25">
      <c r="A217" s="3">
        <f>TITRES_STAT!B220</f>
        <v>44917</v>
      </c>
      <c r="B217" s="5">
        <f>TITRES_STAT!D220</f>
        <v>19.553699999999999</v>
      </c>
      <c r="C217" s="2">
        <f t="shared" si="18"/>
        <v>19.93699315685641</v>
      </c>
      <c r="D217" s="2">
        <f t="shared" si="14"/>
        <v>19.859801577374533</v>
      </c>
      <c r="E217" s="2">
        <f t="shared" si="13"/>
        <v>7.7191579481876715E-2</v>
      </c>
      <c r="F217" s="2">
        <f t="shared" si="17"/>
        <v>0.13128916671049928</v>
      </c>
      <c r="G217" s="2">
        <f t="shared" si="15"/>
        <v>-5.4097587228622568E-2</v>
      </c>
      <c r="H217" s="2" t="str">
        <f t="shared" si="16"/>
        <v>Hold</v>
      </c>
    </row>
    <row r="218" spans="1:8" ht="13.5" x14ac:dyDescent="0.25">
      <c r="A218" s="3">
        <f>TITRES_STAT!B221</f>
        <v>44918</v>
      </c>
      <c r="B218" s="5">
        <f>TITRES_STAT!D221</f>
        <v>19.553699999999999</v>
      </c>
      <c r="C218" s="2">
        <f t="shared" si="18"/>
        <v>19.917024978878498</v>
      </c>
      <c r="D218" s="2">
        <f t="shared" si="14"/>
        <v>19.837127386457901</v>
      </c>
      <c r="E218" s="2">
        <f t="shared" si="13"/>
        <v>7.9897592420596908E-2</v>
      </c>
      <c r="F218" s="2">
        <f t="shared" si="17"/>
        <v>0.12101085185251881</v>
      </c>
      <c r="G218" s="2">
        <f t="shared" si="15"/>
        <v>-4.11132594319219E-2</v>
      </c>
      <c r="H218" s="2" t="str">
        <f t="shared" si="16"/>
        <v>Hold</v>
      </c>
    </row>
    <row r="219" spans="1:8" ht="13.5" x14ac:dyDescent="0.25">
      <c r="A219" s="3">
        <f>TITRES_STAT!B222</f>
        <v>44921</v>
      </c>
      <c r="B219" s="5">
        <f>TITRES_STAT!D222</f>
        <v>19.411100000000001</v>
      </c>
      <c r="C219" s="2">
        <f t="shared" si="18"/>
        <v>19.900128828281805</v>
      </c>
      <c r="D219" s="2">
        <f t="shared" si="14"/>
        <v>19.805569802275834</v>
      </c>
      <c r="E219" s="2">
        <f t="shared" si="13"/>
        <v>9.4559026005970992E-2</v>
      </c>
      <c r="F219" s="2">
        <f t="shared" si="17"/>
        <v>0.11572048668320925</v>
      </c>
      <c r="G219" s="2">
        <f t="shared" si="15"/>
        <v>-2.1161460677238259E-2</v>
      </c>
      <c r="H219" s="2" t="str">
        <f t="shared" si="16"/>
        <v>Hold</v>
      </c>
    </row>
    <row r="220" spans="1:8" ht="13.5" x14ac:dyDescent="0.25">
      <c r="A220" s="3">
        <f>TITRES_STAT!B223</f>
        <v>44922</v>
      </c>
      <c r="B220" s="5">
        <f>TITRES_STAT!D223</f>
        <v>19.617100000000001</v>
      </c>
      <c r="C220" s="2">
        <f t="shared" si="18"/>
        <v>19.879739777776912</v>
      </c>
      <c r="D220" s="2">
        <f t="shared" si="14"/>
        <v>19.791609076181327</v>
      </c>
      <c r="E220" s="2">
        <f t="shared" ref="E220:E283" si="19">C220-D220</f>
        <v>8.8130701595584782E-2</v>
      </c>
      <c r="F220" s="2">
        <f t="shared" si="17"/>
        <v>0.11020252966568436</v>
      </c>
      <c r="G220" s="2">
        <f t="shared" si="15"/>
        <v>-2.2071828070099581E-2</v>
      </c>
      <c r="H220" s="2" t="str">
        <f t="shared" si="16"/>
        <v>Hold</v>
      </c>
    </row>
    <row r="221" spans="1:8" ht="13.5" x14ac:dyDescent="0.25">
      <c r="A221" s="3">
        <f>TITRES_STAT!B224</f>
        <v>44923</v>
      </c>
      <c r="B221" s="5">
        <f>TITRES_STAT!D224</f>
        <v>19.617100000000001</v>
      </c>
      <c r="C221" s="2">
        <f t="shared" si="18"/>
        <v>19.85517981196508</v>
      </c>
      <c r="D221" s="2">
        <f t="shared" ref="D221:D284" si="20">$D$4*B221+(1-$D$4)*D220</f>
        <v>19.778682477945672</v>
      </c>
      <c r="E221" s="2">
        <f t="shared" si="19"/>
        <v>7.6497334019407504E-2</v>
      </c>
      <c r="F221" s="2">
        <f t="shared" si="17"/>
        <v>0.103461490536429</v>
      </c>
      <c r="G221" s="2">
        <f t="shared" si="15"/>
        <v>-2.6964156517021498E-2</v>
      </c>
      <c r="H221" s="2" t="str">
        <f t="shared" si="16"/>
        <v>Hold</v>
      </c>
    </row>
    <row r="222" spans="1:8" ht="13.5" x14ac:dyDescent="0.25">
      <c r="A222" s="3">
        <f>TITRES_STAT!B225</f>
        <v>44924</v>
      </c>
      <c r="B222" s="5">
        <f>TITRES_STAT!D225</f>
        <v>19.5458</v>
      </c>
      <c r="C222" s="2">
        <f t="shared" si="18"/>
        <v>19.834398302431993</v>
      </c>
      <c r="D222" s="2">
        <f t="shared" si="20"/>
        <v>19.761431924023771</v>
      </c>
      <c r="E222" s="2">
        <f t="shared" si="19"/>
        <v>7.2966378408221289E-2</v>
      </c>
      <c r="F222" s="2">
        <f t="shared" si="17"/>
        <v>9.736246811078747E-2</v>
      </c>
      <c r="G222" s="2">
        <f t="shared" si="15"/>
        <v>-2.4396089702566182E-2</v>
      </c>
      <c r="H222" s="2" t="str">
        <f t="shared" si="16"/>
        <v>Hold</v>
      </c>
    </row>
    <row r="223" spans="1:8" ht="13.5" x14ac:dyDescent="0.25">
      <c r="A223" s="3">
        <f>TITRES_STAT!B226</f>
        <v>44925</v>
      </c>
      <c r="B223" s="5">
        <f>TITRES_STAT!D226</f>
        <v>19.5458</v>
      </c>
      <c r="C223" s="2">
        <f t="shared" si="18"/>
        <v>19.816813948211689</v>
      </c>
      <c r="D223" s="2">
        <f t="shared" si="20"/>
        <v>19.7454591889109</v>
      </c>
      <c r="E223" s="2">
        <f t="shared" si="19"/>
        <v>7.1354759300788828E-2</v>
      </c>
      <c r="F223" s="2">
        <f t="shared" si="17"/>
        <v>9.2160926348787753E-2</v>
      </c>
      <c r="G223" s="2">
        <f t="shared" si="15"/>
        <v>-2.0806167047998925E-2</v>
      </c>
      <c r="H223" s="2" t="str">
        <f t="shared" si="16"/>
        <v>Hold</v>
      </c>
    </row>
    <row r="224" spans="1:8" ht="13.5" x14ac:dyDescent="0.25">
      <c r="A224" s="3">
        <f>TITRES_STAT!B227</f>
        <v>44928</v>
      </c>
      <c r="B224" s="5">
        <f>TITRES_STAT!D227</f>
        <v>19.807200000000002</v>
      </c>
      <c r="C224" s="2">
        <f t="shared" si="18"/>
        <v>19.801934879256045</v>
      </c>
      <c r="D224" s="2">
        <f t="shared" si="20"/>
        <v>19.750032582324906</v>
      </c>
      <c r="E224" s="2">
        <f t="shared" si="19"/>
        <v>5.1902296931139347E-2</v>
      </c>
      <c r="F224" s="2">
        <f t="shared" si="17"/>
        <v>8.4109200465258077E-2</v>
      </c>
      <c r="G224" s="2">
        <f t="shared" si="15"/>
        <v>-3.220690353411873E-2</v>
      </c>
      <c r="H224" s="2" t="str">
        <f t="shared" si="16"/>
        <v>Hold</v>
      </c>
    </row>
    <row r="225" spans="1:8" ht="13.5" x14ac:dyDescent="0.25">
      <c r="A225" s="3">
        <f>TITRES_STAT!B228</f>
        <v>44929</v>
      </c>
      <c r="B225" s="5">
        <f>TITRES_STAT!D228</f>
        <v>20.203399999999998</v>
      </c>
      <c r="C225" s="2">
        <f t="shared" si="18"/>
        <v>19.789344897832038</v>
      </c>
      <c r="D225" s="2">
        <f t="shared" si="20"/>
        <v>19.783615354004542</v>
      </c>
      <c r="E225" s="2">
        <f t="shared" si="19"/>
        <v>5.7295438274955757E-3</v>
      </c>
      <c r="F225" s="2">
        <f t="shared" si="17"/>
        <v>6.8433269137705574E-2</v>
      </c>
      <c r="G225" s="2">
        <f t="shared" si="15"/>
        <v>-6.2703725310209998E-2</v>
      </c>
      <c r="H225" s="2" t="str">
        <f t="shared" si="16"/>
        <v>Hold</v>
      </c>
    </row>
    <row r="226" spans="1:8" ht="13.5" x14ac:dyDescent="0.25">
      <c r="A226" s="3">
        <f>TITRES_STAT!B229</f>
        <v>44930</v>
      </c>
      <c r="B226" s="5">
        <f>TITRES_STAT!D229</f>
        <v>20.203399999999998</v>
      </c>
      <c r="C226" s="2">
        <f t="shared" si="18"/>
        <v>19.773814913550186</v>
      </c>
      <c r="D226" s="2">
        <f t="shared" si="20"/>
        <v>19.814710512967167</v>
      </c>
      <c r="E226" s="2">
        <f t="shared" si="19"/>
        <v>-4.0895599416980843E-2</v>
      </c>
      <c r="F226" s="2">
        <f t="shared" si="17"/>
        <v>4.6567495426768295E-2</v>
      </c>
      <c r="G226" s="2">
        <f t="shared" si="15"/>
        <v>-8.7463094843749145E-2</v>
      </c>
      <c r="H226" s="2" t="str">
        <f t="shared" si="16"/>
        <v>Hold</v>
      </c>
    </row>
    <row r="227" spans="1:8" ht="13.5" x14ac:dyDescent="0.25">
      <c r="A227" s="3">
        <f>TITRES_STAT!B230</f>
        <v>44931</v>
      </c>
      <c r="B227" s="5">
        <f>TITRES_STAT!D230</f>
        <v>20.401499999999999</v>
      </c>
      <c r="C227" s="2">
        <f t="shared" si="18"/>
        <v>19.739951080696311</v>
      </c>
      <c r="D227" s="2">
        <f t="shared" si="20"/>
        <v>19.858176400895527</v>
      </c>
      <c r="E227" s="2">
        <f t="shared" si="19"/>
        <v>-0.11822532019921539</v>
      </c>
      <c r="F227" s="2">
        <f t="shared" si="17"/>
        <v>1.3608932301571557E-2</v>
      </c>
      <c r="G227" s="2">
        <f t="shared" si="15"/>
        <v>-0.13183425250078695</v>
      </c>
      <c r="H227" s="2" t="str">
        <f t="shared" si="16"/>
        <v>Hold</v>
      </c>
    </row>
    <row r="228" spans="1:8" ht="13.5" x14ac:dyDescent="0.25">
      <c r="A228" s="3">
        <f>TITRES_STAT!B231</f>
        <v>44932</v>
      </c>
      <c r="B228" s="5">
        <f>TITRES_STAT!D231</f>
        <v>20.3935</v>
      </c>
      <c r="C228" s="2">
        <f t="shared" si="18"/>
        <v>19.711297068281496</v>
      </c>
      <c r="D228" s="2">
        <f t="shared" si="20"/>
        <v>19.897830000829192</v>
      </c>
      <c r="E228" s="2">
        <f t="shared" si="19"/>
        <v>-0.18653293254769565</v>
      </c>
      <c r="F228" s="2">
        <f t="shared" si="17"/>
        <v>-2.6419440668281884E-2</v>
      </c>
      <c r="G228" s="2">
        <f t="shared" ref="G228:G291" si="21">E228-F228</f>
        <v>-0.16011349187941376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44935</v>
      </c>
      <c r="B229" s="5">
        <f>TITRES_STAT!D232</f>
        <v>20.401499999999999</v>
      </c>
      <c r="C229" s="2">
        <f t="shared" si="18"/>
        <v>19.665112903930499</v>
      </c>
      <c r="D229" s="2">
        <f t="shared" si="20"/>
        <v>19.93513888965666</v>
      </c>
      <c r="E229" s="2">
        <f t="shared" si="19"/>
        <v>-0.27002598572616066</v>
      </c>
      <c r="F229" s="2">
        <f t="shared" ref="F229:F292" si="23">(E229*(2/(10)))+((1-(2/10))*F228)</f>
        <v>-7.5140749679857649E-2</v>
      </c>
      <c r="G229" s="2">
        <f t="shared" si="21"/>
        <v>-0.19488523604630301</v>
      </c>
      <c r="H229" s="2" t="str">
        <f t="shared" si="22"/>
        <v>Hold</v>
      </c>
    </row>
    <row r="230" spans="1:8" ht="13.5" x14ac:dyDescent="0.25">
      <c r="A230" s="3">
        <f>TITRES_STAT!B233</f>
        <v>44936</v>
      </c>
      <c r="B230" s="5">
        <f>TITRES_STAT!D233</f>
        <v>20.361799999999999</v>
      </c>
      <c r="C230" s="2">
        <f t="shared" si="18"/>
        <v>19.657726303325806</v>
      </c>
      <c r="D230" s="2">
        <f t="shared" si="20"/>
        <v>19.966743416348759</v>
      </c>
      <c r="E230" s="2">
        <f t="shared" si="19"/>
        <v>-0.30901711302295354</v>
      </c>
      <c r="F230" s="2">
        <f t="shared" si="23"/>
        <v>-0.12191602234847683</v>
      </c>
      <c r="G230" s="2">
        <f t="shared" si="21"/>
        <v>-0.18710109067447672</v>
      </c>
      <c r="H230" s="2" t="str">
        <f t="shared" si="22"/>
        <v>Hold</v>
      </c>
    </row>
    <row r="231" spans="1:8" ht="13.5" x14ac:dyDescent="0.25">
      <c r="A231" s="3">
        <f>TITRES_STAT!B234</f>
        <v>44937</v>
      </c>
      <c r="B231" s="5">
        <f>TITRES_STAT!D234</f>
        <v>20.361799999999999</v>
      </c>
      <c r="C231" s="2">
        <f t="shared" si="18"/>
        <v>19.651476102814144</v>
      </c>
      <c r="D231" s="2">
        <f t="shared" si="20"/>
        <v>19.996006866989593</v>
      </c>
      <c r="E231" s="2">
        <f t="shared" si="19"/>
        <v>-0.34453076417544892</v>
      </c>
      <c r="F231" s="2">
        <f t="shared" si="23"/>
        <v>-0.16643897071387126</v>
      </c>
      <c r="G231" s="2">
        <f t="shared" si="21"/>
        <v>-0.17809179346157766</v>
      </c>
      <c r="H231" s="2" t="str">
        <f t="shared" si="22"/>
        <v>Hold</v>
      </c>
    </row>
    <row r="232" spans="1:8" ht="13.5" x14ac:dyDescent="0.25">
      <c r="A232" s="3">
        <f>TITRES_STAT!B235</f>
        <v>44938</v>
      </c>
      <c r="B232" s="5">
        <f>TITRES_STAT!D235</f>
        <v>19.807200000000002</v>
      </c>
      <c r="C232" s="2">
        <f t="shared" si="18"/>
        <v>19.635218240842736</v>
      </c>
      <c r="D232" s="2">
        <f t="shared" si="20"/>
        <v>19.982021173138513</v>
      </c>
      <c r="E232" s="2">
        <f t="shared" si="19"/>
        <v>-0.34680293229577686</v>
      </c>
      <c r="F232" s="2">
        <f t="shared" si="23"/>
        <v>-0.20251176303025237</v>
      </c>
      <c r="G232" s="2">
        <f t="shared" si="21"/>
        <v>-0.14429116926552449</v>
      </c>
      <c r="H232" s="2" t="str">
        <f t="shared" si="22"/>
        <v>Hold</v>
      </c>
    </row>
    <row r="233" spans="1:8" ht="13.5" x14ac:dyDescent="0.25">
      <c r="A233" s="3">
        <f>TITRES_STAT!B236</f>
        <v>44939</v>
      </c>
      <c r="B233" s="5">
        <f>TITRES_STAT!D236</f>
        <v>19.886500000000002</v>
      </c>
      <c r="C233" s="2">
        <f t="shared" si="18"/>
        <v>19.621461588405392</v>
      </c>
      <c r="D233" s="2">
        <f t="shared" si="20"/>
        <v>19.974945530683808</v>
      </c>
      <c r="E233" s="2">
        <f t="shared" si="19"/>
        <v>-0.35348394227841595</v>
      </c>
      <c r="F233" s="2">
        <f t="shared" si="23"/>
        <v>-0.23270619887988511</v>
      </c>
      <c r="G233" s="2">
        <f t="shared" si="21"/>
        <v>-0.12077774339853084</v>
      </c>
      <c r="H233" s="2" t="str">
        <f t="shared" si="22"/>
        <v>Hold</v>
      </c>
    </row>
    <row r="234" spans="1:8" ht="13.5" x14ac:dyDescent="0.25">
      <c r="A234" s="3">
        <f>TITRES_STAT!B237</f>
        <v>44942</v>
      </c>
      <c r="B234" s="5">
        <f>TITRES_STAT!D237</f>
        <v>20.195499999999999</v>
      </c>
      <c r="C234" s="2">
        <f t="shared" si="18"/>
        <v>19.650036728650715</v>
      </c>
      <c r="D234" s="2">
        <f t="shared" si="20"/>
        <v>19.991282898781304</v>
      </c>
      <c r="E234" s="2">
        <f t="shared" si="19"/>
        <v>-0.34124617013058867</v>
      </c>
      <c r="F234" s="2">
        <f t="shared" si="23"/>
        <v>-0.25441419313002583</v>
      </c>
      <c r="G234" s="2">
        <f t="shared" si="21"/>
        <v>-8.6831977000562832E-2</v>
      </c>
      <c r="H234" s="2" t="str">
        <f t="shared" si="22"/>
        <v>Hold</v>
      </c>
    </row>
    <row r="235" spans="1:8" ht="13.5" x14ac:dyDescent="0.25">
      <c r="A235" s="3">
        <f>TITRES_STAT!B238</f>
        <v>44943</v>
      </c>
      <c r="B235" s="5">
        <f>TITRES_STAT!D238</f>
        <v>19.799299999999999</v>
      </c>
      <c r="C235" s="2">
        <f t="shared" si="18"/>
        <v>19.735169539627528</v>
      </c>
      <c r="D235" s="2">
        <f t="shared" si="20"/>
        <v>19.977061943316023</v>
      </c>
      <c r="E235" s="2">
        <f t="shared" si="19"/>
        <v>-0.24189240368849596</v>
      </c>
      <c r="F235" s="2">
        <f t="shared" si="23"/>
        <v>-0.25190983524171989</v>
      </c>
      <c r="G235" s="2">
        <f t="shared" si="21"/>
        <v>1.0017431553223932E-2</v>
      </c>
      <c r="H235" s="2" t="str">
        <f t="shared" si="22"/>
        <v>Sell</v>
      </c>
    </row>
    <row r="236" spans="1:8" ht="13.5" x14ac:dyDescent="0.25">
      <c r="A236" s="3">
        <f>TITRES_STAT!B239</f>
        <v>44944</v>
      </c>
      <c r="B236" s="5">
        <f>TITRES_STAT!D239</f>
        <v>20.084499999999998</v>
      </c>
      <c r="C236" s="2">
        <f t="shared" si="18"/>
        <v>19.807204995069444</v>
      </c>
      <c r="D236" s="2">
        <f t="shared" si="20"/>
        <v>19.985020317885208</v>
      </c>
      <c r="E236" s="2">
        <f t="shared" si="19"/>
        <v>-0.17781532281576418</v>
      </c>
      <c r="F236" s="2">
        <f t="shared" si="23"/>
        <v>-0.23709093275652876</v>
      </c>
      <c r="G236" s="2">
        <f t="shared" si="21"/>
        <v>5.9275609940764584E-2</v>
      </c>
      <c r="H236" s="2" t="str">
        <f t="shared" si="22"/>
        <v>Sell</v>
      </c>
    </row>
    <row r="237" spans="1:8" ht="13.5" x14ac:dyDescent="0.25">
      <c r="A237" s="3">
        <f>TITRES_STAT!B240</f>
        <v>44945</v>
      </c>
      <c r="B237" s="5">
        <f>TITRES_STAT!D240</f>
        <v>19.807200000000002</v>
      </c>
      <c r="C237" s="2">
        <f t="shared" si="18"/>
        <v>19.89863499582799</v>
      </c>
      <c r="D237" s="2">
        <f t="shared" si="20"/>
        <v>19.971848442486305</v>
      </c>
      <c r="E237" s="2">
        <f t="shared" si="19"/>
        <v>-7.3213446658314751E-2</v>
      </c>
      <c r="F237" s="2">
        <f t="shared" si="23"/>
        <v>-0.20431543553688597</v>
      </c>
      <c r="G237" s="2">
        <f t="shared" si="21"/>
        <v>0.13110198887857122</v>
      </c>
      <c r="H237" s="2" t="str">
        <f t="shared" si="22"/>
        <v>Sell</v>
      </c>
    </row>
    <row r="238" spans="1:8" ht="13.5" x14ac:dyDescent="0.25">
      <c r="A238" s="3">
        <f>TITRES_STAT!B241</f>
        <v>44946</v>
      </c>
      <c r="B238" s="5">
        <f>TITRES_STAT!D241</f>
        <v>19.799299999999999</v>
      </c>
      <c r="C238" s="2">
        <f t="shared" si="18"/>
        <v>19.974768073392916</v>
      </c>
      <c r="D238" s="2">
        <f t="shared" si="20"/>
        <v>19.959067076376208</v>
      </c>
      <c r="E238" s="2">
        <f t="shared" si="19"/>
        <v>1.5700997016708129E-2</v>
      </c>
      <c r="F238" s="2">
        <f t="shared" si="23"/>
        <v>-0.16031214902616717</v>
      </c>
      <c r="G238" s="2">
        <f t="shared" si="21"/>
        <v>0.1760131460428753</v>
      </c>
      <c r="H238" s="2" t="str">
        <f t="shared" si="22"/>
        <v>Sell</v>
      </c>
    </row>
    <row r="239" spans="1:8" ht="13.5" x14ac:dyDescent="0.25">
      <c r="A239" s="3">
        <f>TITRES_STAT!B242</f>
        <v>44949</v>
      </c>
      <c r="B239" s="5">
        <f>TITRES_STAT!D242</f>
        <v>19.014900000000001</v>
      </c>
      <c r="C239" s="2">
        <f t="shared" si="18"/>
        <v>20.040419139024774</v>
      </c>
      <c r="D239" s="2">
        <f t="shared" si="20"/>
        <v>19.889128774422414</v>
      </c>
      <c r="E239" s="2">
        <f t="shared" si="19"/>
        <v>0.15129036460236023</v>
      </c>
      <c r="F239" s="2">
        <f t="shared" si="23"/>
        <v>-9.7991646300461685E-2</v>
      </c>
      <c r="G239" s="2">
        <f t="shared" si="21"/>
        <v>0.24928201090282193</v>
      </c>
      <c r="H239" s="2" t="str">
        <f t="shared" si="22"/>
        <v>Sell</v>
      </c>
    </row>
    <row r="240" spans="1:8" ht="13.5" x14ac:dyDescent="0.25">
      <c r="A240" s="3">
        <f>TITRES_STAT!B243</f>
        <v>44950</v>
      </c>
      <c r="B240" s="5">
        <f>TITRES_STAT!D243</f>
        <v>19.807200000000002</v>
      </c>
      <c r="C240" s="2">
        <f t="shared" si="18"/>
        <v>20.089862348405578</v>
      </c>
      <c r="D240" s="2">
        <f t="shared" si="20"/>
        <v>19.88305997631705</v>
      </c>
      <c r="E240" s="2">
        <f t="shared" si="19"/>
        <v>0.20680237208852859</v>
      </c>
      <c r="F240" s="2">
        <f t="shared" si="23"/>
        <v>-3.7032842622663632E-2</v>
      </c>
      <c r="G240" s="2">
        <f t="shared" si="21"/>
        <v>0.24383521471119221</v>
      </c>
      <c r="H240" s="2" t="str">
        <f t="shared" si="22"/>
        <v>Sell</v>
      </c>
    </row>
    <row r="241" spans="1:8" ht="13.5" x14ac:dyDescent="0.25">
      <c r="A241" s="3">
        <f>TITRES_STAT!B244</f>
        <v>44951</v>
      </c>
      <c r="B241" s="5">
        <f>TITRES_STAT!D244</f>
        <v>19.807200000000002</v>
      </c>
      <c r="C241" s="2">
        <f t="shared" si="18"/>
        <v>20.131698910189336</v>
      </c>
      <c r="D241" s="2">
        <f t="shared" si="20"/>
        <v>19.877440718812082</v>
      </c>
      <c r="E241" s="2">
        <f t="shared" si="19"/>
        <v>0.2542581913772537</v>
      </c>
      <c r="F241" s="2">
        <f t="shared" si="23"/>
        <v>2.1225364177319836E-2</v>
      </c>
      <c r="G241" s="2">
        <f t="shared" si="21"/>
        <v>0.23303282719993385</v>
      </c>
      <c r="H241" s="2" t="str">
        <f t="shared" si="22"/>
        <v>Sell</v>
      </c>
    </row>
    <row r="242" spans="1:8" ht="13.5" x14ac:dyDescent="0.25">
      <c r="A242" s="3">
        <f>TITRES_STAT!B245</f>
        <v>44952</v>
      </c>
      <c r="B242" s="5">
        <f>TITRES_STAT!D245</f>
        <v>19.648800000000001</v>
      </c>
      <c r="C242" s="2">
        <f t="shared" si="18"/>
        <v>20.081776000929437</v>
      </c>
      <c r="D242" s="2">
        <f t="shared" si="20"/>
        <v>19.860504369270444</v>
      </c>
      <c r="E242" s="2">
        <f t="shared" si="19"/>
        <v>0.22127163165899333</v>
      </c>
      <c r="F242" s="2">
        <f t="shared" si="23"/>
        <v>6.123461767365454E-2</v>
      </c>
      <c r="G242" s="2">
        <f t="shared" si="21"/>
        <v>0.16003701398533879</v>
      </c>
      <c r="H242" s="2" t="str">
        <f t="shared" si="22"/>
        <v>Sell</v>
      </c>
    </row>
    <row r="243" spans="1:8" ht="13.5" x14ac:dyDescent="0.25">
      <c r="A243" s="3">
        <f>TITRES_STAT!B246</f>
        <v>44953</v>
      </c>
      <c r="B243" s="5">
        <f>TITRES_STAT!D246</f>
        <v>19.807200000000002</v>
      </c>
      <c r="C243" s="2">
        <f t="shared" si="18"/>
        <v>20.051733539247984</v>
      </c>
      <c r="D243" s="2">
        <f t="shared" si="20"/>
        <v>19.856555897472632</v>
      </c>
      <c r="E243" s="2">
        <f t="shared" si="19"/>
        <v>0.19517764177535213</v>
      </c>
      <c r="F243" s="2">
        <f t="shared" si="23"/>
        <v>8.8023222493994066E-2</v>
      </c>
      <c r="G243" s="2">
        <f t="shared" si="21"/>
        <v>0.10715441928135806</v>
      </c>
      <c r="H243" s="2" t="str">
        <f t="shared" si="22"/>
        <v>Sell</v>
      </c>
    </row>
    <row r="244" spans="1:8" ht="13.5" x14ac:dyDescent="0.25">
      <c r="A244" s="3">
        <f>TITRES_STAT!B247</f>
        <v>44956</v>
      </c>
      <c r="B244" s="5">
        <f>TITRES_STAT!D247</f>
        <v>19.807200000000002</v>
      </c>
      <c r="C244" s="2">
        <f t="shared" si="18"/>
        <v>20.073851456286754</v>
      </c>
      <c r="D244" s="2">
        <f t="shared" si="20"/>
        <v>19.852899905067254</v>
      </c>
      <c r="E244" s="2">
        <f t="shared" si="19"/>
        <v>0.22095155121949972</v>
      </c>
      <c r="F244" s="2">
        <f t="shared" si="23"/>
        <v>0.11460888823909521</v>
      </c>
      <c r="G244" s="2">
        <f t="shared" si="21"/>
        <v>0.10634266298040451</v>
      </c>
      <c r="H244" s="2" t="str">
        <f t="shared" si="22"/>
        <v>Sell</v>
      </c>
    </row>
    <row r="245" spans="1:8" ht="13.5" x14ac:dyDescent="0.25">
      <c r="A245" s="3">
        <f>TITRES_STAT!B248</f>
        <v>44957</v>
      </c>
      <c r="B245" s="5">
        <f>TITRES_STAT!D248</f>
        <v>19.807200000000002</v>
      </c>
      <c r="C245" s="2">
        <f t="shared" si="18"/>
        <v>20.031612770704175</v>
      </c>
      <c r="D245" s="2">
        <f t="shared" si="20"/>
        <v>19.849514726914123</v>
      </c>
      <c r="E245" s="2">
        <f t="shared" si="19"/>
        <v>0.18209804379005234</v>
      </c>
      <c r="F245" s="2">
        <f t="shared" si="23"/>
        <v>0.12810671934928664</v>
      </c>
      <c r="G245" s="2">
        <f t="shared" si="21"/>
        <v>5.3991324440765709E-2</v>
      </c>
      <c r="H245" s="2" t="str">
        <f t="shared" si="22"/>
        <v>Sell</v>
      </c>
    </row>
    <row r="246" spans="1:8" ht="13.5" x14ac:dyDescent="0.25">
      <c r="A246" s="3">
        <f>TITRES_STAT!B249</f>
        <v>44958</v>
      </c>
      <c r="B246" s="5">
        <f>TITRES_STAT!D249</f>
        <v>19.7835</v>
      </c>
      <c r="C246" s="2">
        <f t="shared" si="18"/>
        <v>20.039749267518918</v>
      </c>
      <c r="D246" s="2">
        <f t="shared" si="20"/>
        <v>19.844624747142706</v>
      </c>
      <c r="E246" s="2">
        <f t="shared" si="19"/>
        <v>0.19512452037621131</v>
      </c>
      <c r="F246" s="2">
        <f t="shared" si="23"/>
        <v>0.14151027955467158</v>
      </c>
      <c r="G246" s="2">
        <f t="shared" si="21"/>
        <v>5.3614240821539733E-2</v>
      </c>
      <c r="H246" s="2" t="str">
        <f t="shared" si="22"/>
        <v>Sell</v>
      </c>
    </row>
    <row r="247" spans="1:8" ht="13.5" x14ac:dyDescent="0.25">
      <c r="A247" s="3">
        <f>TITRES_STAT!B250</f>
        <v>44959</v>
      </c>
      <c r="B247" s="5">
        <f>TITRES_STAT!D250</f>
        <v>19.775500000000001</v>
      </c>
      <c r="C247" s="2">
        <f t="shared" si="18"/>
        <v>20.00397245713139</v>
      </c>
      <c r="D247" s="2">
        <f t="shared" si="20"/>
        <v>19.839504395502505</v>
      </c>
      <c r="E247" s="2">
        <f t="shared" si="19"/>
        <v>0.1644680616288845</v>
      </c>
      <c r="F247" s="2">
        <f t="shared" si="23"/>
        <v>0.14610183596951418</v>
      </c>
      <c r="G247" s="2">
        <f t="shared" si="21"/>
        <v>1.8366225659370322E-2</v>
      </c>
      <c r="H247" s="2" t="str">
        <f t="shared" si="22"/>
        <v>Sell</v>
      </c>
    </row>
    <row r="248" spans="1:8" ht="13.5" x14ac:dyDescent="0.25">
      <c r="A248" s="3">
        <f>TITRES_STAT!B251</f>
        <v>44960</v>
      </c>
      <c r="B248" s="5">
        <f>TITRES_STAT!D251</f>
        <v>19.775500000000001</v>
      </c>
      <c r="C248" s="2">
        <f t="shared" si="18"/>
        <v>19.972484386803483</v>
      </c>
      <c r="D248" s="2">
        <f t="shared" si="20"/>
        <v>19.834763329168986</v>
      </c>
      <c r="E248" s="2">
        <f t="shared" si="19"/>
        <v>0.13772105763449716</v>
      </c>
      <c r="F248" s="2">
        <f t="shared" si="23"/>
        <v>0.14442568030251077</v>
      </c>
      <c r="G248" s="2">
        <f t="shared" si="21"/>
        <v>-6.7046226680136101E-3</v>
      </c>
      <c r="H248" s="2" t="str">
        <f t="shared" si="22"/>
        <v>Hold</v>
      </c>
    </row>
    <row r="249" spans="1:8" ht="13.5" x14ac:dyDescent="0.25">
      <c r="A249" s="3">
        <f>TITRES_STAT!B252</f>
        <v>44963</v>
      </c>
      <c r="B249" s="5">
        <f>TITRES_STAT!D252</f>
        <v>20.155799999999999</v>
      </c>
      <c r="C249" s="2">
        <f t="shared" si="18"/>
        <v>19.825163711910641</v>
      </c>
      <c r="D249" s="2">
        <f t="shared" si="20"/>
        <v>19.858543823304618</v>
      </c>
      <c r="E249" s="2">
        <f t="shared" si="19"/>
        <v>-3.3380111393977785E-2</v>
      </c>
      <c r="F249" s="2">
        <f t="shared" si="23"/>
        <v>0.10886452196321306</v>
      </c>
      <c r="G249" s="2">
        <f t="shared" si="21"/>
        <v>-0.14224463335719084</v>
      </c>
      <c r="H249" s="2" t="str">
        <f t="shared" si="22"/>
        <v>Hold</v>
      </c>
    </row>
    <row r="250" spans="1:8" ht="13.5" x14ac:dyDescent="0.25">
      <c r="A250" s="3">
        <f>TITRES_STAT!B253</f>
        <v>44964</v>
      </c>
      <c r="B250" s="5">
        <f>TITRES_STAT!D253</f>
        <v>19.712199999999999</v>
      </c>
      <c r="C250" s="2">
        <f t="shared" si="18"/>
        <v>19.822400063924388</v>
      </c>
      <c r="D250" s="2">
        <f t="shared" si="20"/>
        <v>19.847703540096866</v>
      </c>
      <c r="E250" s="2">
        <f t="shared" si="19"/>
        <v>-2.5303476172478412E-2</v>
      </c>
      <c r="F250" s="2">
        <f t="shared" si="23"/>
        <v>8.2030922336074771E-2</v>
      </c>
      <c r="G250" s="2">
        <f t="shared" si="21"/>
        <v>-0.10733439850855318</v>
      </c>
      <c r="H250" s="2" t="str">
        <f t="shared" si="22"/>
        <v>Hold</v>
      </c>
    </row>
    <row r="251" spans="1:8" ht="13.5" x14ac:dyDescent="0.25">
      <c r="A251" s="3">
        <f>TITRES_STAT!B254</f>
        <v>44965</v>
      </c>
      <c r="B251" s="5">
        <f>TITRES_STAT!D254</f>
        <v>19.712199999999999</v>
      </c>
      <c r="C251" s="2">
        <f t="shared" si="18"/>
        <v>19.820061592551404</v>
      </c>
      <c r="D251" s="2">
        <f t="shared" si="20"/>
        <v>19.83766624083043</v>
      </c>
      <c r="E251" s="2">
        <f t="shared" si="19"/>
        <v>-1.7604648279025525E-2</v>
      </c>
      <c r="F251" s="2">
        <f t="shared" si="23"/>
        <v>6.2103808213054716E-2</v>
      </c>
      <c r="G251" s="2">
        <f t="shared" si="21"/>
        <v>-7.9708456492080249E-2</v>
      </c>
      <c r="H251" s="2" t="str">
        <f t="shared" si="22"/>
        <v>Hold</v>
      </c>
    </row>
    <row r="252" spans="1:8" ht="13.5" x14ac:dyDescent="0.25">
      <c r="A252" s="3">
        <f>TITRES_STAT!B255</f>
        <v>44966</v>
      </c>
      <c r="B252" s="5">
        <f>TITRES_STAT!D255</f>
        <v>19.720099999999999</v>
      </c>
      <c r="C252" s="2">
        <f t="shared" si="18"/>
        <v>19.793713655235806</v>
      </c>
      <c r="D252" s="2">
        <f t="shared" si="20"/>
        <v>19.828957630398548</v>
      </c>
      <c r="E252" s="2">
        <f t="shared" si="19"/>
        <v>-3.5243975162742913E-2</v>
      </c>
      <c r="F252" s="2">
        <f t="shared" si="23"/>
        <v>4.2634251537895192E-2</v>
      </c>
      <c r="G252" s="2">
        <f t="shared" si="21"/>
        <v>-7.7878226700638098E-2</v>
      </c>
      <c r="H252" s="2" t="str">
        <f t="shared" si="22"/>
        <v>Hold</v>
      </c>
    </row>
    <row r="253" spans="1:8" ht="13.5" x14ac:dyDescent="0.25">
      <c r="A253" s="3">
        <f>TITRES_STAT!B256</f>
        <v>44967</v>
      </c>
      <c r="B253" s="5">
        <f>TITRES_STAT!D256</f>
        <v>19.640899999999998</v>
      </c>
      <c r="C253" s="2">
        <f t="shared" si="18"/>
        <v>19.795788477507219</v>
      </c>
      <c r="D253" s="2">
        <f t="shared" si="20"/>
        <v>19.815027435554214</v>
      </c>
      <c r="E253" s="2">
        <f t="shared" si="19"/>
        <v>-1.923895804699427E-2</v>
      </c>
      <c r="F253" s="2">
        <f t="shared" si="23"/>
        <v>3.0259609620917303E-2</v>
      </c>
      <c r="G253" s="2">
        <f t="shared" si="21"/>
        <v>-4.9498567667911574E-2</v>
      </c>
      <c r="H253" s="2" t="str">
        <f t="shared" si="22"/>
        <v>Hold</v>
      </c>
    </row>
    <row r="254" spans="1:8" ht="13.5" x14ac:dyDescent="0.25">
      <c r="A254" s="3">
        <f>TITRES_STAT!B257</f>
        <v>44970</v>
      </c>
      <c r="B254" s="5">
        <f>TITRES_STAT!D257</f>
        <v>19.7042</v>
      </c>
      <c r="C254" s="2">
        <f t="shared" si="18"/>
        <v>19.797544096352262</v>
      </c>
      <c r="D254" s="2">
        <f t="shared" si="20"/>
        <v>19.806817995883534</v>
      </c>
      <c r="E254" s="2">
        <f t="shared" si="19"/>
        <v>-9.2738995312728889E-3</v>
      </c>
      <c r="F254" s="2">
        <f t="shared" si="23"/>
        <v>2.2352907790479264E-2</v>
      </c>
      <c r="G254" s="2">
        <f t="shared" si="21"/>
        <v>-3.1626807321752153E-2</v>
      </c>
      <c r="H254" s="2" t="str">
        <f t="shared" si="22"/>
        <v>Hold</v>
      </c>
    </row>
    <row r="255" spans="1:8" ht="13.5" x14ac:dyDescent="0.25">
      <c r="A255" s="3">
        <f>TITRES_STAT!B258</f>
        <v>44971</v>
      </c>
      <c r="B255" s="5">
        <f>TITRES_STAT!D258</f>
        <v>19.632899999999999</v>
      </c>
      <c r="C255" s="2">
        <f t="shared" si="18"/>
        <v>19.799029619990375</v>
      </c>
      <c r="D255" s="2">
        <f t="shared" si="20"/>
        <v>19.793935181373644</v>
      </c>
      <c r="E255" s="2">
        <f t="shared" si="19"/>
        <v>5.0944386167302014E-3</v>
      </c>
      <c r="F255" s="2">
        <f t="shared" si="23"/>
        <v>1.890121395572945E-2</v>
      </c>
      <c r="G255" s="2">
        <f t="shared" si="21"/>
        <v>-1.3806775338999249E-2</v>
      </c>
      <c r="H255" s="2" t="str">
        <f t="shared" si="22"/>
        <v>Hold</v>
      </c>
    </row>
    <row r="256" spans="1:8" ht="13.5" x14ac:dyDescent="0.25">
      <c r="A256" s="3">
        <f>TITRES_STAT!B259</f>
        <v>44972</v>
      </c>
      <c r="B256" s="5">
        <f>TITRES_STAT!D259</f>
        <v>19.625</v>
      </c>
      <c r="C256" s="2">
        <f t="shared" si="18"/>
        <v>19.796640447684165</v>
      </c>
      <c r="D256" s="2">
        <f t="shared" si="20"/>
        <v>19.781421464234853</v>
      </c>
      <c r="E256" s="2">
        <f t="shared" si="19"/>
        <v>1.5218983449312162E-2</v>
      </c>
      <c r="F256" s="2">
        <f t="shared" si="23"/>
        <v>1.8164767854445991E-2</v>
      </c>
      <c r="G256" s="2">
        <f t="shared" si="21"/>
        <v>-2.9457844051338292E-3</v>
      </c>
      <c r="H256" s="2" t="str">
        <f t="shared" si="22"/>
        <v>Hold</v>
      </c>
    </row>
    <row r="257" spans="1:8" ht="13.5" x14ac:dyDescent="0.25">
      <c r="A257" s="3">
        <f>TITRES_STAT!B260</f>
        <v>44973</v>
      </c>
      <c r="B257" s="5">
        <f>TITRES_STAT!D260</f>
        <v>19.632899999999999</v>
      </c>
      <c r="C257" s="2">
        <f t="shared" si="18"/>
        <v>19.79338807111737</v>
      </c>
      <c r="D257" s="2">
        <f t="shared" si="20"/>
        <v>19.77041987429153</v>
      </c>
      <c r="E257" s="2">
        <f t="shared" si="19"/>
        <v>2.2968196825839726E-2</v>
      </c>
      <c r="F257" s="2">
        <f t="shared" si="23"/>
        <v>1.9125453648724738E-2</v>
      </c>
      <c r="G257" s="2">
        <f t="shared" si="21"/>
        <v>3.8427431771149885E-3</v>
      </c>
      <c r="H257" s="2" t="str">
        <f t="shared" si="22"/>
        <v>Sell</v>
      </c>
    </row>
    <row r="258" spans="1:8" ht="13.5" x14ac:dyDescent="0.25">
      <c r="A258" s="3">
        <f>TITRES_STAT!B261</f>
        <v>44974</v>
      </c>
      <c r="B258" s="5">
        <f>TITRES_STAT!D261</f>
        <v>19.632899999999999</v>
      </c>
      <c r="C258" s="2">
        <f t="shared" si="18"/>
        <v>19.790636060176237</v>
      </c>
      <c r="D258" s="2">
        <f t="shared" si="20"/>
        <v>19.760233216936602</v>
      </c>
      <c r="E258" s="2">
        <f t="shared" si="19"/>
        <v>3.0402843239635047E-2</v>
      </c>
      <c r="F258" s="2">
        <f t="shared" si="23"/>
        <v>2.1380931566906802E-2</v>
      </c>
      <c r="G258" s="2">
        <f t="shared" si="21"/>
        <v>9.0219116727282452E-3</v>
      </c>
      <c r="H258" s="2" t="str">
        <f t="shared" si="22"/>
        <v>Sell</v>
      </c>
    </row>
    <row r="259" spans="1:8" ht="13.5" x14ac:dyDescent="0.25">
      <c r="A259" s="3">
        <f>TITRES_STAT!B262</f>
        <v>44977</v>
      </c>
      <c r="B259" s="5">
        <f>TITRES_STAT!D262</f>
        <v>19.625</v>
      </c>
      <c r="C259" s="2">
        <f t="shared" si="18"/>
        <v>19.846815127841431</v>
      </c>
      <c r="D259" s="2">
        <f t="shared" si="20"/>
        <v>19.750215941607962</v>
      </c>
      <c r="E259" s="2">
        <f t="shared" si="19"/>
        <v>9.659918623346897E-2</v>
      </c>
      <c r="F259" s="2">
        <f t="shared" si="23"/>
        <v>3.6424582500219238E-2</v>
      </c>
      <c r="G259" s="2">
        <f t="shared" si="21"/>
        <v>6.0174603733249732E-2</v>
      </c>
      <c r="H259" s="2" t="str">
        <f t="shared" si="22"/>
        <v>Sell</v>
      </c>
    </row>
    <row r="260" spans="1:8" ht="13.5" x14ac:dyDescent="0.25">
      <c r="A260" s="3">
        <f>TITRES_STAT!B263</f>
        <v>44978</v>
      </c>
      <c r="B260" s="5">
        <f>TITRES_STAT!D263</f>
        <v>19.632899999999999</v>
      </c>
      <c r="C260" s="2">
        <f t="shared" si="18"/>
        <v>19.826105108173518</v>
      </c>
      <c r="D260" s="2">
        <f t="shared" si="20"/>
        <v>19.741525871859224</v>
      </c>
      <c r="E260" s="2">
        <f t="shared" si="19"/>
        <v>8.4579236314294093E-2</v>
      </c>
      <c r="F260" s="2">
        <f t="shared" si="23"/>
        <v>4.6055513263034212E-2</v>
      </c>
      <c r="G260" s="2">
        <f t="shared" si="21"/>
        <v>3.8523723051259881E-2</v>
      </c>
      <c r="H260" s="2" t="str">
        <f t="shared" si="22"/>
        <v>Sell</v>
      </c>
    </row>
    <row r="261" spans="1:8" ht="13.5" x14ac:dyDescent="0.25">
      <c r="A261" s="3">
        <f>TITRES_STAT!B264</f>
        <v>44979</v>
      </c>
      <c r="B261" s="5">
        <f>TITRES_STAT!D264</f>
        <v>19.5854</v>
      </c>
      <c r="C261" s="2">
        <f t="shared" si="18"/>
        <v>19.808581245377592</v>
      </c>
      <c r="D261" s="2">
        <f t="shared" si="20"/>
        <v>19.729960992462246</v>
      </c>
      <c r="E261" s="2">
        <f t="shared" si="19"/>
        <v>7.8620252915346356E-2</v>
      </c>
      <c r="F261" s="2">
        <f t="shared" si="23"/>
        <v>5.2568461193496646E-2</v>
      </c>
      <c r="G261" s="2">
        <f t="shared" si="21"/>
        <v>2.605179172184971E-2</v>
      </c>
      <c r="H261" s="2" t="str">
        <f t="shared" si="22"/>
        <v>Sell</v>
      </c>
    </row>
    <row r="262" spans="1:8" ht="13.5" x14ac:dyDescent="0.25">
      <c r="A262" s="3">
        <f>TITRES_STAT!B265</f>
        <v>44980</v>
      </c>
      <c r="B262" s="5">
        <f>TITRES_STAT!D265</f>
        <v>19.632899999999999</v>
      </c>
      <c r="C262" s="2">
        <f t="shared" si="18"/>
        <v>19.794968746088735</v>
      </c>
      <c r="D262" s="2">
        <f t="shared" si="20"/>
        <v>19.722771289316896</v>
      </c>
      <c r="E262" s="2">
        <f t="shared" si="19"/>
        <v>7.2197456771839086E-2</v>
      </c>
      <c r="F262" s="2">
        <f t="shared" si="23"/>
        <v>5.6494260309165135E-2</v>
      </c>
      <c r="G262" s="2">
        <f t="shared" si="21"/>
        <v>1.570319646267395E-2</v>
      </c>
      <c r="H262" s="2" t="str">
        <f t="shared" si="22"/>
        <v>Sell</v>
      </c>
    </row>
    <row r="263" spans="1:8" ht="13.5" x14ac:dyDescent="0.25">
      <c r="A263" s="3">
        <f>TITRES_STAT!B266</f>
        <v>44981</v>
      </c>
      <c r="B263" s="5">
        <f>TITRES_STAT!D266</f>
        <v>19.632899999999999</v>
      </c>
      <c r="C263" s="2">
        <f t="shared" si="18"/>
        <v>19.771265862075083</v>
      </c>
      <c r="D263" s="2">
        <f t="shared" si="20"/>
        <v>19.716114156774903</v>
      </c>
      <c r="E263" s="2">
        <f t="shared" si="19"/>
        <v>5.5151705300179543E-2</v>
      </c>
      <c r="F263" s="2">
        <f t="shared" si="23"/>
        <v>5.6225749307368025E-2</v>
      </c>
      <c r="G263" s="2">
        <f t="shared" si="21"/>
        <v>-1.0740440071884821E-3</v>
      </c>
      <c r="H263" s="2" t="str">
        <f t="shared" si="22"/>
        <v>Hold</v>
      </c>
    </row>
    <row r="264" spans="1:8" ht="13.5" x14ac:dyDescent="0.25">
      <c r="A264" s="3">
        <f>TITRES_STAT!B267</f>
        <v>44984</v>
      </c>
      <c r="B264" s="5">
        <f>TITRES_STAT!D267</f>
        <v>19.609200000000001</v>
      </c>
      <c r="C264" s="2">
        <f t="shared" si="18"/>
        <v>19.760948037140455</v>
      </c>
      <c r="D264" s="2">
        <f t="shared" si="20"/>
        <v>19.708194589606393</v>
      </c>
      <c r="E264" s="2">
        <f t="shared" si="19"/>
        <v>5.2753447534062303E-2</v>
      </c>
      <c r="F264" s="2">
        <f t="shared" si="23"/>
        <v>5.5531288952706884E-2</v>
      </c>
      <c r="G264" s="2">
        <f t="shared" si="21"/>
        <v>-2.7778414186445805E-3</v>
      </c>
      <c r="H264" s="2" t="str">
        <f t="shared" si="22"/>
        <v>Hold</v>
      </c>
    </row>
    <row r="265" spans="1:8" ht="13.5" x14ac:dyDescent="0.25">
      <c r="A265" s="3">
        <f>TITRES_STAT!B268</f>
        <v>44985</v>
      </c>
      <c r="B265" s="5">
        <f>TITRES_STAT!D268</f>
        <v>19.609200000000001</v>
      </c>
      <c r="C265" s="2">
        <f t="shared" si="18"/>
        <v>19.741248339118847</v>
      </c>
      <c r="D265" s="2">
        <f t="shared" si="20"/>
        <v>19.700861657042957</v>
      </c>
      <c r="E265" s="2">
        <f t="shared" si="19"/>
        <v>4.038668207589069E-2</v>
      </c>
      <c r="F265" s="2">
        <f t="shared" si="23"/>
        <v>5.2502367577343646E-2</v>
      </c>
      <c r="G265" s="2">
        <f t="shared" si="21"/>
        <v>-1.2115685501452957E-2</v>
      </c>
      <c r="H265" s="2" t="str">
        <f t="shared" si="22"/>
        <v>Hold</v>
      </c>
    </row>
    <row r="266" spans="1:8" ht="13.5" x14ac:dyDescent="0.25">
      <c r="A266" s="3">
        <f>TITRES_STAT!B269</f>
        <v>44986</v>
      </c>
      <c r="B266" s="5">
        <f>TITRES_STAT!D269</f>
        <v>19.625</v>
      </c>
      <c r="C266" s="2">
        <f t="shared" si="18"/>
        <v>19.723363979254408</v>
      </c>
      <c r="D266" s="2">
        <f t="shared" si="20"/>
        <v>19.695242275039774</v>
      </c>
      <c r="E266" s="2">
        <f t="shared" si="19"/>
        <v>2.812170421463378E-2</v>
      </c>
      <c r="F266" s="2">
        <f t="shared" si="23"/>
        <v>4.7626234904801674E-2</v>
      </c>
      <c r="G266" s="2">
        <f t="shared" si="21"/>
        <v>-1.9504530690167894E-2</v>
      </c>
      <c r="H266" s="2" t="str">
        <f t="shared" si="22"/>
        <v>Hold</v>
      </c>
    </row>
    <row r="267" spans="1:8" ht="13.5" x14ac:dyDescent="0.25">
      <c r="A267" s="3">
        <f>TITRES_STAT!B270</f>
        <v>44987</v>
      </c>
      <c r="B267" s="5">
        <f>TITRES_STAT!D270</f>
        <v>19.569500000000001</v>
      </c>
      <c r="C267" s="2">
        <f t="shared" si="18"/>
        <v>19.709446443984501</v>
      </c>
      <c r="D267" s="2">
        <f t="shared" si="20"/>
        <v>19.685928032444235</v>
      </c>
      <c r="E267" s="2">
        <f t="shared" si="19"/>
        <v>2.3518411540266015E-2</v>
      </c>
      <c r="F267" s="2">
        <f t="shared" si="23"/>
        <v>4.2804670231894541E-2</v>
      </c>
      <c r="G267" s="2">
        <f t="shared" si="21"/>
        <v>-1.9286258691628526E-2</v>
      </c>
      <c r="H267" s="2" t="str">
        <f t="shared" si="22"/>
        <v>Hold</v>
      </c>
    </row>
    <row r="268" spans="1:8" ht="13.5" x14ac:dyDescent="0.25">
      <c r="A268" s="3">
        <f>TITRES_STAT!B271</f>
        <v>44988</v>
      </c>
      <c r="B268" s="5">
        <f>TITRES_STAT!D271</f>
        <v>19.252600000000001</v>
      </c>
      <c r="C268" s="2">
        <f t="shared" si="18"/>
        <v>19.697670067986888</v>
      </c>
      <c r="D268" s="2">
        <f t="shared" si="20"/>
        <v>19.653829659670588</v>
      </c>
      <c r="E268" s="2">
        <f t="shared" si="19"/>
        <v>4.3840408316299317E-2</v>
      </c>
      <c r="F268" s="2">
        <f t="shared" si="23"/>
        <v>4.3011817848775502E-2</v>
      </c>
      <c r="G268" s="2">
        <f t="shared" si="21"/>
        <v>8.2859046752381538E-4</v>
      </c>
      <c r="H268" s="2" t="str">
        <f t="shared" si="22"/>
        <v>Sell</v>
      </c>
    </row>
    <row r="269" spans="1:8" ht="13.5" x14ac:dyDescent="0.25">
      <c r="A269" s="3">
        <f>TITRES_STAT!B272</f>
        <v>44991</v>
      </c>
      <c r="B269" s="5">
        <f>TITRES_STAT!D272</f>
        <v>18.1038</v>
      </c>
      <c r="C269" s="2">
        <f t="shared" si="18"/>
        <v>19.686490057527369</v>
      </c>
      <c r="D269" s="2">
        <f t="shared" si="20"/>
        <v>19.539012647843137</v>
      </c>
      <c r="E269" s="2">
        <f t="shared" si="19"/>
        <v>0.14747740968423173</v>
      </c>
      <c r="F269" s="2">
        <f t="shared" si="23"/>
        <v>6.3904936215866751E-2</v>
      </c>
      <c r="G269" s="2">
        <f t="shared" si="21"/>
        <v>8.357247346836498E-2</v>
      </c>
      <c r="H269" s="2" t="str">
        <f t="shared" si="22"/>
        <v>Sell</v>
      </c>
    </row>
    <row r="270" spans="1:8" ht="13.5" x14ac:dyDescent="0.25">
      <c r="A270" s="3">
        <f>TITRES_STAT!B273</f>
        <v>44992</v>
      </c>
      <c r="B270" s="5">
        <f>TITRES_STAT!D273</f>
        <v>19.1892</v>
      </c>
      <c r="C270" s="2">
        <f t="shared" si="18"/>
        <v>19.678245433292389</v>
      </c>
      <c r="D270" s="2">
        <f t="shared" si="20"/>
        <v>19.513100599854756</v>
      </c>
      <c r="E270" s="2">
        <f t="shared" si="19"/>
        <v>0.16514483343763331</v>
      </c>
      <c r="F270" s="2">
        <f t="shared" si="23"/>
        <v>8.4152915660220068E-2</v>
      </c>
      <c r="G270" s="2">
        <f t="shared" si="21"/>
        <v>8.0991917777413241E-2</v>
      </c>
      <c r="H270" s="2" t="str">
        <f t="shared" si="22"/>
        <v>Sell</v>
      </c>
    </row>
    <row r="271" spans="1:8" ht="13.5" x14ac:dyDescent="0.25">
      <c r="A271" s="3">
        <f>TITRES_STAT!B274</f>
        <v>44993</v>
      </c>
      <c r="B271" s="5">
        <f>TITRES_STAT!D274</f>
        <v>19.252600000000001</v>
      </c>
      <c r="C271" s="2">
        <f t="shared" ref="C271:C334" si="24">$C$4*B261+C270*(1-$C$4)</f>
        <v>19.663961520478175</v>
      </c>
      <c r="D271" s="2">
        <f t="shared" si="20"/>
        <v>19.493804259124772</v>
      </c>
      <c r="E271" s="2">
        <f t="shared" si="19"/>
        <v>0.17015726135340259</v>
      </c>
      <c r="F271" s="2">
        <f t="shared" si="23"/>
        <v>0.10135378479885657</v>
      </c>
      <c r="G271" s="2">
        <f t="shared" si="21"/>
        <v>6.8803476554546023E-2</v>
      </c>
      <c r="H271" s="2" t="str">
        <f t="shared" si="22"/>
        <v>Sell</v>
      </c>
    </row>
    <row r="272" spans="1:8" ht="13.5" x14ac:dyDescent="0.25">
      <c r="A272" s="3">
        <f>TITRES_STAT!B275</f>
        <v>44994</v>
      </c>
      <c r="B272" s="5">
        <f>TITRES_STAT!D275</f>
        <v>19.252600000000001</v>
      </c>
      <c r="C272" s="2">
        <f t="shared" si="24"/>
        <v>19.659182825019997</v>
      </c>
      <c r="D272" s="2">
        <f t="shared" si="20"/>
        <v>19.475937276967382</v>
      </c>
      <c r="E272" s="2">
        <f t="shared" si="19"/>
        <v>0.18324554805261428</v>
      </c>
      <c r="F272" s="2">
        <f t="shared" si="23"/>
        <v>0.11773213744960812</v>
      </c>
      <c r="G272" s="2">
        <f t="shared" si="21"/>
        <v>6.5513410603006167E-2</v>
      </c>
      <c r="H272" s="2" t="str">
        <f t="shared" si="22"/>
        <v>Sell</v>
      </c>
    </row>
    <row r="273" spans="1:8" ht="13.5" x14ac:dyDescent="0.25">
      <c r="A273" s="3">
        <f>TITRES_STAT!B276</f>
        <v>44995</v>
      </c>
      <c r="B273" s="5">
        <f>TITRES_STAT!D276</f>
        <v>19.252600000000001</v>
      </c>
      <c r="C273" s="2">
        <f t="shared" si="24"/>
        <v>19.655139313478461</v>
      </c>
      <c r="D273" s="2">
        <f t="shared" si="20"/>
        <v>19.459393774969797</v>
      </c>
      <c r="E273" s="2">
        <f t="shared" si="19"/>
        <v>0.19574553850866394</v>
      </c>
      <c r="F273" s="2">
        <f t="shared" si="23"/>
        <v>0.1333348176614193</v>
      </c>
      <c r="G273" s="2">
        <f t="shared" si="21"/>
        <v>6.2410720847244638E-2</v>
      </c>
      <c r="H273" s="2" t="str">
        <f t="shared" si="22"/>
        <v>Sell</v>
      </c>
    </row>
    <row r="274" spans="1:8" ht="13.5" x14ac:dyDescent="0.25">
      <c r="A274" s="3">
        <f>TITRES_STAT!B277</f>
        <v>44998</v>
      </c>
      <c r="B274" s="5">
        <f>TITRES_STAT!D277</f>
        <v>19.252600000000001</v>
      </c>
      <c r="C274" s="2">
        <f t="shared" si="24"/>
        <v>19.648071726789468</v>
      </c>
      <c r="D274" s="2">
        <f t="shared" si="20"/>
        <v>19.444075717564626</v>
      </c>
      <c r="E274" s="2">
        <f t="shared" si="19"/>
        <v>0.2039960092248414</v>
      </c>
      <c r="F274" s="2">
        <f t="shared" si="23"/>
        <v>0.14746705597410373</v>
      </c>
      <c r="G274" s="2">
        <f t="shared" si="21"/>
        <v>5.6528953250737674E-2</v>
      </c>
      <c r="H274" s="2" t="str">
        <f t="shared" si="22"/>
        <v>Sell</v>
      </c>
    </row>
    <row r="275" spans="1:8" ht="13.5" x14ac:dyDescent="0.25">
      <c r="A275" s="3">
        <f>TITRES_STAT!B278</f>
        <v>44999</v>
      </c>
      <c r="B275" s="5">
        <f>TITRES_STAT!D278</f>
        <v>19.252600000000001</v>
      </c>
      <c r="C275" s="2">
        <f t="shared" si="24"/>
        <v>19.642091461129549</v>
      </c>
      <c r="D275" s="2">
        <f t="shared" si="20"/>
        <v>19.429892331078356</v>
      </c>
      <c r="E275" s="2">
        <f t="shared" si="19"/>
        <v>0.21219913005119295</v>
      </c>
      <c r="F275" s="2">
        <f t="shared" si="23"/>
        <v>0.16041347078952159</v>
      </c>
      <c r="G275" s="2">
        <f t="shared" si="21"/>
        <v>5.1785659261671363E-2</v>
      </c>
      <c r="H275" s="2" t="str">
        <f t="shared" si="22"/>
        <v>Sell</v>
      </c>
    </row>
    <row r="276" spans="1:8" ht="13.5" x14ac:dyDescent="0.25">
      <c r="A276" s="3">
        <f>TITRES_STAT!B279</f>
        <v>45000</v>
      </c>
      <c r="B276" s="5">
        <f>TITRES_STAT!D279</f>
        <v>19.014900000000001</v>
      </c>
      <c r="C276" s="2">
        <f t="shared" si="24"/>
        <v>19.639462005571158</v>
      </c>
      <c r="D276" s="2">
        <f t="shared" si="20"/>
        <v>19.399152158405887</v>
      </c>
      <c r="E276" s="2">
        <f t="shared" si="19"/>
        <v>0.24030984716527115</v>
      </c>
      <c r="F276" s="2">
        <f t="shared" si="23"/>
        <v>0.17639274606467151</v>
      </c>
      <c r="G276" s="2">
        <f t="shared" si="21"/>
        <v>6.3917101100599644E-2</v>
      </c>
      <c r="H276" s="2" t="str">
        <f t="shared" si="22"/>
        <v>Sell</v>
      </c>
    </row>
    <row r="277" spans="1:8" ht="13.5" x14ac:dyDescent="0.25">
      <c r="A277" s="3">
        <f>TITRES_STAT!B280</f>
        <v>45001</v>
      </c>
      <c r="B277" s="5">
        <f>TITRES_STAT!D280</f>
        <v>19.173400000000001</v>
      </c>
      <c r="C277" s="2">
        <f t="shared" si="24"/>
        <v>19.628698620098675</v>
      </c>
      <c r="D277" s="2">
        <f t="shared" si="20"/>
        <v>19.382429776301748</v>
      </c>
      <c r="E277" s="2">
        <f t="shared" si="19"/>
        <v>0.24626884379692626</v>
      </c>
      <c r="F277" s="2">
        <f t="shared" si="23"/>
        <v>0.19036796561112246</v>
      </c>
      <c r="G277" s="2">
        <f t="shared" si="21"/>
        <v>5.5900878185803804E-2</v>
      </c>
      <c r="H277" s="2" t="str">
        <f t="shared" si="22"/>
        <v>Sell</v>
      </c>
    </row>
    <row r="278" spans="1:8" ht="13.5" x14ac:dyDescent="0.25">
      <c r="A278" s="3">
        <f>TITRES_STAT!B281</f>
        <v>45002</v>
      </c>
      <c r="B278" s="5">
        <f>TITRES_STAT!D281</f>
        <v>19.252600000000001</v>
      </c>
      <c r="C278" s="2">
        <f t="shared" si="24"/>
        <v>19.57083729392965</v>
      </c>
      <c r="D278" s="2">
        <f t="shared" si="20"/>
        <v>19.37281275583495</v>
      </c>
      <c r="E278" s="2">
        <f t="shared" si="19"/>
        <v>0.19802453809469966</v>
      </c>
      <c r="F278" s="2">
        <f t="shared" si="23"/>
        <v>0.19189928010783791</v>
      </c>
      <c r="G278" s="2">
        <f t="shared" si="21"/>
        <v>6.125257986861754E-3</v>
      </c>
      <c r="H278" s="2" t="str">
        <f t="shared" si="22"/>
        <v>Sell</v>
      </c>
    </row>
    <row r="279" spans="1:8" ht="13.5" x14ac:dyDescent="0.25">
      <c r="A279" s="3">
        <f>TITRES_STAT!B282</f>
        <v>45006</v>
      </c>
      <c r="B279" s="5">
        <f>TITRES_STAT!D282</f>
        <v>19.252600000000001</v>
      </c>
      <c r="C279" s="2">
        <f t="shared" si="24"/>
        <v>19.345139248709703</v>
      </c>
      <c r="D279" s="2">
        <f t="shared" si="20"/>
        <v>19.363908107254584</v>
      </c>
      <c r="E279" s="2">
        <f t="shared" si="19"/>
        <v>-1.8768858544881084E-2</v>
      </c>
      <c r="F279" s="2">
        <f t="shared" si="23"/>
        <v>0.14976565237729411</v>
      </c>
      <c r="G279" s="2">
        <f t="shared" si="21"/>
        <v>-0.1685345109221752</v>
      </c>
      <c r="H279" s="2" t="str">
        <f t="shared" si="22"/>
        <v>Hold</v>
      </c>
    </row>
    <row r="280" spans="1:8" ht="13.5" x14ac:dyDescent="0.25">
      <c r="A280" s="3">
        <f>TITRES_STAT!B283</f>
        <v>45007</v>
      </c>
      <c r="B280" s="5">
        <f>TITRES_STAT!D283</f>
        <v>19.252600000000001</v>
      </c>
      <c r="C280" s="2">
        <f t="shared" si="24"/>
        <v>19.321148595062059</v>
      </c>
      <c r="D280" s="2">
        <f t="shared" si="20"/>
        <v>19.355663062272761</v>
      </c>
      <c r="E280" s="2">
        <f t="shared" si="19"/>
        <v>-3.4514467210701838E-2</v>
      </c>
      <c r="F280" s="2">
        <f t="shared" si="23"/>
        <v>0.11290962845969492</v>
      </c>
      <c r="G280" s="2">
        <f t="shared" si="21"/>
        <v>-0.14742409567039677</v>
      </c>
      <c r="H280" s="2" t="str">
        <f t="shared" si="22"/>
        <v>Hold</v>
      </c>
    </row>
    <row r="281" spans="1:8" ht="13.5" x14ac:dyDescent="0.25">
      <c r="A281" s="3">
        <f>TITRES_STAT!B284</f>
        <v>45008</v>
      </c>
      <c r="B281" s="5">
        <f>TITRES_STAT!D284</f>
        <v>19.252600000000001</v>
      </c>
      <c r="C281" s="2">
        <f t="shared" si="24"/>
        <v>19.310602657360203</v>
      </c>
      <c r="D281" s="2">
        <f t="shared" si="20"/>
        <v>19.348028761363668</v>
      </c>
      <c r="E281" s="2">
        <f t="shared" si="19"/>
        <v>-3.7426104003465355E-2</v>
      </c>
      <c r="F281" s="2">
        <f t="shared" si="23"/>
        <v>8.284248196706287E-2</v>
      </c>
      <c r="G281" s="2">
        <f t="shared" si="21"/>
        <v>-0.12026858597052822</v>
      </c>
      <c r="H281" s="2" t="str">
        <f t="shared" si="22"/>
        <v>Hold</v>
      </c>
    </row>
    <row r="282" spans="1:8" ht="13.5" x14ac:dyDescent="0.25">
      <c r="A282" s="3">
        <f>TITRES_STAT!B285</f>
        <v>45009</v>
      </c>
      <c r="B282" s="5">
        <f>TITRES_STAT!D285</f>
        <v>19.213000000000001</v>
      </c>
      <c r="C282" s="2">
        <f t="shared" si="24"/>
        <v>19.301679171612481</v>
      </c>
      <c r="D282" s="2">
        <f t="shared" si="20"/>
        <v>19.338026630892287</v>
      </c>
      <c r="E282" s="2">
        <f t="shared" si="19"/>
        <v>-3.6347459279806316E-2</v>
      </c>
      <c r="F282" s="2">
        <f t="shared" si="23"/>
        <v>5.9004493717689038E-2</v>
      </c>
      <c r="G282" s="2">
        <f t="shared" si="21"/>
        <v>-9.5351952997495354E-2</v>
      </c>
      <c r="H282" s="2" t="str">
        <f t="shared" si="22"/>
        <v>Hold</v>
      </c>
    </row>
    <row r="283" spans="1:8" ht="13.5" x14ac:dyDescent="0.25">
      <c r="A283" s="3">
        <f>TITRES_STAT!B286</f>
        <v>45012</v>
      </c>
      <c r="B283" s="5">
        <f>TITRES_STAT!D286</f>
        <v>19.173400000000001</v>
      </c>
      <c r="C283" s="2">
        <f t="shared" si="24"/>
        <v>19.294128529825947</v>
      </c>
      <c r="D283" s="2">
        <f t="shared" si="20"/>
        <v>19.325832065641006</v>
      </c>
      <c r="E283" s="2">
        <f t="shared" si="19"/>
        <v>-3.1703535815058359E-2</v>
      </c>
      <c r="F283" s="2">
        <f t="shared" si="23"/>
        <v>4.0862887811139559E-2</v>
      </c>
      <c r="G283" s="2">
        <f t="shared" si="21"/>
        <v>-7.2566423626197918E-2</v>
      </c>
      <c r="H283" s="2" t="str">
        <f t="shared" si="22"/>
        <v>Hold</v>
      </c>
    </row>
    <row r="284" spans="1:8" ht="13.5" x14ac:dyDescent="0.25">
      <c r="A284" s="3">
        <f>TITRES_STAT!B287</f>
        <v>45013</v>
      </c>
      <c r="B284" s="5">
        <f>TITRES_STAT!D287</f>
        <v>19.173400000000001</v>
      </c>
      <c r="C284" s="2">
        <f t="shared" si="24"/>
        <v>19.287739525237342</v>
      </c>
      <c r="D284" s="2">
        <f t="shared" si="20"/>
        <v>19.314540801519449</v>
      </c>
      <c r="E284" s="2">
        <f t="shared" ref="E284:E347" si="25">C284-D284</f>
        <v>-2.6801276282107267E-2</v>
      </c>
      <c r="F284" s="2">
        <f t="shared" si="23"/>
        <v>2.7330054992490194E-2</v>
      </c>
      <c r="G284" s="2">
        <f t="shared" si="21"/>
        <v>-5.4131331274597461E-2</v>
      </c>
      <c r="H284" s="2" t="str">
        <f t="shared" si="22"/>
        <v>Hold</v>
      </c>
    </row>
    <row r="285" spans="1:8" ht="13.5" x14ac:dyDescent="0.25">
      <c r="A285" s="3">
        <f>TITRES_STAT!B288</f>
        <v>45014</v>
      </c>
      <c r="B285" s="5">
        <f>TITRES_STAT!D288</f>
        <v>19.014900000000001</v>
      </c>
      <c r="C285" s="2">
        <f t="shared" si="24"/>
        <v>19.282333444431597</v>
      </c>
      <c r="D285" s="2">
        <f t="shared" ref="D285:D348" si="26">$D$4*B285+(1-$D$4)*D284</f>
        <v>19.292345186592083</v>
      </c>
      <c r="E285" s="2">
        <f t="shared" si="25"/>
        <v>-1.0011742160486392E-2</v>
      </c>
      <c r="F285" s="2">
        <f t="shared" si="23"/>
        <v>1.9861695561894877E-2</v>
      </c>
      <c r="G285" s="2">
        <f t="shared" si="21"/>
        <v>-2.9873437722381269E-2</v>
      </c>
      <c r="H285" s="2" t="str">
        <f t="shared" si="22"/>
        <v>Hold</v>
      </c>
    </row>
    <row r="286" spans="1:8" ht="13.5" x14ac:dyDescent="0.25">
      <c r="A286" s="3">
        <f>TITRES_STAT!B289</f>
        <v>45015</v>
      </c>
      <c r="B286" s="5">
        <f>TITRES_STAT!D289</f>
        <v>19.014900000000001</v>
      </c>
      <c r="C286" s="2">
        <f t="shared" si="24"/>
        <v>19.241189837595968</v>
      </c>
      <c r="D286" s="2">
        <f t="shared" si="26"/>
        <v>19.271793691288966</v>
      </c>
      <c r="E286" s="2">
        <f t="shared" si="25"/>
        <v>-3.0603853692998229E-2</v>
      </c>
      <c r="F286" s="2">
        <f t="shared" si="23"/>
        <v>9.7685857109162545E-3</v>
      </c>
      <c r="G286" s="2">
        <f t="shared" si="21"/>
        <v>-4.0372439403914481E-2</v>
      </c>
      <c r="H286" s="2" t="str">
        <f t="shared" si="22"/>
        <v>Hold</v>
      </c>
    </row>
    <row r="287" spans="1:8" ht="13.5" x14ac:dyDescent="0.25">
      <c r="A287" s="3">
        <f>TITRES_STAT!B290</f>
        <v>45016</v>
      </c>
      <c r="B287" s="5">
        <f>TITRES_STAT!D290</f>
        <v>19.411100000000001</v>
      </c>
      <c r="C287" s="2">
        <f t="shared" si="24"/>
        <v>19.230760631811972</v>
      </c>
      <c r="D287" s="2">
        <f t="shared" si="26"/>
        <v>19.282112677119414</v>
      </c>
      <c r="E287" s="2">
        <f t="shared" si="25"/>
        <v>-5.1352045307442751E-2</v>
      </c>
      <c r="F287" s="2">
        <f t="shared" si="23"/>
        <v>-2.4555404927555473E-3</v>
      </c>
      <c r="G287" s="2">
        <f t="shared" si="21"/>
        <v>-4.88965048146872E-2</v>
      </c>
      <c r="H287" s="2" t="str">
        <f t="shared" si="22"/>
        <v>Hold</v>
      </c>
    </row>
    <row r="288" spans="1:8" ht="13.5" x14ac:dyDescent="0.25">
      <c r="A288" s="3">
        <f>TITRES_STAT!B291</f>
        <v>45019</v>
      </c>
      <c r="B288" s="5">
        <f>TITRES_STAT!D291</f>
        <v>19.720099999999999</v>
      </c>
      <c r="C288" s="2">
        <f t="shared" si="24"/>
        <v>19.234120534610131</v>
      </c>
      <c r="D288" s="2">
        <f t="shared" si="26"/>
        <v>19.314556182517975</v>
      </c>
      <c r="E288" s="2">
        <f t="shared" si="25"/>
        <v>-8.0435647907844299E-2</v>
      </c>
      <c r="F288" s="2">
        <f t="shared" si="23"/>
        <v>-1.80515619757733E-2</v>
      </c>
      <c r="G288" s="2">
        <f t="shared" si="21"/>
        <v>-6.2384085932070996E-2</v>
      </c>
      <c r="H288" s="2" t="str">
        <f t="shared" si="22"/>
        <v>Hold</v>
      </c>
    </row>
    <row r="289" spans="1:8" ht="13.5" x14ac:dyDescent="0.25">
      <c r="A289" s="3">
        <f>TITRES_STAT!B292</f>
        <v>45020</v>
      </c>
      <c r="B289" s="5">
        <f>TITRES_STAT!D292</f>
        <v>19.648800000000001</v>
      </c>
      <c r="C289" s="2">
        <f t="shared" si="24"/>
        <v>19.236963529285497</v>
      </c>
      <c r="D289" s="2">
        <f t="shared" si="26"/>
        <v>19.33931498381294</v>
      </c>
      <c r="E289" s="2">
        <f t="shared" si="25"/>
        <v>-0.10235145452744376</v>
      </c>
      <c r="F289" s="2">
        <f t="shared" si="23"/>
        <v>-3.4911540486107395E-2</v>
      </c>
      <c r="G289" s="2">
        <f t="shared" si="21"/>
        <v>-6.7439914041336368E-2</v>
      </c>
      <c r="H289" s="2" t="str">
        <f t="shared" si="22"/>
        <v>Hold</v>
      </c>
    </row>
    <row r="290" spans="1:8" ht="13.5" x14ac:dyDescent="0.25">
      <c r="A290" s="3">
        <f>TITRES_STAT!B293</f>
        <v>45021</v>
      </c>
      <c r="B290" s="5">
        <f>TITRES_STAT!D293</f>
        <v>19.648800000000001</v>
      </c>
      <c r="C290" s="2">
        <f t="shared" si="24"/>
        <v>19.239369140164651</v>
      </c>
      <c r="D290" s="2">
        <f t="shared" si="26"/>
        <v>19.362239799826796</v>
      </c>
      <c r="E290" s="2">
        <f t="shared" si="25"/>
        <v>-0.12287065966214428</v>
      </c>
      <c r="F290" s="2">
        <f t="shared" si="23"/>
        <v>-5.2503364321314777E-2</v>
      </c>
      <c r="G290" s="2">
        <f t="shared" si="21"/>
        <v>-7.03672953408295E-2</v>
      </c>
      <c r="H290" s="2" t="str">
        <f t="shared" si="22"/>
        <v>Hold</v>
      </c>
    </row>
    <row r="291" spans="1:8" ht="13.5" x14ac:dyDescent="0.25">
      <c r="A291" s="3">
        <f>TITRES_STAT!B294</f>
        <v>45022</v>
      </c>
      <c r="B291" s="5">
        <f>TITRES_STAT!D294</f>
        <v>19.632899999999999</v>
      </c>
      <c r="C291" s="2">
        <f t="shared" si="24"/>
        <v>19.241404657062397</v>
      </c>
      <c r="D291" s="2">
        <f t="shared" si="26"/>
        <v>19.382288703543331</v>
      </c>
      <c r="E291" s="2">
        <f t="shared" si="25"/>
        <v>-0.14088404648093444</v>
      </c>
      <c r="F291" s="2">
        <f t="shared" si="23"/>
        <v>-7.0179500753238713E-2</v>
      </c>
      <c r="G291" s="2">
        <f t="shared" si="21"/>
        <v>-7.0704545727695731E-2</v>
      </c>
      <c r="H291" s="2" t="str">
        <f t="shared" si="22"/>
        <v>Hold</v>
      </c>
    </row>
    <row r="292" spans="1:8" ht="13.5" x14ac:dyDescent="0.25">
      <c r="A292" s="3">
        <f>TITRES_STAT!B295</f>
        <v>45023</v>
      </c>
      <c r="B292" s="5">
        <f>TITRES_STAT!D295</f>
        <v>19.648800000000001</v>
      </c>
      <c r="C292" s="2">
        <f t="shared" si="24"/>
        <v>19.237034709822026</v>
      </c>
      <c r="D292" s="2">
        <f t="shared" si="26"/>
        <v>19.402030281058639</v>
      </c>
      <c r="E292" s="2">
        <f t="shared" si="25"/>
        <v>-0.1649955712366129</v>
      </c>
      <c r="F292" s="2">
        <f t="shared" si="23"/>
        <v>-8.9142714849913554E-2</v>
      </c>
      <c r="G292" s="2">
        <f t="shared" ref="G292:G355" si="27">E292-F292</f>
        <v>-7.5852856386699349E-2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45026</v>
      </c>
      <c r="B293" s="5">
        <f>TITRES_STAT!D296</f>
        <v>19.728000000000002</v>
      </c>
      <c r="C293" s="2">
        <f t="shared" si="24"/>
        <v>19.227244754464792</v>
      </c>
      <c r="D293" s="2">
        <f t="shared" si="26"/>
        <v>19.426176186165407</v>
      </c>
      <c r="E293" s="2">
        <f t="shared" si="25"/>
        <v>-0.19893143170061478</v>
      </c>
      <c r="F293" s="2">
        <f t="shared" ref="F293:F356" si="29">(E293*(2/(10)))+((1-(2/10))*F292)</f>
        <v>-0.11110045822005381</v>
      </c>
      <c r="G293" s="2">
        <f t="shared" si="27"/>
        <v>-8.7830973480560973E-2</v>
      </c>
      <c r="H293" s="2" t="str">
        <f t="shared" si="28"/>
        <v>Hold</v>
      </c>
    </row>
    <row r="294" spans="1:8" ht="13.5" x14ac:dyDescent="0.25">
      <c r="A294" s="3">
        <f>TITRES_STAT!B297</f>
        <v>45027</v>
      </c>
      <c r="B294" s="5">
        <f>TITRES_STAT!D297</f>
        <v>19.728000000000002</v>
      </c>
      <c r="C294" s="2">
        <f t="shared" si="24"/>
        <v>19.218960946085595</v>
      </c>
      <c r="D294" s="2">
        <f t="shared" si="26"/>
        <v>19.44853350570871</v>
      </c>
      <c r="E294" s="2">
        <f t="shared" si="25"/>
        <v>-0.22957255962311507</v>
      </c>
      <c r="F294" s="2">
        <f t="shared" si="29"/>
        <v>-0.13479487850066607</v>
      </c>
      <c r="G294" s="2">
        <f t="shared" si="27"/>
        <v>-9.4777681122448998E-2</v>
      </c>
      <c r="H294" s="2" t="str">
        <f t="shared" si="28"/>
        <v>Hold</v>
      </c>
    </row>
    <row r="295" spans="1:8" ht="13.5" x14ac:dyDescent="0.25">
      <c r="A295" s="3">
        <f>TITRES_STAT!B298</f>
        <v>45028</v>
      </c>
      <c r="B295" s="5">
        <f>TITRES_STAT!D298</f>
        <v>19.728000000000002</v>
      </c>
      <c r="C295" s="2">
        <f t="shared" si="24"/>
        <v>19.18756695438012</v>
      </c>
      <c r="D295" s="2">
        <f t="shared" si="26"/>
        <v>19.469234727508063</v>
      </c>
      <c r="E295" s="2">
        <f t="shared" si="25"/>
        <v>-0.28166777312794267</v>
      </c>
      <c r="F295" s="2">
        <f t="shared" si="29"/>
        <v>-0.16416945742612138</v>
      </c>
      <c r="G295" s="2">
        <f t="shared" si="27"/>
        <v>-0.11749831570182129</v>
      </c>
      <c r="H295" s="2" t="str">
        <f t="shared" si="28"/>
        <v>Hold</v>
      </c>
    </row>
    <row r="296" spans="1:8" ht="13.5" x14ac:dyDescent="0.25">
      <c r="A296" s="3">
        <f>TITRES_STAT!B299</f>
        <v>45029</v>
      </c>
      <c r="B296" s="5">
        <f>TITRES_STAT!D299</f>
        <v>19.411100000000001</v>
      </c>
      <c r="C296" s="2">
        <f t="shared" si="24"/>
        <v>19.161002807552411</v>
      </c>
      <c r="D296" s="2">
        <f t="shared" si="26"/>
        <v>19.464928451396354</v>
      </c>
      <c r="E296" s="2">
        <f t="shared" si="25"/>
        <v>-0.30392564384394305</v>
      </c>
      <c r="F296" s="2">
        <f t="shared" si="29"/>
        <v>-0.19212069470968571</v>
      </c>
      <c r="G296" s="2">
        <f t="shared" si="27"/>
        <v>-0.11180494913425734</v>
      </c>
      <c r="H296" s="2" t="str">
        <f t="shared" si="28"/>
        <v>Hold</v>
      </c>
    </row>
    <row r="297" spans="1:8" ht="13.5" x14ac:dyDescent="0.25">
      <c r="A297" s="3">
        <f>TITRES_STAT!B300</f>
        <v>45030</v>
      </c>
      <c r="B297" s="5">
        <f>TITRES_STAT!D300</f>
        <v>19.411100000000001</v>
      </c>
      <c r="C297" s="2">
        <f t="shared" si="24"/>
        <v>19.199479298698193</v>
      </c>
      <c r="D297" s="2">
        <f t="shared" si="26"/>
        <v>19.460941158700326</v>
      </c>
      <c r="E297" s="2">
        <f t="shared" si="25"/>
        <v>-0.26146186000213234</v>
      </c>
      <c r="F297" s="2">
        <f t="shared" si="29"/>
        <v>-0.20598892776817504</v>
      </c>
      <c r="G297" s="2">
        <f t="shared" si="27"/>
        <v>-5.5472932233957301E-2</v>
      </c>
      <c r="H297" s="2" t="str">
        <f t="shared" si="28"/>
        <v>Hold</v>
      </c>
    </row>
    <row r="298" spans="1:8" ht="13.5" x14ac:dyDescent="0.25">
      <c r="A298" s="3">
        <f>TITRES_STAT!B301</f>
        <v>45033</v>
      </c>
      <c r="B298" s="5">
        <f>TITRES_STAT!D301</f>
        <v>19.331900000000001</v>
      </c>
      <c r="C298" s="2">
        <f t="shared" si="24"/>
        <v>19.279574791206166</v>
      </c>
      <c r="D298" s="2">
        <f t="shared" si="26"/>
        <v>19.451382554352154</v>
      </c>
      <c r="E298" s="2">
        <f t="shared" si="25"/>
        <v>-0.17180776314598845</v>
      </c>
      <c r="F298" s="2">
        <f t="shared" si="29"/>
        <v>-0.19915269484373774</v>
      </c>
      <c r="G298" s="2">
        <f t="shared" si="27"/>
        <v>2.7344931697749292E-2</v>
      </c>
      <c r="H298" s="2" t="str">
        <f t="shared" si="28"/>
        <v>Sell</v>
      </c>
    </row>
    <row r="299" spans="1:8" ht="13.5" x14ac:dyDescent="0.25">
      <c r="A299" s="3">
        <f>TITRES_STAT!B302</f>
        <v>45034</v>
      </c>
      <c r="B299" s="5">
        <f>TITRES_STAT!D302</f>
        <v>19.331900000000001</v>
      </c>
      <c r="C299" s="2">
        <f t="shared" si="24"/>
        <v>19.336378669482141</v>
      </c>
      <c r="D299" s="2">
        <f t="shared" si="26"/>
        <v>19.442531994770512</v>
      </c>
      <c r="E299" s="2">
        <f t="shared" si="25"/>
        <v>-0.10615332528837129</v>
      </c>
      <c r="F299" s="2">
        <f t="shared" si="29"/>
        <v>-0.18055282093266448</v>
      </c>
      <c r="G299" s="2">
        <f t="shared" si="27"/>
        <v>7.4399495644293184E-2</v>
      </c>
      <c r="H299" s="2" t="str">
        <f t="shared" si="28"/>
        <v>Sell</v>
      </c>
    </row>
    <row r="300" spans="1:8" ht="13.5" x14ac:dyDescent="0.25">
      <c r="A300" s="3">
        <f>TITRES_STAT!B303</f>
        <v>45035</v>
      </c>
      <c r="B300" s="5">
        <f>TITRES_STAT!D303</f>
        <v>19.331900000000001</v>
      </c>
      <c r="C300" s="2">
        <f t="shared" si="24"/>
        <v>19.384443489561814</v>
      </c>
      <c r="D300" s="2">
        <f t="shared" si="26"/>
        <v>19.434337032194918</v>
      </c>
      <c r="E300" s="2">
        <f t="shared" si="25"/>
        <v>-4.9893542633103749E-2</v>
      </c>
      <c r="F300" s="2">
        <f t="shared" si="29"/>
        <v>-0.15442096527275234</v>
      </c>
      <c r="G300" s="2">
        <f t="shared" si="27"/>
        <v>0.10452742263964859</v>
      </c>
      <c r="H300" s="2" t="str">
        <f t="shared" si="28"/>
        <v>Sell</v>
      </c>
    </row>
    <row r="301" spans="1:8" ht="13.5" x14ac:dyDescent="0.25">
      <c r="A301" s="3">
        <f>TITRES_STAT!B304</f>
        <v>45036</v>
      </c>
      <c r="B301" s="5">
        <f>TITRES_STAT!D304</f>
        <v>18.1751</v>
      </c>
      <c r="C301" s="2">
        <f t="shared" si="24"/>
        <v>19.422667568090766</v>
      </c>
      <c r="D301" s="2">
        <f t="shared" si="26"/>
        <v>19.341060214995295</v>
      </c>
      <c r="E301" s="2">
        <f t="shared" si="25"/>
        <v>8.1607353095471069E-2</v>
      </c>
      <c r="F301" s="2">
        <f t="shared" si="29"/>
        <v>-0.10721530159910767</v>
      </c>
      <c r="G301" s="2">
        <f t="shared" si="27"/>
        <v>0.18882265469457873</v>
      </c>
      <c r="H301" s="2" t="str">
        <f t="shared" si="28"/>
        <v>Sell</v>
      </c>
    </row>
    <row r="302" spans="1:8" ht="13.5" x14ac:dyDescent="0.25">
      <c r="A302" s="3">
        <f>TITRES_STAT!B305</f>
        <v>45040</v>
      </c>
      <c r="B302" s="5">
        <f>TITRES_STAT!D305</f>
        <v>19.014900000000001</v>
      </c>
      <c r="C302" s="2">
        <f t="shared" si="24"/>
        <v>19.457457172999881</v>
      </c>
      <c r="D302" s="2">
        <f t="shared" si="26"/>
        <v>19.316900199069718</v>
      </c>
      <c r="E302" s="2">
        <f t="shared" si="25"/>
        <v>0.14055697393016331</v>
      </c>
      <c r="F302" s="2">
        <f t="shared" si="29"/>
        <v>-5.7660846493253468E-2</v>
      </c>
      <c r="G302" s="2">
        <f t="shared" si="27"/>
        <v>0.19821782042341679</v>
      </c>
      <c r="H302" s="2" t="str">
        <f t="shared" si="28"/>
        <v>Sell</v>
      </c>
    </row>
    <row r="303" spans="1:8" ht="13.5" x14ac:dyDescent="0.25">
      <c r="A303" s="3">
        <f>TITRES_STAT!B306</f>
        <v>45041</v>
      </c>
      <c r="B303" s="5">
        <f>TITRES_STAT!D306</f>
        <v>19.007000000000001</v>
      </c>
      <c r="C303" s="2">
        <f t="shared" si="24"/>
        <v>19.499079146384517</v>
      </c>
      <c r="D303" s="2">
        <f t="shared" si="26"/>
        <v>19.293944628768259</v>
      </c>
      <c r="E303" s="2">
        <f t="shared" si="25"/>
        <v>0.20513451761625845</v>
      </c>
      <c r="F303" s="2">
        <f t="shared" si="29"/>
        <v>-5.1017736713510828E-3</v>
      </c>
      <c r="G303" s="2">
        <f t="shared" si="27"/>
        <v>0.21023629128760954</v>
      </c>
      <c r="H303" s="2" t="str">
        <f t="shared" si="28"/>
        <v>Sell</v>
      </c>
    </row>
    <row r="304" spans="1:8" ht="13.5" x14ac:dyDescent="0.25">
      <c r="A304" s="3">
        <f>TITRES_STAT!B307</f>
        <v>45042</v>
      </c>
      <c r="B304" s="5">
        <f>TITRES_STAT!D307</f>
        <v>17.873999999999999</v>
      </c>
      <c r="C304" s="2">
        <f t="shared" si="24"/>
        <v>19.534297739248437</v>
      </c>
      <c r="D304" s="2">
        <f t="shared" si="26"/>
        <v>19.188763545155794</v>
      </c>
      <c r="E304" s="2">
        <f t="shared" si="25"/>
        <v>0.34553419409264308</v>
      </c>
      <c r="F304" s="2">
        <f t="shared" si="29"/>
        <v>6.5025419881447763E-2</v>
      </c>
      <c r="G304" s="2">
        <f t="shared" si="27"/>
        <v>0.2805087742111953</v>
      </c>
      <c r="H304" s="2" t="str">
        <f t="shared" si="28"/>
        <v>Sell</v>
      </c>
    </row>
    <row r="305" spans="1:8" ht="13.5" x14ac:dyDescent="0.25">
      <c r="A305" s="3">
        <f>TITRES_STAT!B308</f>
        <v>45043</v>
      </c>
      <c r="B305" s="5">
        <f>TITRES_STAT!D308</f>
        <v>18.8565</v>
      </c>
      <c r="C305" s="2">
        <f t="shared" si="24"/>
        <v>19.564098087056372</v>
      </c>
      <c r="D305" s="2">
        <f t="shared" si="26"/>
        <v>19.16415143069981</v>
      </c>
      <c r="E305" s="2">
        <f t="shared" si="25"/>
        <v>0.3999466563565619</v>
      </c>
      <c r="F305" s="2">
        <f t="shared" si="29"/>
        <v>0.13200966717647061</v>
      </c>
      <c r="G305" s="2">
        <f t="shared" si="27"/>
        <v>0.26793698918009129</v>
      </c>
      <c r="H305" s="2" t="str">
        <f t="shared" si="28"/>
        <v>Sell</v>
      </c>
    </row>
    <row r="306" spans="1:8" ht="13.5" x14ac:dyDescent="0.25">
      <c r="A306" s="3">
        <f>TITRES_STAT!B309</f>
        <v>45044</v>
      </c>
      <c r="B306" s="5">
        <f>TITRES_STAT!D309</f>
        <v>19.292200000000001</v>
      </c>
      <c r="C306" s="2">
        <f t="shared" si="24"/>
        <v>19.540559919816932</v>
      </c>
      <c r="D306" s="2">
        <f t="shared" si="26"/>
        <v>19.173636509907233</v>
      </c>
      <c r="E306" s="2">
        <f t="shared" si="25"/>
        <v>0.36692340990969896</v>
      </c>
      <c r="F306" s="2">
        <f t="shared" si="29"/>
        <v>0.1789924157231163</v>
      </c>
      <c r="G306" s="2">
        <f t="shared" si="27"/>
        <v>0.18793099418658266</v>
      </c>
      <c r="H306" s="2" t="str">
        <f t="shared" si="28"/>
        <v>Sell</v>
      </c>
    </row>
    <row r="307" spans="1:8" ht="13.5" x14ac:dyDescent="0.25">
      <c r="A307" s="3">
        <f>TITRES_STAT!B310</f>
        <v>45048</v>
      </c>
      <c r="B307" s="5">
        <f>TITRES_STAT!D310</f>
        <v>19.395199999999999</v>
      </c>
      <c r="C307" s="2">
        <f t="shared" si="24"/>
        <v>19.520643009075865</v>
      </c>
      <c r="D307" s="2">
        <f t="shared" si="26"/>
        <v>19.190048620284475</v>
      </c>
      <c r="E307" s="2">
        <f t="shared" si="25"/>
        <v>0.3305943887913898</v>
      </c>
      <c r="F307" s="2">
        <f t="shared" si="29"/>
        <v>0.20931281033677102</v>
      </c>
      <c r="G307" s="2">
        <f t="shared" si="27"/>
        <v>0.12128157845461879</v>
      </c>
      <c r="H307" s="2" t="str">
        <f t="shared" si="28"/>
        <v>Sell</v>
      </c>
    </row>
    <row r="308" spans="1:8" ht="13.5" x14ac:dyDescent="0.25">
      <c r="A308" s="3">
        <f>TITRES_STAT!B311</f>
        <v>45049</v>
      </c>
      <c r="B308" s="5">
        <f>TITRES_STAT!D311</f>
        <v>19.371500000000001</v>
      </c>
      <c r="C308" s="2">
        <f t="shared" si="24"/>
        <v>19.491605623064196</v>
      </c>
      <c r="D308" s="2">
        <f t="shared" si="26"/>
        <v>19.203489463226369</v>
      </c>
      <c r="E308" s="2">
        <f t="shared" si="25"/>
        <v>0.28811615983782701</v>
      </c>
      <c r="F308" s="2">
        <f t="shared" si="29"/>
        <v>0.22507348023698223</v>
      </c>
      <c r="G308" s="2">
        <f t="shared" si="27"/>
        <v>6.3042679600844781E-2</v>
      </c>
      <c r="H308" s="2" t="str">
        <f t="shared" si="28"/>
        <v>Sell</v>
      </c>
    </row>
    <row r="309" spans="1:8" ht="13.5" x14ac:dyDescent="0.25">
      <c r="A309" s="3">
        <f>TITRES_STAT!B312</f>
        <v>45050</v>
      </c>
      <c r="B309" s="5">
        <f>TITRES_STAT!D312</f>
        <v>19.331900000000001</v>
      </c>
      <c r="C309" s="2">
        <f t="shared" si="24"/>
        <v>19.467035527208168</v>
      </c>
      <c r="D309" s="2">
        <f t="shared" si="26"/>
        <v>19.213001354839232</v>
      </c>
      <c r="E309" s="2">
        <f t="shared" si="25"/>
        <v>0.25403417236893588</v>
      </c>
      <c r="F309" s="2">
        <f t="shared" si="29"/>
        <v>0.23086561866337296</v>
      </c>
      <c r="G309" s="2">
        <f t="shared" si="27"/>
        <v>2.3168553705562922E-2</v>
      </c>
      <c r="H309" s="2" t="str">
        <f t="shared" si="28"/>
        <v>Sell</v>
      </c>
    </row>
    <row r="310" spans="1:8" ht="13.5" x14ac:dyDescent="0.25">
      <c r="A310" s="3">
        <f>TITRES_STAT!B313</f>
        <v>45051</v>
      </c>
      <c r="B310" s="5">
        <f>TITRES_STAT!D313</f>
        <v>18.230599999999999</v>
      </c>
      <c r="C310" s="2">
        <f t="shared" si="24"/>
        <v>19.446245446099219</v>
      </c>
      <c r="D310" s="2">
        <f t="shared" si="26"/>
        <v>19.140230884110402</v>
      </c>
      <c r="E310" s="2">
        <f t="shared" si="25"/>
        <v>0.30601456198881749</v>
      </c>
      <c r="F310" s="2">
        <f t="shared" si="29"/>
        <v>0.24589540732846188</v>
      </c>
      <c r="G310" s="2">
        <f t="shared" si="27"/>
        <v>6.0119154660355612E-2</v>
      </c>
      <c r="H310" s="2" t="str">
        <f t="shared" si="28"/>
        <v>Sell</v>
      </c>
    </row>
    <row r="311" spans="1:8" ht="13.5" x14ac:dyDescent="0.25">
      <c r="A311" s="3">
        <f>TITRES_STAT!B314</f>
        <v>45054</v>
      </c>
      <c r="B311" s="5">
        <f>TITRES_STAT!D314</f>
        <v>19.292200000000001</v>
      </c>
      <c r="C311" s="2">
        <f t="shared" si="24"/>
        <v>19.250684608237801</v>
      </c>
      <c r="D311" s="2">
        <f t="shared" si="26"/>
        <v>19.151487855657781</v>
      </c>
      <c r="E311" s="2">
        <f t="shared" si="25"/>
        <v>9.9196752580020586E-2</v>
      </c>
      <c r="F311" s="2">
        <f t="shared" si="29"/>
        <v>0.21655567637877365</v>
      </c>
      <c r="G311" s="2">
        <f t="shared" si="27"/>
        <v>-0.11735892379875307</v>
      </c>
      <c r="H311" s="2" t="str">
        <f t="shared" si="28"/>
        <v>Hold</v>
      </c>
    </row>
    <row r="312" spans="1:8" ht="13.5" x14ac:dyDescent="0.25">
      <c r="A312" s="3">
        <f>TITRES_STAT!B315</f>
        <v>45055</v>
      </c>
      <c r="B312" s="5">
        <f>TITRES_STAT!D315</f>
        <v>19.3477</v>
      </c>
      <c r="C312" s="2">
        <f t="shared" si="24"/>
        <v>19.214410053124293</v>
      </c>
      <c r="D312" s="2">
        <f t="shared" si="26"/>
        <v>19.166022088572021</v>
      </c>
      <c r="E312" s="2">
        <f t="shared" si="25"/>
        <v>4.8387964552272678E-2</v>
      </c>
      <c r="F312" s="2">
        <f t="shared" si="29"/>
        <v>0.18292213401347346</v>
      </c>
      <c r="G312" s="2">
        <f t="shared" si="27"/>
        <v>-0.13453416946120078</v>
      </c>
      <c r="H312" s="2" t="str">
        <f t="shared" si="28"/>
        <v>Hold</v>
      </c>
    </row>
    <row r="313" spans="1:8" ht="13.5" x14ac:dyDescent="0.25">
      <c r="A313" s="3">
        <f>TITRES_STAT!B316</f>
        <v>45056</v>
      </c>
      <c r="B313" s="5">
        <f>TITRES_STAT!D316</f>
        <v>19.331900000000001</v>
      </c>
      <c r="C313" s="2">
        <f t="shared" si="24"/>
        <v>19.182500814182095</v>
      </c>
      <c r="D313" s="2">
        <f t="shared" si="26"/>
        <v>19.178309341270388</v>
      </c>
      <c r="E313" s="2">
        <f t="shared" si="25"/>
        <v>4.1914729117067395E-3</v>
      </c>
      <c r="F313" s="2">
        <f t="shared" si="29"/>
        <v>0.14717600179312013</v>
      </c>
      <c r="G313" s="2">
        <f t="shared" si="27"/>
        <v>-0.14298452888141339</v>
      </c>
      <c r="H313" s="2" t="str">
        <f t="shared" si="28"/>
        <v>Hold</v>
      </c>
    </row>
    <row r="314" spans="1:8" ht="13.5" x14ac:dyDescent="0.25">
      <c r="A314" s="3">
        <f>TITRES_STAT!B317</f>
        <v>45057</v>
      </c>
      <c r="B314" s="5">
        <f>TITRES_STAT!D317</f>
        <v>19.173400000000001</v>
      </c>
      <c r="C314" s="2">
        <f t="shared" si="24"/>
        <v>18.981192996615619</v>
      </c>
      <c r="D314" s="2">
        <f t="shared" si="26"/>
        <v>19.177945686361472</v>
      </c>
      <c r="E314" s="2">
        <f t="shared" si="25"/>
        <v>-0.19675268974585336</v>
      </c>
      <c r="F314" s="2">
        <f t="shared" si="29"/>
        <v>7.8390263485325434E-2</v>
      </c>
      <c r="G314" s="2">
        <f t="shared" si="27"/>
        <v>-0.27514295323117877</v>
      </c>
      <c r="H314" s="2" t="str">
        <f t="shared" si="28"/>
        <v>Hold</v>
      </c>
    </row>
    <row r="315" spans="1:8" ht="13.5" x14ac:dyDescent="0.25">
      <c r="A315" s="3">
        <f>TITRES_STAT!B318</f>
        <v>45058</v>
      </c>
      <c r="B315" s="5">
        <f>TITRES_STAT!D318</f>
        <v>19.331900000000001</v>
      </c>
      <c r="C315" s="2">
        <f t="shared" si="24"/>
        <v>18.962009458674753</v>
      </c>
      <c r="D315" s="2">
        <f t="shared" si="26"/>
        <v>19.189349709593955</v>
      </c>
      <c r="E315" s="2">
        <f t="shared" si="25"/>
        <v>-0.22734025091920174</v>
      </c>
      <c r="F315" s="2">
        <f t="shared" si="29"/>
        <v>1.7244160604420002E-2</v>
      </c>
      <c r="G315" s="2">
        <f t="shared" si="27"/>
        <v>-0.24458441152362173</v>
      </c>
      <c r="H315" s="2" t="str">
        <f t="shared" si="28"/>
        <v>Hold</v>
      </c>
    </row>
    <row r="316" spans="1:8" ht="13.5" x14ac:dyDescent="0.25">
      <c r="A316" s="3">
        <f>TITRES_STAT!B319</f>
        <v>45061</v>
      </c>
      <c r="B316" s="5">
        <f>TITRES_STAT!D319</f>
        <v>19.331900000000001</v>
      </c>
      <c r="C316" s="2">
        <f t="shared" si="24"/>
        <v>19.012808003494023</v>
      </c>
      <c r="D316" s="2">
        <f t="shared" si="26"/>
        <v>19.199908990364772</v>
      </c>
      <c r="E316" s="2">
        <f t="shared" si="25"/>
        <v>-0.18710098687074961</v>
      </c>
      <c r="F316" s="2">
        <f t="shared" si="29"/>
        <v>-2.362486889061392E-2</v>
      </c>
      <c r="G316" s="2">
        <f t="shared" si="27"/>
        <v>-0.1634761179801357</v>
      </c>
      <c r="H316" s="2" t="str">
        <f t="shared" si="28"/>
        <v>Hold</v>
      </c>
    </row>
    <row r="317" spans="1:8" ht="13.5" x14ac:dyDescent="0.25">
      <c r="A317" s="3">
        <f>TITRES_STAT!B320</f>
        <v>45062</v>
      </c>
      <c r="B317" s="5">
        <f>TITRES_STAT!D320</f>
        <v>19.411100000000001</v>
      </c>
      <c r="C317" s="2">
        <f t="shared" si="24"/>
        <v>19.071637541418021</v>
      </c>
      <c r="D317" s="2">
        <f t="shared" si="26"/>
        <v>19.21555276885627</v>
      </c>
      <c r="E317" s="2">
        <f t="shared" si="25"/>
        <v>-0.14391522743824936</v>
      </c>
      <c r="F317" s="2">
        <f t="shared" si="29"/>
        <v>-4.7682940600141013E-2</v>
      </c>
      <c r="G317" s="2">
        <f t="shared" si="27"/>
        <v>-9.6232286838108347E-2</v>
      </c>
      <c r="H317" s="2" t="str">
        <f t="shared" si="28"/>
        <v>Hold</v>
      </c>
    </row>
    <row r="318" spans="1:8" ht="13.5" x14ac:dyDescent="0.25">
      <c r="A318" s="3">
        <f>TITRES_STAT!B321</f>
        <v>45063</v>
      </c>
      <c r="B318" s="5">
        <f>TITRES_STAT!D321</f>
        <v>19.411100000000001</v>
      </c>
      <c r="C318" s="2">
        <f t="shared" si="24"/>
        <v>19.117770227353709</v>
      </c>
      <c r="D318" s="2">
        <f t="shared" si="26"/>
        <v>19.23003774894099</v>
      </c>
      <c r="E318" s="2">
        <f t="shared" si="25"/>
        <v>-0.11226752158728104</v>
      </c>
      <c r="F318" s="2">
        <f t="shared" si="29"/>
        <v>-6.0599856797569018E-2</v>
      </c>
      <c r="G318" s="2">
        <f t="shared" si="27"/>
        <v>-5.166766478971202E-2</v>
      </c>
      <c r="H318" s="2" t="str">
        <f t="shared" si="28"/>
        <v>Hold</v>
      </c>
    </row>
    <row r="319" spans="1:8" ht="13.5" x14ac:dyDescent="0.25">
      <c r="A319" s="3">
        <f>TITRES_STAT!B322</f>
        <v>45064</v>
      </c>
      <c r="B319" s="5">
        <f>TITRES_STAT!D322</f>
        <v>19.728000000000002</v>
      </c>
      <c r="C319" s="2">
        <f t="shared" si="24"/>
        <v>19.150713269299292</v>
      </c>
      <c r="D319" s="2">
        <f t="shared" si="26"/>
        <v>19.266923841612027</v>
      </c>
      <c r="E319" s="2">
        <f t="shared" si="25"/>
        <v>-0.11621057231273468</v>
      </c>
      <c r="F319" s="2">
        <f t="shared" si="29"/>
        <v>-7.1721999900602157E-2</v>
      </c>
      <c r="G319" s="2">
        <f t="shared" si="27"/>
        <v>-4.4488572412132527E-2</v>
      </c>
      <c r="H319" s="2" t="str">
        <f t="shared" si="28"/>
        <v>Hold</v>
      </c>
    </row>
    <row r="320" spans="1:8" ht="13.5" x14ac:dyDescent="0.25">
      <c r="A320" s="3">
        <f>TITRES_STAT!B323</f>
        <v>45065</v>
      </c>
      <c r="B320" s="5">
        <f>TITRES_STAT!D323</f>
        <v>19.688400000000001</v>
      </c>
      <c r="C320" s="2">
        <f t="shared" si="24"/>
        <v>19.009157381714783</v>
      </c>
      <c r="D320" s="2">
        <f t="shared" si="26"/>
        <v>19.298144297788916</v>
      </c>
      <c r="E320" s="2">
        <f t="shared" si="25"/>
        <v>-0.2889869160741334</v>
      </c>
      <c r="F320" s="2">
        <f t="shared" si="29"/>
        <v>-0.11517498313530841</v>
      </c>
      <c r="G320" s="2">
        <f t="shared" si="27"/>
        <v>-0.17381193293882499</v>
      </c>
      <c r="H320" s="2" t="str">
        <f t="shared" si="28"/>
        <v>Hold</v>
      </c>
    </row>
    <row r="321" spans="1:8" ht="13.5" x14ac:dyDescent="0.25">
      <c r="A321" s="3">
        <f>TITRES_STAT!B324</f>
        <v>45068</v>
      </c>
      <c r="B321" s="5">
        <f>TITRES_STAT!D324</f>
        <v>18.507899999999999</v>
      </c>
      <c r="C321" s="2">
        <f t="shared" si="24"/>
        <v>19.052702399912508</v>
      </c>
      <c r="D321" s="2">
        <f t="shared" si="26"/>
        <v>19.239607683137883</v>
      </c>
      <c r="E321" s="2">
        <f t="shared" si="25"/>
        <v>-0.18690528322537503</v>
      </c>
      <c r="F321" s="2">
        <f t="shared" si="29"/>
        <v>-0.12952104315332175</v>
      </c>
      <c r="G321" s="2">
        <f t="shared" si="27"/>
        <v>-5.7384240072053283E-2</v>
      </c>
      <c r="H321" s="2" t="str">
        <f t="shared" si="28"/>
        <v>Hold</v>
      </c>
    </row>
    <row r="322" spans="1:8" ht="13.5" x14ac:dyDescent="0.25">
      <c r="A322" s="3">
        <f>TITRES_STAT!B325</f>
        <v>45069</v>
      </c>
      <c r="B322" s="5">
        <f>TITRES_STAT!D325</f>
        <v>19.2685</v>
      </c>
      <c r="C322" s="2">
        <f t="shared" si="24"/>
        <v>19.098086646079814</v>
      </c>
      <c r="D322" s="2">
        <f t="shared" si="26"/>
        <v>19.2417478547573</v>
      </c>
      <c r="E322" s="2">
        <f t="shared" si="25"/>
        <v>-0.14366120867748577</v>
      </c>
      <c r="F322" s="2">
        <f t="shared" si="29"/>
        <v>-0.13234907625815456</v>
      </c>
      <c r="G322" s="2">
        <f t="shared" si="27"/>
        <v>-1.1312132419331211E-2</v>
      </c>
      <c r="H322" s="2" t="str">
        <f t="shared" si="28"/>
        <v>Hold</v>
      </c>
    </row>
    <row r="323" spans="1:8" ht="13.5" x14ac:dyDescent="0.25">
      <c r="A323" s="3">
        <f>TITRES_STAT!B326</f>
        <v>45070</v>
      </c>
      <c r="B323" s="5">
        <f>TITRES_STAT!D326</f>
        <v>19.640899999999998</v>
      </c>
      <c r="C323" s="2">
        <f t="shared" si="24"/>
        <v>19.134057931298305</v>
      </c>
      <c r="D323" s="2">
        <f t="shared" si="26"/>
        <v>19.271314680330836</v>
      </c>
      <c r="E323" s="2">
        <f t="shared" si="25"/>
        <v>-0.13725674903253093</v>
      </c>
      <c r="F323" s="2">
        <f t="shared" si="29"/>
        <v>-0.13333061081302985</v>
      </c>
      <c r="G323" s="2">
        <f t="shared" si="27"/>
        <v>-3.9261382195010797E-3</v>
      </c>
      <c r="H323" s="2" t="str">
        <f t="shared" si="28"/>
        <v>Hold</v>
      </c>
    </row>
    <row r="324" spans="1:8" ht="13.5" x14ac:dyDescent="0.25">
      <c r="A324" s="3">
        <f>TITRES_STAT!B327</f>
        <v>45071</v>
      </c>
      <c r="B324" s="5">
        <f>TITRES_STAT!D327</f>
        <v>20.282599999999999</v>
      </c>
      <c r="C324" s="2">
        <f t="shared" si="24"/>
        <v>19.140110557252413</v>
      </c>
      <c r="D324" s="2">
        <f t="shared" si="26"/>
        <v>19.346224704010034</v>
      </c>
      <c r="E324" s="2">
        <f t="shared" si="25"/>
        <v>-0.20611414675762063</v>
      </c>
      <c r="F324" s="2">
        <f t="shared" si="29"/>
        <v>-0.14788731800194801</v>
      </c>
      <c r="G324" s="2">
        <f t="shared" si="27"/>
        <v>-5.8226828755672616E-2</v>
      </c>
      <c r="H324" s="2" t="str">
        <f t="shared" si="28"/>
        <v>Hold</v>
      </c>
    </row>
    <row r="325" spans="1:8" ht="13.5" x14ac:dyDescent="0.25">
      <c r="A325" s="3">
        <f>TITRES_STAT!B328</f>
        <v>45072</v>
      </c>
      <c r="B325" s="5">
        <f>TITRES_STAT!D328</f>
        <v>20.5916</v>
      </c>
      <c r="C325" s="2">
        <f t="shared" si="24"/>
        <v>19.169616625367428</v>
      </c>
      <c r="D325" s="2">
        <f t="shared" si="26"/>
        <v>19.438474725935215</v>
      </c>
      <c r="E325" s="2">
        <f t="shared" si="25"/>
        <v>-0.26885810056778681</v>
      </c>
      <c r="F325" s="2">
        <f t="shared" si="29"/>
        <v>-0.1720814745151158</v>
      </c>
      <c r="G325" s="2">
        <f t="shared" si="27"/>
        <v>-9.6776626052671011E-2</v>
      </c>
      <c r="H325" s="2" t="str">
        <f t="shared" si="28"/>
        <v>Hold</v>
      </c>
    </row>
    <row r="326" spans="1:8" ht="13.5" x14ac:dyDescent="0.25">
      <c r="A326" s="3">
        <f>TITRES_STAT!B329</f>
        <v>45075</v>
      </c>
      <c r="B326" s="5">
        <f>TITRES_STAT!D329</f>
        <v>20.274699999999999</v>
      </c>
      <c r="C326" s="2">
        <f t="shared" si="24"/>
        <v>19.194583298387826</v>
      </c>
      <c r="D326" s="2">
        <f t="shared" si="26"/>
        <v>19.500417338828903</v>
      </c>
      <c r="E326" s="2">
        <f t="shared" si="25"/>
        <v>-0.30583404044107709</v>
      </c>
      <c r="F326" s="2">
        <f t="shared" si="29"/>
        <v>-0.19883198770030808</v>
      </c>
      <c r="G326" s="2">
        <f t="shared" si="27"/>
        <v>-0.10700205274076902</v>
      </c>
      <c r="H326" s="2" t="str">
        <f t="shared" si="28"/>
        <v>Hold</v>
      </c>
    </row>
    <row r="327" spans="1:8" ht="13.5" x14ac:dyDescent="0.25">
      <c r="A327" s="3">
        <f>TITRES_STAT!B330</f>
        <v>45076</v>
      </c>
      <c r="B327" s="5">
        <f>TITRES_STAT!D330</f>
        <v>20.195499999999999</v>
      </c>
      <c r="C327" s="2">
        <f t="shared" si="24"/>
        <v>19.227893560174316</v>
      </c>
      <c r="D327" s="2">
        <f t="shared" si="26"/>
        <v>19.551904943360096</v>
      </c>
      <c r="E327" s="2">
        <f t="shared" si="25"/>
        <v>-0.32401138318578049</v>
      </c>
      <c r="F327" s="2">
        <f t="shared" si="29"/>
        <v>-0.22386786679740256</v>
      </c>
      <c r="G327" s="2">
        <f t="shared" si="27"/>
        <v>-0.10014351638837793</v>
      </c>
      <c r="H327" s="2" t="str">
        <f t="shared" si="28"/>
        <v>Hold</v>
      </c>
    </row>
    <row r="328" spans="1:8" ht="13.5" x14ac:dyDescent="0.25">
      <c r="A328" s="3">
        <f>TITRES_STAT!B331</f>
        <v>45077</v>
      </c>
      <c r="B328" s="5">
        <f>TITRES_STAT!D331</f>
        <v>20.258800000000001</v>
      </c>
      <c r="C328" s="2">
        <f t="shared" si="24"/>
        <v>19.256079166301344</v>
      </c>
      <c r="D328" s="2">
        <f t="shared" si="26"/>
        <v>19.604267540148239</v>
      </c>
      <c r="E328" s="2">
        <f t="shared" si="25"/>
        <v>-0.34818837384689516</v>
      </c>
      <c r="F328" s="2">
        <f t="shared" si="29"/>
        <v>-0.24873196820730109</v>
      </c>
      <c r="G328" s="2">
        <f t="shared" si="27"/>
        <v>-9.945640563959407E-2</v>
      </c>
      <c r="H328" s="2" t="str">
        <f t="shared" si="28"/>
        <v>Hold</v>
      </c>
    </row>
    <row r="329" spans="1:8" ht="13.5" x14ac:dyDescent="0.25">
      <c r="A329" s="3">
        <f>TITRES_STAT!B332</f>
        <v>45078</v>
      </c>
      <c r="B329" s="5">
        <f>TITRES_STAT!D332</f>
        <v>20.599499999999999</v>
      </c>
      <c r="C329" s="2">
        <f t="shared" si="24"/>
        <v>19.328682371485755</v>
      </c>
      <c r="D329" s="2">
        <f t="shared" si="26"/>
        <v>19.677988463100224</v>
      </c>
      <c r="E329" s="2">
        <f t="shared" si="25"/>
        <v>-0.34930609161446924</v>
      </c>
      <c r="F329" s="2">
        <f t="shared" si="29"/>
        <v>-0.2688467928887347</v>
      </c>
      <c r="G329" s="2">
        <f t="shared" si="27"/>
        <v>-8.045929872573454E-2</v>
      </c>
      <c r="H329" s="2" t="str">
        <f t="shared" si="28"/>
        <v>Hold</v>
      </c>
    </row>
    <row r="330" spans="1:8" ht="13.5" x14ac:dyDescent="0.25">
      <c r="A330" s="3">
        <f>TITRES_STAT!B333</f>
        <v>45079</v>
      </c>
      <c r="B330" s="5">
        <f>TITRES_STAT!D333</f>
        <v>20.559899999999999</v>
      </c>
      <c r="C330" s="2">
        <f t="shared" si="24"/>
        <v>19.384023545103332</v>
      </c>
      <c r="D330" s="2">
        <f t="shared" si="26"/>
        <v>19.743315243611317</v>
      </c>
      <c r="E330" s="2">
        <f t="shared" si="25"/>
        <v>-0.35929169850798459</v>
      </c>
      <c r="F330" s="2">
        <f t="shared" si="29"/>
        <v>-0.28693577401258469</v>
      </c>
      <c r="G330" s="2">
        <f t="shared" si="27"/>
        <v>-7.2355924495399904E-2</v>
      </c>
      <c r="H330" s="2" t="str">
        <f t="shared" si="28"/>
        <v>Hold</v>
      </c>
    </row>
    <row r="331" spans="1:8" ht="13.5" x14ac:dyDescent="0.25">
      <c r="A331" s="3">
        <f>TITRES_STAT!B334</f>
        <v>45082</v>
      </c>
      <c r="B331" s="5">
        <f>TITRES_STAT!D334</f>
        <v>21.026299999999999</v>
      </c>
      <c r="C331" s="2">
        <f t="shared" si="24"/>
        <v>19.249235307395129</v>
      </c>
      <c r="D331" s="2">
        <f t="shared" si="26"/>
        <v>19.83835115149196</v>
      </c>
      <c r="E331" s="2">
        <f t="shared" si="25"/>
        <v>-0.58911584409683115</v>
      </c>
      <c r="F331" s="2">
        <f t="shared" si="29"/>
        <v>-0.34737178802943397</v>
      </c>
      <c r="G331" s="2">
        <f t="shared" si="27"/>
        <v>-0.24174405606739718</v>
      </c>
      <c r="H331" s="2" t="str">
        <f t="shared" si="28"/>
        <v>Hold</v>
      </c>
    </row>
    <row r="332" spans="1:8" ht="13.5" x14ac:dyDescent="0.25">
      <c r="A332" s="3">
        <f>TITRES_STAT!B335</f>
        <v>45083</v>
      </c>
      <c r="B332" s="5">
        <f>TITRES_STAT!D335</f>
        <v>20.209199999999999</v>
      </c>
      <c r="C332" s="2">
        <f t="shared" si="24"/>
        <v>19.252199106257418</v>
      </c>
      <c r="D332" s="2">
        <f t="shared" si="26"/>
        <v>19.86582143656663</v>
      </c>
      <c r="E332" s="2">
        <f t="shared" si="25"/>
        <v>-0.61362233030921232</v>
      </c>
      <c r="F332" s="2">
        <f t="shared" si="29"/>
        <v>-0.40062189648538965</v>
      </c>
      <c r="G332" s="2">
        <f t="shared" si="27"/>
        <v>-0.21300043382382267</v>
      </c>
      <c r="H332" s="2" t="str">
        <f t="shared" si="28"/>
        <v>Hold</v>
      </c>
    </row>
    <row r="333" spans="1:8" ht="13.5" x14ac:dyDescent="0.25">
      <c r="A333" s="3">
        <f>TITRES_STAT!B336</f>
        <v>45084</v>
      </c>
      <c r="B333" s="5">
        <f>TITRES_STAT!D336</f>
        <v>20.643899999999999</v>
      </c>
      <c r="C333" s="2">
        <f t="shared" si="24"/>
        <v>19.311999243756279</v>
      </c>
      <c r="D333" s="2">
        <f t="shared" si="26"/>
        <v>19.923456885709843</v>
      </c>
      <c r="E333" s="2">
        <f t="shared" si="25"/>
        <v>-0.61145764195356378</v>
      </c>
      <c r="F333" s="2">
        <f t="shared" si="29"/>
        <v>-0.44278904557902454</v>
      </c>
      <c r="G333" s="2">
        <f t="shared" si="27"/>
        <v>-0.16866859637453924</v>
      </c>
      <c r="H333" s="2" t="str">
        <f t="shared" si="28"/>
        <v>Hold</v>
      </c>
    </row>
    <row r="334" spans="1:8" ht="13.5" x14ac:dyDescent="0.25">
      <c r="A334" s="3">
        <f>TITRES_STAT!B337</f>
        <v>45085</v>
      </c>
      <c r="B334" s="5">
        <f>TITRES_STAT!D337</f>
        <v>20.643899999999999</v>
      </c>
      <c r="C334" s="2">
        <f t="shared" si="24"/>
        <v>19.461322437024545</v>
      </c>
      <c r="D334" s="2">
        <f t="shared" si="26"/>
        <v>19.976823042323929</v>
      </c>
      <c r="E334" s="2">
        <f t="shared" si="25"/>
        <v>-0.51550060529938335</v>
      </c>
      <c r="F334" s="2">
        <f t="shared" si="29"/>
        <v>-0.45733135752309628</v>
      </c>
      <c r="G334" s="2">
        <f t="shared" si="27"/>
        <v>-5.816924777628707E-2</v>
      </c>
      <c r="H334" s="2" t="str">
        <f t="shared" si="28"/>
        <v>Hold</v>
      </c>
    </row>
    <row r="335" spans="1:8" ht="13.5" x14ac:dyDescent="0.25">
      <c r="A335" s="3">
        <f>TITRES_STAT!B338</f>
        <v>45086</v>
      </c>
      <c r="B335" s="5">
        <f>TITRES_STAT!D338</f>
        <v>20.374400000000001</v>
      </c>
      <c r="C335" s="2">
        <f t="shared" ref="C335:C398" si="30">$C$4*B325+C334*(1-$C$4)</f>
        <v>19.635211292866924</v>
      </c>
      <c r="D335" s="2">
        <f t="shared" si="26"/>
        <v>20.006273187336973</v>
      </c>
      <c r="E335" s="2">
        <f t="shared" si="25"/>
        <v>-0.37106189447004922</v>
      </c>
      <c r="F335" s="2">
        <f t="shared" si="29"/>
        <v>-0.44007746491248689</v>
      </c>
      <c r="G335" s="2">
        <f t="shared" si="27"/>
        <v>6.9015570442437668E-2</v>
      </c>
      <c r="H335" s="2" t="str">
        <f t="shared" si="28"/>
        <v>Sell</v>
      </c>
    </row>
    <row r="336" spans="1:8" ht="13.5" x14ac:dyDescent="0.25">
      <c r="A336" s="3">
        <f>TITRES_STAT!B339</f>
        <v>45089</v>
      </c>
      <c r="B336" s="5">
        <f>TITRES_STAT!D339</f>
        <v>20.374400000000001</v>
      </c>
      <c r="C336" s="2">
        <f t="shared" si="30"/>
        <v>19.733594170887397</v>
      </c>
      <c r="D336" s="2">
        <f t="shared" si="26"/>
        <v>20.033541840126826</v>
      </c>
      <c r="E336" s="2">
        <f t="shared" si="25"/>
        <v>-0.29994766923942962</v>
      </c>
      <c r="F336" s="2">
        <f t="shared" si="29"/>
        <v>-0.41205150577787547</v>
      </c>
      <c r="G336" s="2">
        <f t="shared" si="27"/>
        <v>0.11210383653844586</v>
      </c>
      <c r="H336" s="2" t="str">
        <f t="shared" si="28"/>
        <v>Sell</v>
      </c>
    </row>
    <row r="337" spans="1:8" ht="13.5" x14ac:dyDescent="0.25">
      <c r="A337" s="3">
        <f>TITRES_STAT!B340</f>
        <v>45090</v>
      </c>
      <c r="B337" s="5">
        <f>TITRES_STAT!D340</f>
        <v>19.991900000000001</v>
      </c>
      <c r="C337" s="2">
        <f t="shared" si="30"/>
        <v>19.804656606135488</v>
      </c>
      <c r="D337" s="2">
        <f t="shared" si="26"/>
        <v>20.030457259376693</v>
      </c>
      <c r="E337" s="2">
        <f t="shared" si="25"/>
        <v>-0.22580065324120469</v>
      </c>
      <c r="F337" s="2">
        <f t="shared" si="29"/>
        <v>-0.37480133527054132</v>
      </c>
      <c r="G337" s="2">
        <f t="shared" si="27"/>
        <v>0.14900068202933664</v>
      </c>
      <c r="H337" s="2" t="str">
        <f t="shared" si="28"/>
        <v>Sell</v>
      </c>
    </row>
    <row r="338" spans="1:8" ht="13.5" x14ac:dyDescent="0.25">
      <c r="A338" s="3">
        <f>TITRES_STAT!B341</f>
        <v>45091</v>
      </c>
      <c r="B338" s="5">
        <f>TITRES_STAT!D341</f>
        <v>20.1571</v>
      </c>
      <c r="C338" s="2">
        <f t="shared" si="30"/>
        <v>19.87452482057618</v>
      </c>
      <c r="D338" s="2">
        <f t="shared" si="26"/>
        <v>20.039838203126568</v>
      </c>
      <c r="E338" s="2">
        <f t="shared" si="25"/>
        <v>-0.16531338255038719</v>
      </c>
      <c r="F338" s="2">
        <f t="shared" si="29"/>
        <v>-0.33290374472651052</v>
      </c>
      <c r="G338" s="2">
        <f t="shared" si="27"/>
        <v>0.16759036217612333</v>
      </c>
      <c r="H338" s="2" t="str">
        <f t="shared" si="28"/>
        <v>Sell</v>
      </c>
    </row>
    <row r="339" spans="1:8" ht="13.5" x14ac:dyDescent="0.25">
      <c r="A339" s="3">
        <f>TITRES_STAT!B342</f>
        <v>45092</v>
      </c>
      <c r="B339" s="5">
        <f>TITRES_STAT!D342</f>
        <v>20.209199999999999</v>
      </c>
      <c r="C339" s="2">
        <f t="shared" si="30"/>
        <v>19.986059463564462</v>
      </c>
      <c r="D339" s="2">
        <f t="shared" si="26"/>
        <v>20.052383521413489</v>
      </c>
      <c r="E339" s="2">
        <f t="shared" si="25"/>
        <v>-6.632405784902673E-2</v>
      </c>
      <c r="F339" s="2">
        <f t="shared" si="29"/>
        <v>-0.2795878073510138</v>
      </c>
      <c r="G339" s="2">
        <f t="shared" si="27"/>
        <v>0.21326374950198707</v>
      </c>
      <c r="H339" s="2" t="str">
        <f t="shared" si="28"/>
        <v>Sell</v>
      </c>
    </row>
    <row r="340" spans="1:8" ht="13.5" x14ac:dyDescent="0.25">
      <c r="A340" s="3">
        <f>TITRES_STAT!B343</f>
        <v>45093</v>
      </c>
      <c r="B340" s="5">
        <f>TITRES_STAT!D343</f>
        <v>20.339600000000001</v>
      </c>
      <c r="C340" s="2">
        <f t="shared" si="30"/>
        <v>20.074342623016083</v>
      </c>
      <c r="D340" s="2">
        <f t="shared" si="26"/>
        <v>20.073658816123601</v>
      </c>
      <c r="E340" s="2">
        <f t="shared" si="25"/>
        <v>6.8380689248215276E-4</v>
      </c>
      <c r="F340" s="2">
        <f t="shared" si="29"/>
        <v>-0.22353348450231461</v>
      </c>
      <c r="G340" s="2">
        <f t="shared" si="27"/>
        <v>0.22421729139479676</v>
      </c>
      <c r="H340" s="2" t="str">
        <f t="shared" si="28"/>
        <v>Sell</v>
      </c>
    </row>
    <row r="341" spans="1:8" ht="13.5" x14ac:dyDescent="0.25">
      <c r="A341" s="3">
        <f>TITRES_STAT!B344</f>
        <v>45096</v>
      </c>
      <c r="B341" s="5">
        <f>TITRES_STAT!D344</f>
        <v>20.374400000000001</v>
      </c>
      <c r="C341" s="2">
        <f t="shared" si="30"/>
        <v>20.220797604090532</v>
      </c>
      <c r="D341" s="2">
        <f t="shared" si="26"/>
        <v>20.095935940855185</v>
      </c>
      <c r="E341" s="2">
        <f t="shared" si="25"/>
        <v>0.12486166323534675</v>
      </c>
      <c r="F341" s="2">
        <f t="shared" si="29"/>
        <v>-0.15385445495478234</v>
      </c>
      <c r="G341" s="2">
        <f t="shared" si="27"/>
        <v>0.27871611819012909</v>
      </c>
      <c r="H341" s="2" t="str">
        <f t="shared" si="28"/>
        <v>Sell</v>
      </c>
    </row>
    <row r="342" spans="1:8" ht="13.5" x14ac:dyDescent="0.25">
      <c r="A342" s="3">
        <f>TITRES_STAT!B345</f>
        <v>45097</v>
      </c>
      <c r="B342" s="5">
        <f>TITRES_STAT!D345</f>
        <v>20.374400000000001</v>
      </c>
      <c r="C342" s="2">
        <f t="shared" si="30"/>
        <v>20.219013357307372</v>
      </c>
      <c r="D342" s="2">
        <f t="shared" si="26"/>
        <v>20.116562908199246</v>
      </c>
      <c r="E342" s="2">
        <f t="shared" si="25"/>
        <v>0.10245044910812595</v>
      </c>
      <c r="F342" s="2">
        <f t="shared" si="29"/>
        <v>-0.10259347414220069</v>
      </c>
      <c r="G342" s="2">
        <f t="shared" si="27"/>
        <v>0.20504392325032664</v>
      </c>
      <c r="H342" s="2" t="str">
        <f t="shared" si="28"/>
        <v>Sell</v>
      </c>
    </row>
    <row r="343" spans="1:8" ht="13.5" x14ac:dyDescent="0.25">
      <c r="A343" s="3">
        <f>TITRES_STAT!B346</f>
        <v>45098</v>
      </c>
      <c r="B343" s="5">
        <f>TITRES_STAT!D346</f>
        <v>20.374400000000001</v>
      </c>
      <c r="C343" s="2">
        <f t="shared" si="30"/>
        <v>20.284380533106237</v>
      </c>
      <c r="D343" s="2">
        <f t="shared" si="26"/>
        <v>20.13566195203634</v>
      </c>
      <c r="E343" s="2">
        <f t="shared" si="25"/>
        <v>0.14871858106989677</v>
      </c>
      <c r="F343" s="2">
        <f t="shared" si="29"/>
        <v>-5.2331063099781208E-2</v>
      </c>
      <c r="G343" s="2">
        <f t="shared" si="27"/>
        <v>0.20104964416967797</v>
      </c>
      <c r="H343" s="2" t="str">
        <f t="shared" si="28"/>
        <v>Sell</v>
      </c>
    </row>
    <row r="344" spans="1:8" ht="13.5" x14ac:dyDescent="0.25">
      <c r="A344" s="3">
        <f>TITRES_STAT!B347</f>
        <v>45099</v>
      </c>
      <c r="B344" s="5">
        <f>TITRES_STAT!D347</f>
        <v>20.374400000000001</v>
      </c>
      <c r="C344" s="2">
        <f t="shared" si="30"/>
        <v>20.33969122032066</v>
      </c>
      <c r="D344" s="2">
        <f t="shared" si="26"/>
        <v>20.153346251885502</v>
      </c>
      <c r="E344" s="2">
        <f t="shared" si="25"/>
        <v>0.18634496843515791</v>
      </c>
      <c r="F344" s="2">
        <f t="shared" si="29"/>
        <v>-4.5958567927933819E-3</v>
      </c>
      <c r="G344" s="2">
        <f t="shared" si="27"/>
        <v>0.19094082522795131</v>
      </c>
      <c r="H344" s="2" t="str">
        <f t="shared" si="28"/>
        <v>Sell</v>
      </c>
    </row>
    <row r="345" spans="1:8" ht="13.5" x14ac:dyDescent="0.25">
      <c r="A345" s="3">
        <f>TITRES_STAT!B348</f>
        <v>45100</v>
      </c>
      <c r="B345" s="5">
        <f>TITRES_STAT!D348</f>
        <v>20.374400000000001</v>
      </c>
      <c r="C345" s="2">
        <f t="shared" si="30"/>
        <v>20.345031032579019</v>
      </c>
      <c r="D345" s="2">
        <f t="shared" si="26"/>
        <v>20.169720603597685</v>
      </c>
      <c r="E345" s="2">
        <f t="shared" si="25"/>
        <v>0.17531042898133364</v>
      </c>
      <c r="F345" s="2">
        <f t="shared" si="29"/>
        <v>3.138540036203203E-2</v>
      </c>
      <c r="G345" s="2">
        <f t="shared" si="27"/>
        <v>0.14392502861930162</v>
      </c>
      <c r="H345" s="2" t="str">
        <f t="shared" si="28"/>
        <v>Sell</v>
      </c>
    </row>
    <row r="346" spans="1:8" ht="13.5" x14ac:dyDescent="0.25">
      <c r="A346" s="3">
        <f>TITRES_STAT!B349</f>
        <v>45103</v>
      </c>
      <c r="B346" s="5">
        <f>TITRES_STAT!D349</f>
        <v>20.356999999999999</v>
      </c>
      <c r="C346" s="2">
        <f t="shared" si="30"/>
        <v>20.349549335259169</v>
      </c>
      <c r="D346" s="2">
        <f t="shared" si="26"/>
        <v>20.183593151479336</v>
      </c>
      <c r="E346" s="2">
        <f t="shared" si="25"/>
        <v>0.16595618377983357</v>
      </c>
      <c r="F346" s="2">
        <f t="shared" si="29"/>
        <v>5.8299557045592337E-2</v>
      </c>
      <c r="G346" s="2">
        <f t="shared" si="27"/>
        <v>0.10765662673424123</v>
      </c>
      <c r="H346" s="2" t="str">
        <f t="shared" si="28"/>
        <v>Sell</v>
      </c>
    </row>
    <row r="347" spans="1:8" ht="13.5" x14ac:dyDescent="0.25">
      <c r="A347" s="3">
        <f>TITRES_STAT!B350</f>
        <v>45104</v>
      </c>
      <c r="B347" s="5">
        <f>TITRES_STAT!D350</f>
        <v>20.3309</v>
      </c>
      <c r="C347" s="2">
        <f t="shared" si="30"/>
        <v>20.294526360603911</v>
      </c>
      <c r="D347" s="2">
        <f t="shared" si="26"/>
        <v>20.194504769888272</v>
      </c>
      <c r="E347" s="2">
        <f t="shared" si="25"/>
        <v>0.1000215907156381</v>
      </c>
      <c r="F347" s="2">
        <f t="shared" si="29"/>
        <v>6.6643963779601495E-2</v>
      </c>
      <c r="G347" s="2">
        <f t="shared" si="27"/>
        <v>3.3377626936036603E-2</v>
      </c>
      <c r="H347" s="2" t="str">
        <f t="shared" si="28"/>
        <v>Sell</v>
      </c>
    </row>
    <row r="348" spans="1:8" ht="13.5" x14ac:dyDescent="0.25">
      <c r="A348" s="3">
        <f>TITRES_STAT!B351</f>
        <v>45107</v>
      </c>
      <c r="B348" s="5">
        <f>TITRES_STAT!D351</f>
        <v>20.3309</v>
      </c>
      <c r="C348" s="2">
        <f t="shared" si="30"/>
        <v>20.273383843587926</v>
      </c>
      <c r="D348" s="2">
        <f t="shared" si="26"/>
        <v>20.204608120266919</v>
      </c>
      <c r="E348" s="2">
        <f t="shared" ref="E348:E411" si="31">C348-D348</f>
        <v>6.8775723321007121E-2</v>
      </c>
      <c r="F348" s="2">
        <f t="shared" si="29"/>
        <v>6.7070315687882617E-2</v>
      </c>
      <c r="G348" s="2">
        <f t="shared" si="27"/>
        <v>1.7054076331245033E-3</v>
      </c>
      <c r="H348" s="2" t="str">
        <f t="shared" si="28"/>
        <v>Sell</v>
      </c>
    </row>
    <row r="349" spans="1:8" ht="13.5" x14ac:dyDescent="0.25">
      <c r="A349" s="3">
        <f>TITRES_STAT!B352</f>
        <v>45110</v>
      </c>
      <c r="B349" s="5">
        <f>TITRES_STAT!D352</f>
        <v>20.3309</v>
      </c>
      <c r="C349" s="2">
        <f t="shared" si="30"/>
        <v>20.26350940611286</v>
      </c>
      <c r="D349" s="2">
        <f t="shared" ref="D349:D412" si="32">$D$4*B349+(1-$D$4)*D348</f>
        <v>20.213963074321221</v>
      </c>
      <c r="E349" s="2">
        <f t="shared" si="31"/>
        <v>4.954633179163892E-2</v>
      </c>
      <c r="F349" s="2">
        <f t="shared" si="29"/>
        <v>6.3565518908633878E-2</v>
      </c>
      <c r="G349" s="2">
        <f t="shared" si="27"/>
        <v>-1.4019187116994958E-2</v>
      </c>
      <c r="H349" s="2" t="str">
        <f t="shared" si="28"/>
        <v>Hold</v>
      </c>
    </row>
    <row r="350" spans="1:8" ht="13.5" x14ac:dyDescent="0.25">
      <c r="A350" s="3">
        <f>TITRES_STAT!B353</f>
        <v>45111</v>
      </c>
      <c r="B350" s="5">
        <f>TITRES_STAT!D353</f>
        <v>20.3309</v>
      </c>
      <c r="C350" s="2">
        <f t="shared" si="30"/>
        <v>20.275215651326267</v>
      </c>
      <c r="D350" s="2">
        <f t="shared" si="32"/>
        <v>20.222625068815944</v>
      </c>
      <c r="E350" s="2">
        <f t="shared" si="31"/>
        <v>5.2590582510323003E-2</v>
      </c>
      <c r="F350" s="2">
        <f t="shared" si="29"/>
        <v>6.1370531628971707E-2</v>
      </c>
      <c r="G350" s="2">
        <f t="shared" si="27"/>
        <v>-8.7799491186487041E-3</v>
      </c>
      <c r="H350" s="2" t="str">
        <f t="shared" si="28"/>
        <v>Hold</v>
      </c>
    </row>
    <row r="351" spans="1:8" ht="13.5" x14ac:dyDescent="0.25">
      <c r="A351" s="3">
        <f>TITRES_STAT!B354</f>
        <v>45112</v>
      </c>
      <c r="B351" s="5">
        <f>TITRES_STAT!D354</f>
        <v>20.3309</v>
      </c>
      <c r="C351" s="2">
        <f t="shared" si="30"/>
        <v>20.290474781891458</v>
      </c>
      <c r="D351" s="2">
        <f t="shared" si="32"/>
        <v>20.230645434088835</v>
      </c>
      <c r="E351" s="2">
        <f t="shared" si="31"/>
        <v>5.9829347802622834E-2</v>
      </c>
      <c r="F351" s="2">
        <f t="shared" si="29"/>
        <v>6.1062294863701939E-2</v>
      </c>
      <c r="G351" s="2">
        <f t="shared" si="27"/>
        <v>-1.2329470610791052E-3</v>
      </c>
      <c r="H351" s="2" t="str">
        <f t="shared" si="28"/>
        <v>Hold</v>
      </c>
    </row>
    <row r="352" spans="1:8" ht="13.5" x14ac:dyDescent="0.25">
      <c r="A352" s="3">
        <f>TITRES_STAT!B355</f>
        <v>45113</v>
      </c>
      <c r="B352" s="5">
        <f>TITRES_STAT!D355</f>
        <v>20.3309</v>
      </c>
      <c r="C352" s="2">
        <f t="shared" si="30"/>
        <v>20.303386353908156</v>
      </c>
      <c r="D352" s="2">
        <f t="shared" si="32"/>
        <v>20.238071698230403</v>
      </c>
      <c r="E352" s="2">
        <f t="shared" si="31"/>
        <v>6.5314655677752853E-2</v>
      </c>
      <c r="F352" s="2">
        <f t="shared" si="29"/>
        <v>6.1912767026512126E-2</v>
      </c>
      <c r="G352" s="2">
        <f t="shared" si="27"/>
        <v>3.4018886512407268E-3</v>
      </c>
      <c r="H352" s="2" t="str">
        <f t="shared" si="28"/>
        <v>Sell</v>
      </c>
    </row>
    <row r="353" spans="1:8" ht="13.5" x14ac:dyDescent="0.25">
      <c r="A353" s="3">
        <f>TITRES_STAT!B356</f>
        <v>45114</v>
      </c>
      <c r="B353" s="5">
        <f>TITRES_STAT!D356</f>
        <v>20.3309</v>
      </c>
      <c r="C353" s="2">
        <f t="shared" si="30"/>
        <v>20.314311530229979</v>
      </c>
      <c r="D353" s="2">
        <f t="shared" si="32"/>
        <v>20.244947868731852</v>
      </c>
      <c r="E353" s="2">
        <f t="shared" si="31"/>
        <v>6.9363661498126561E-2</v>
      </c>
      <c r="F353" s="2">
        <f t="shared" si="29"/>
        <v>6.3402945920835022E-2</v>
      </c>
      <c r="G353" s="2">
        <f t="shared" si="27"/>
        <v>5.9607155772915393E-3</v>
      </c>
      <c r="H353" s="2" t="str">
        <f t="shared" si="28"/>
        <v>Sell</v>
      </c>
    </row>
    <row r="354" spans="1:8" ht="13.5" x14ac:dyDescent="0.25">
      <c r="A354" s="3">
        <f>TITRES_STAT!B357</f>
        <v>45117</v>
      </c>
      <c r="B354" s="5">
        <f>TITRES_STAT!D357</f>
        <v>20.244</v>
      </c>
      <c r="C354" s="2">
        <f t="shared" si="30"/>
        <v>20.3235559101946</v>
      </c>
      <c r="D354" s="2">
        <f t="shared" si="32"/>
        <v>20.244877656233196</v>
      </c>
      <c r="E354" s="2">
        <f t="shared" si="31"/>
        <v>7.8678253961403044E-2</v>
      </c>
      <c r="F354" s="2">
        <f t="shared" si="29"/>
        <v>6.6458007528948634E-2</v>
      </c>
      <c r="G354" s="2">
        <f t="shared" si="27"/>
        <v>1.222024643245441E-2</v>
      </c>
      <c r="H354" s="2" t="str">
        <f t="shared" si="28"/>
        <v>Sell</v>
      </c>
    </row>
    <row r="355" spans="1:8" ht="13.5" x14ac:dyDescent="0.25">
      <c r="A355" s="3">
        <f>TITRES_STAT!B358</f>
        <v>45118</v>
      </c>
      <c r="B355" s="5">
        <f>TITRES_STAT!D358</f>
        <v>20.244</v>
      </c>
      <c r="C355" s="2">
        <f t="shared" si="30"/>
        <v>20.331378077856968</v>
      </c>
      <c r="D355" s="2">
        <f t="shared" si="32"/>
        <v>20.244812644660367</v>
      </c>
      <c r="E355" s="2">
        <f t="shared" si="31"/>
        <v>8.6565433196600594E-2</v>
      </c>
      <c r="F355" s="2">
        <f t="shared" si="29"/>
        <v>7.0479492662479035E-2</v>
      </c>
      <c r="G355" s="2">
        <f t="shared" si="27"/>
        <v>1.6085940534121559E-2</v>
      </c>
      <c r="H355" s="2" t="str">
        <f t="shared" si="28"/>
        <v>Sell</v>
      </c>
    </row>
    <row r="356" spans="1:8" ht="13.5" x14ac:dyDescent="0.25">
      <c r="A356" s="3">
        <f>TITRES_STAT!B359</f>
        <v>45119</v>
      </c>
      <c r="B356" s="5">
        <f>TITRES_STAT!D359</f>
        <v>20.244</v>
      </c>
      <c r="C356" s="2">
        <f t="shared" si="30"/>
        <v>20.335319912032819</v>
      </c>
      <c r="D356" s="2">
        <f t="shared" si="32"/>
        <v>20.244752448759598</v>
      </c>
      <c r="E356" s="2">
        <f t="shared" si="31"/>
        <v>9.0567463273220739E-2</v>
      </c>
      <c r="F356" s="2">
        <f t="shared" si="29"/>
        <v>7.4497086784627381E-2</v>
      </c>
      <c r="G356" s="2">
        <f t="shared" ref="G356:G419" si="33">E356-F356</f>
        <v>1.6070376488593358E-2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45120</v>
      </c>
      <c r="B357" s="5">
        <f>TITRES_STAT!D360</f>
        <v>20.244</v>
      </c>
      <c r="C357" s="2">
        <f t="shared" si="30"/>
        <v>20.334639925566233</v>
      </c>
      <c r="D357" s="2">
        <f t="shared" si="32"/>
        <v>20.244696711814445</v>
      </c>
      <c r="E357" s="2">
        <f t="shared" si="31"/>
        <v>8.9943213751787709E-2</v>
      </c>
      <c r="F357" s="2">
        <f t="shared" ref="F357:F420" si="35">(E357*(2/(10)))+((1-(2/10))*F356)</f>
        <v>7.7586312178059447E-2</v>
      </c>
      <c r="G357" s="2">
        <f t="shared" si="33"/>
        <v>1.2356901573728263E-2</v>
      </c>
      <c r="H357" s="2" t="str">
        <f t="shared" si="34"/>
        <v>Sell</v>
      </c>
    </row>
    <row r="358" spans="1:8" ht="13.5" x14ac:dyDescent="0.25">
      <c r="A358" s="3">
        <f>TITRES_STAT!B361</f>
        <v>45121</v>
      </c>
      <c r="B358" s="5">
        <f>TITRES_STAT!D361</f>
        <v>20.244</v>
      </c>
      <c r="C358" s="2">
        <f t="shared" si="30"/>
        <v>20.334064552402197</v>
      </c>
      <c r="D358" s="2">
        <f t="shared" si="32"/>
        <v>20.244645103531894</v>
      </c>
      <c r="E358" s="2">
        <f t="shared" si="31"/>
        <v>8.9419448870302176E-2</v>
      </c>
      <c r="F358" s="2">
        <f t="shared" si="35"/>
        <v>7.9952939516508004E-2</v>
      </c>
      <c r="G358" s="2">
        <f t="shared" si="33"/>
        <v>9.4665093537941725E-3</v>
      </c>
      <c r="H358" s="2" t="str">
        <f t="shared" si="34"/>
        <v>Sell</v>
      </c>
    </row>
    <row r="359" spans="1:8" ht="13.5" x14ac:dyDescent="0.25">
      <c r="A359" s="3">
        <f>TITRES_STAT!B362</f>
        <v>45124</v>
      </c>
      <c r="B359" s="5">
        <f>TITRES_STAT!D362</f>
        <v>20.244</v>
      </c>
      <c r="C359" s="2">
        <f t="shared" si="30"/>
        <v>20.333577698186474</v>
      </c>
      <c r="D359" s="2">
        <f t="shared" si="32"/>
        <v>20.244597318085088</v>
      </c>
      <c r="E359" s="2">
        <f t="shared" si="31"/>
        <v>8.8980380101386203E-2</v>
      </c>
      <c r="F359" s="2">
        <f t="shared" si="35"/>
        <v>8.1758427633483649E-2</v>
      </c>
      <c r="G359" s="2">
        <f t="shared" si="33"/>
        <v>7.2219524679025537E-3</v>
      </c>
      <c r="H359" s="2" t="str">
        <f t="shared" si="34"/>
        <v>Sell</v>
      </c>
    </row>
    <row r="360" spans="1:8" ht="13.5" x14ac:dyDescent="0.25">
      <c r="A360" s="3">
        <f>TITRES_STAT!B363</f>
        <v>45125</v>
      </c>
      <c r="B360" s="5">
        <f>TITRES_STAT!D363</f>
        <v>20.148399999999999</v>
      </c>
      <c r="C360" s="2">
        <f t="shared" si="30"/>
        <v>20.333165744619325</v>
      </c>
      <c r="D360" s="2">
        <f t="shared" si="32"/>
        <v>20.237471590819528</v>
      </c>
      <c r="E360" s="2">
        <f t="shared" si="31"/>
        <v>9.5694153799797732E-2</v>
      </c>
      <c r="F360" s="2">
        <f t="shared" si="35"/>
        <v>8.4545572866746466E-2</v>
      </c>
      <c r="G360" s="2">
        <f t="shared" si="33"/>
        <v>1.1148580933051266E-2</v>
      </c>
      <c r="H360" s="2" t="str">
        <f t="shared" si="34"/>
        <v>Sell</v>
      </c>
    </row>
    <row r="361" spans="1:8" ht="13.5" x14ac:dyDescent="0.25">
      <c r="A361" s="3">
        <f>TITRES_STAT!B364</f>
        <v>45127</v>
      </c>
      <c r="B361" s="5">
        <f>TITRES_STAT!D364</f>
        <v>20.139700000000001</v>
      </c>
      <c r="C361" s="2">
        <f t="shared" si="30"/>
        <v>20.332817168524045</v>
      </c>
      <c r="D361" s="2">
        <f t="shared" si="32"/>
        <v>20.230229250758825</v>
      </c>
      <c r="E361" s="2">
        <f t="shared" si="31"/>
        <v>0.10258791776522003</v>
      </c>
      <c r="F361" s="2">
        <f t="shared" si="35"/>
        <v>8.8154041846441183E-2</v>
      </c>
      <c r="G361" s="2">
        <f t="shared" si="33"/>
        <v>1.4433875918778843E-2</v>
      </c>
      <c r="H361" s="2" t="str">
        <f t="shared" si="34"/>
        <v>Sell</v>
      </c>
    </row>
    <row r="362" spans="1:8" ht="13.5" x14ac:dyDescent="0.25">
      <c r="A362" s="3">
        <f>TITRES_STAT!B365</f>
        <v>45128</v>
      </c>
      <c r="B362" s="5">
        <f>TITRES_STAT!D365</f>
        <v>19.991900000000001</v>
      </c>
      <c r="C362" s="2">
        <f t="shared" si="30"/>
        <v>20.332522219520346</v>
      </c>
      <c r="D362" s="2">
        <f t="shared" si="32"/>
        <v>20.212575232184097</v>
      </c>
      <c r="E362" s="2">
        <f t="shared" si="31"/>
        <v>0.11994698733624887</v>
      </c>
      <c r="F362" s="2">
        <f t="shared" si="35"/>
        <v>9.4512630944402723E-2</v>
      </c>
      <c r="G362" s="2">
        <f t="shared" si="33"/>
        <v>2.5434356391846144E-2</v>
      </c>
      <c r="H362" s="2" t="str">
        <f t="shared" si="34"/>
        <v>Sell</v>
      </c>
    </row>
    <row r="363" spans="1:8" ht="13.5" x14ac:dyDescent="0.25">
      <c r="A363" s="3">
        <f>TITRES_STAT!B366</f>
        <v>45131</v>
      </c>
      <c r="B363" s="5">
        <f>TITRES_STAT!D366</f>
        <v>19.991900000000001</v>
      </c>
      <c r="C363" s="2">
        <f t="shared" si="30"/>
        <v>20.332272647286445</v>
      </c>
      <c r="D363" s="2">
        <f t="shared" si="32"/>
        <v>20.196228918688981</v>
      </c>
      <c r="E363" s="2">
        <f t="shared" si="31"/>
        <v>0.13604372859746405</v>
      </c>
      <c r="F363" s="2">
        <f t="shared" si="35"/>
        <v>0.10281885047501499</v>
      </c>
      <c r="G363" s="2">
        <f t="shared" si="33"/>
        <v>3.3224878122449064E-2</v>
      </c>
      <c r="H363" s="2" t="str">
        <f t="shared" si="34"/>
        <v>Sell</v>
      </c>
    </row>
    <row r="364" spans="1:8" ht="13.5" x14ac:dyDescent="0.25">
      <c r="A364" s="3">
        <f>TITRES_STAT!B367</f>
        <v>45133</v>
      </c>
      <c r="B364" s="5">
        <f>TITRES_STAT!D367</f>
        <v>20.235299999999999</v>
      </c>
      <c r="C364" s="2">
        <f t="shared" si="30"/>
        <v>20.318692240011604</v>
      </c>
      <c r="D364" s="2">
        <f t="shared" si="32"/>
        <v>20.199123072860164</v>
      </c>
      <c r="E364" s="2">
        <f t="shared" si="31"/>
        <v>0.11956916715143961</v>
      </c>
      <c r="F364" s="2">
        <f t="shared" si="35"/>
        <v>0.10616891381029993</v>
      </c>
      <c r="G364" s="2">
        <f t="shared" si="33"/>
        <v>1.3400253341139687E-2</v>
      </c>
      <c r="H364" s="2" t="str">
        <f t="shared" si="34"/>
        <v>Sell</v>
      </c>
    </row>
    <row r="365" spans="1:8" ht="13.5" x14ac:dyDescent="0.25">
      <c r="A365" s="3">
        <f>TITRES_STAT!B368</f>
        <v>45134</v>
      </c>
      <c r="B365" s="5">
        <f>TITRES_STAT!D368</f>
        <v>20.165800000000001</v>
      </c>
      <c r="C365" s="2">
        <f t="shared" si="30"/>
        <v>20.307201126163662</v>
      </c>
      <c r="D365" s="2">
        <f t="shared" si="32"/>
        <v>20.196654697092747</v>
      </c>
      <c r="E365" s="2">
        <f t="shared" si="31"/>
        <v>0.11054642907091505</v>
      </c>
      <c r="F365" s="2">
        <f t="shared" si="35"/>
        <v>0.10704441686242297</v>
      </c>
      <c r="G365" s="2">
        <f t="shared" si="33"/>
        <v>3.5020122084920835E-3</v>
      </c>
      <c r="H365" s="2" t="str">
        <f t="shared" si="34"/>
        <v>Sell</v>
      </c>
    </row>
    <row r="366" spans="1:8" ht="13.5" x14ac:dyDescent="0.25">
      <c r="A366" s="3">
        <f>TITRES_STAT!B369</f>
        <v>45135</v>
      </c>
      <c r="B366" s="5">
        <f>TITRES_STAT!D369</f>
        <v>20.165800000000001</v>
      </c>
      <c r="C366" s="2">
        <f t="shared" si="30"/>
        <v>20.297477875984637</v>
      </c>
      <c r="D366" s="2">
        <f t="shared" si="32"/>
        <v>20.194369163974763</v>
      </c>
      <c r="E366" s="2">
        <f t="shared" si="31"/>
        <v>0.10310871200987393</v>
      </c>
      <c r="F366" s="2">
        <f t="shared" si="35"/>
        <v>0.10625727589191317</v>
      </c>
      <c r="G366" s="2">
        <f t="shared" si="33"/>
        <v>-3.1485638820392403E-3</v>
      </c>
      <c r="H366" s="2" t="str">
        <f t="shared" si="34"/>
        <v>Hold</v>
      </c>
    </row>
    <row r="367" spans="1:8" ht="13.5" x14ac:dyDescent="0.25">
      <c r="A367" s="3">
        <f>TITRES_STAT!B370</f>
        <v>45138</v>
      </c>
      <c r="B367" s="5">
        <f>TITRES_STAT!D370</f>
        <v>20.165800000000001</v>
      </c>
      <c r="C367" s="2">
        <f t="shared" si="30"/>
        <v>20.289250510448536</v>
      </c>
      <c r="D367" s="2">
        <f t="shared" si="32"/>
        <v>20.192252929606262</v>
      </c>
      <c r="E367" s="2">
        <f t="shared" si="31"/>
        <v>9.6997580842273834E-2</v>
      </c>
      <c r="F367" s="2">
        <f t="shared" si="35"/>
        <v>0.10440533688198531</v>
      </c>
      <c r="G367" s="2">
        <f t="shared" si="33"/>
        <v>-7.4077560397114717E-3</v>
      </c>
      <c r="H367" s="2" t="str">
        <f t="shared" si="34"/>
        <v>Hold</v>
      </c>
    </row>
    <row r="368" spans="1:8" ht="13.5" x14ac:dyDescent="0.25">
      <c r="A368" s="3">
        <f>TITRES_STAT!B371</f>
        <v>45139</v>
      </c>
      <c r="B368" s="5">
        <f>TITRES_STAT!D371</f>
        <v>20.165800000000001</v>
      </c>
      <c r="C368" s="2">
        <f t="shared" si="30"/>
        <v>20.282288893456453</v>
      </c>
      <c r="D368" s="2">
        <f t="shared" si="32"/>
        <v>20.19029345333913</v>
      </c>
      <c r="E368" s="2">
        <f t="shared" si="31"/>
        <v>9.1995440117322858E-2</v>
      </c>
      <c r="F368" s="2">
        <f t="shared" si="35"/>
        <v>0.10192335752905282</v>
      </c>
      <c r="G368" s="2">
        <f t="shared" si="33"/>
        <v>-9.927917411729964E-3</v>
      </c>
      <c r="H368" s="2" t="str">
        <f t="shared" si="34"/>
        <v>Hold</v>
      </c>
    </row>
    <row r="369" spans="1:8" ht="13.5" x14ac:dyDescent="0.25">
      <c r="A369" s="3">
        <f>TITRES_STAT!B372</f>
        <v>45140</v>
      </c>
      <c r="B369" s="5">
        <f>TITRES_STAT!D372</f>
        <v>20.1571</v>
      </c>
      <c r="C369" s="2">
        <f t="shared" si="30"/>
        <v>20.276398294463149</v>
      </c>
      <c r="D369" s="2">
        <f t="shared" si="32"/>
        <v>20.187834679017712</v>
      </c>
      <c r="E369" s="2">
        <f t="shared" si="31"/>
        <v>8.8563615445437449E-2</v>
      </c>
      <c r="F369" s="2">
        <f t="shared" si="35"/>
        <v>9.9251409112329755E-2</v>
      </c>
      <c r="G369" s="2">
        <f t="shared" si="33"/>
        <v>-1.0687793666892306E-2</v>
      </c>
      <c r="H369" s="2" t="str">
        <f t="shared" si="34"/>
        <v>Hold</v>
      </c>
    </row>
    <row r="370" spans="1:8" ht="13.5" x14ac:dyDescent="0.25">
      <c r="A370" s="3">
        <f>TITRES_STAT!B373</f>
        <v>45141</v>
      </c>
      <c r="B370" s="5">
        <f>TITRES_STAT!D373</f>
        <v>20.1571</v>
      </c>
      <c r="C370" s="2">
        <f t="shared" si="30"/>
        <v>20.256706249161127</v>
      </c>
      <c r="D370" s="2">
        <f t="shared" si="32"/>
        <v>20.18555803612751</v>
      </c>
      <c r="E370" s="2">
        <f t="shared" si="31"/>
        <v>7.1148213033616514E-2</v>
      </c>
      <c r="F370" s="2">
        <f t="shared" si="35"/>
        <v>9.3630769896587113E-2</v>
      </c>
      <c r="G370" s="2">
        <f t="shared" si="33"/>
        <v>-2.2482556862970599E-2</v>
      </c>
      <c r="H370" s="2" t="str">
        <f t="shared" si="34"/>
        <v>Hold</v>
      </c>
    </row>
    <row r="371" spans="1:8" ht="13.5" x14ac:dyDescent="0.25">
      <c r="A371" s="3">
        <f>TITRES_STAT!B374</f>
        <v>45142</v>
      </c>
      <c r="B371" s="5">
        <f>TITRES_STAT!D374</f>
        <v>20.1571</v>
      </c>
      <c r="C371" s="2">
        <f t="shared" si="30"/>
        <v>20.238705287751724</v>
      </c>
      <c r="D371" s="2">
        <f t="shared" si="32"/>
        <v>20.183450033451397</v>
      </c>
      <c r="E371" s="2">
        <f t="shared" si="31"/>
        <v>5.5255254300327294E-2</v>
      </c>
      <c r="F371" s="2">
        <f t="shared" si="35"/>
        <v>8.5955666777335155E-2</v>
      </c>
      <c r="G371" s="2">
        <f t="shared" si="33"/>
        <v>-3.070041247700786E-2</v>
      </c>
      <c r="H371" s="2" t="str">
        <f t="shared" si="34"/>
        <v>Hold</v>
      </c>
    </row>
    <row r="372" spans="1:8" ht="13.5" x14ac:dyDescent="0.25">
      <c r="A372" s="3">
        <f>TITRES_STAT!B375</f>
        <v>45145</v>
      </c>
      <c r="B372" s="5">
        <f>TITRES_STAT!D375</f>
        <v>20.1571</v>
      </c>
      <c r="C372" s="2">
        <f t="shared" si="30"/>
        <v>20.200735243482228</v>
      </c>
      <c r="D372" s="2">
        <f t="shared" si="32"/>
        <v>20.181498179121665</v>
      </c>
      <c r="E372" s="2">
        <f t="shared" si="31"/>
        <v>1.9237064360563494E-2</v>
      </c>
      <c r="F372" s="2">
        <f t="shared" si="35"/>
        <v>7.2611946293980822E-2</v>
      </c>
      <c r="G372" s="2">
        <f t="shared" si="33"/>
        <v>-5.3374881933417329E-2</v>
      </c>
      <c r="H372" s="2" t="str">
        <f t="shared" si="34"/>
        <v>Hold</v>
      </c>
    </row>
    <row r="373" spans="1:8" ht="13.5" x14ac:dyDescent="0.25">
      <c r="A373" s="3">
        <f>TITRES_STAT!B376</f>
        <v>45146</v>
      </c>
      <c r="B373" s="5">
        <f>TITRES_STAT!D376</f>
        <v>20.1571</v>
      </c>
      <c r="C373" s="2">
        <f t="shared" si="30"/>
        <v>20.168606744484961</v>
      </c>
      <c r="D373" s="2">
        <f t="shared" si="32"/>
        <v>20.179690906594132</v>
      </c>
      <c r="E373" s="2">
        <f t="shared" si="31"/>
        <v>-1.1084162109170848E-2</v>
      </c>
      <c r="F373" s="2">
        <f t="shared" si="35"/>
        <v>5.5872724613350494E-2</v>
      </c>
      <c r="G373" s="2">
        <f t="shared" si="33"/>
        <v>-6.6956886722521342E-2</v>
      </c>
      <c r="H373" s="2" t="str">
        <f t="shared" si="34"/>
        <v>Hold</v>
      </c>
    </row>
    <row r="374" spans="1:8" ht="13.5" x14ac:dyDescent="0.25">
      <c r="A374" s="3">
        <f>TITRES_STAT!B377</f>
        <v>45147</v>
      </c>
      <c r="B374" s="5">
        <f>TITRES_STAT!D377</f>
        <v>20.148399999999999</v>
      </c>
      <c r="C374" s="2">
        <f t="shared" si="30"/>
        <v>20.178867245333429</v>
      </c>
      <c r="D374" s="2">
        <f t="shared" si="32"/>
        <v>20.177373061661235</v>
      </c>
      <c r="E374" s="2">
        <f t="shared" si="31"/>
        <v>1.4941836721931168E-3</v>
      </c>
      <c r="F374" s="2">
        <f t="shared" si="35"/>
        <v>4.4997016425119024E-2</v>
      </c>
      <c r="G374" s="2">
        <f t="shared" si="33"/>
        <v>-4.3502832752925907E-2</v>
      </c>
      <c r="H374" s="2" t="str">
        <f t="shared" si="34"/>
        <v>Hold</v>
      </c>
    </row>
    <row r="375" spans="1:8" ht="13.5" x14ac:dyDescent="0.25">
      <c r="A375" s="3">
        <f>TITRES_STAT!B378</f>
        <v>45148</v>
      </c>
      <c r="B375" s="5">
        <f>TITRES_STAT!D378</f>
        <v>20.148399999999999</v>
      </c>
      <c r="C375" s="2">
        <f t="shared" si="30"/>
        <v>20.176856899897516</v>
      </c>
      <c r="D375" s="2">
        <f t="shared" si="32"/>
        <v>20.175226908945589</v>
      </c>
      <c r="E375" s="2">
        <f t="shared" si="31"/>
        <v>1.6299909519261746E-3</v>
      </c>
      <c r="F375" s="2">
        <f t="shared" si="35"/>
        <v>3.6323611330480454E-2</v>
      </c>
      <c r="G375" s="2">
        <f t="shared" si="33"/>
        <v>-3.469362037855428E-2</v>
      </c>
      <c r="H375" s="2" t="str">
        <f t="shared" si="34"/>
        <v>Hold</v>
      </c>
    </row>
    <row r="376" spans="1:8" ht="13.5" x14ac:dyDescent="0.25">
      <c r="A376" s="3">
        <f>TITRES_STAT!B379</f>
        <v>45149</v>
      </c>
      <c r="B376" s="5">
        <f>TITRES_STAT!D379</f>
        <v>19.991900000000001</v>
      </c>
      <c r="C376" s="2">
        <f t="shared" si="30"/>
        <v>20.17515583837482</v>
      </c>
      <c r="D376" s="2">
        <f t="shared" si="32"/>
        <v>20.161647137912585</v>
      </c>
      <c r="E376" s="2">
        <f t="shared" si="31"/>
        <v>1.3508700462235623E-2</v>
      </c>
      <c r="F376" s="2">
        <f t="shared" si="35"/>
        <v>3.1760629156831491E-2</v>
      </c>
      <c r="G376" s="2">
        <f t="shared" si="33"/>
        <v>-1.8251928694595868E-2</v>
      </c>
      <c r="H376" s="2" t="str">
        <f t="shared" si="34"/>
        <v>Hold</v>
      </c>
    </row>
    <row r="377" spans="1:8" ht="13.5" x14ac:dyDescent="0.25">
      <c r="A377" s="3">
        <f>TITRES_STAT!B380</f>
        <v>45152</v>
      </c>
      <c r="B377" s="5">
        <f>TITRES_STAT!D380</f>
        <v>20.122299999999999</v>
      </c>
      <c r="C377" s="2">
        <f t="shared" si="30"/>
        <v>20.173716478624847</v>
      </c>
      <c r="D377" s="2">
        <f t="shared" si="32"/>
        <v>20.158732535104246</v>
      </c>
      <c r="E377" s="2">
        <f t="shared" si="31"/>
        <v>1.4983943520601173E-2</v>
      </c>
      <c r="F377" s="2">
        <f t="shared" si="35"/>
        <v>2.840529202958543E-2</v>
      </c>
      <c r="G377" s="2">
        <f t="shared" si="33"/>
        <v>-1.3421348508984257E-2</v>
      </c>
      <c r="H377" s="2" t="str">
        <f t="shared" si="34"/>
        <v>Hold</v>
      </c>
    </row>
    <row r="378" spans="1:8" ht="13.5" x14ac:dyDescent="0.25">
      <c r="A378" s="3">
        <f>TITRES_STAT!B381</f>
        <v>45153</v>
      </c>
      <c r="B378" s="5">
        <f>TITRES_STAT!D381</f>
        <v>19.965900000000001</v>
      </c>
      <c r="C378" s="2">
        <f t="shared" si="30"/>
        <v>20.172498558836409</v>
      </c>
      <c r="D378" s="2">
        <f t="shared" si="32"/>
        <v>20.144448643615043</v>
      </c>
      <c r="E378" s="2">
        <f t="shared" si="31"/>
        <v>2.8049915221366462E-2</v>
      </c>
      <c r="F378" s="2">
        <f t="shared" si="35"/>
        <v>2.8334216667941638E-2</v>
      </c>
      <c r="G378" s="2">
        <f t="shared" si="33"/>
        <v>-2.8430144657517684E-4</v>
      </c>
      <c r="H378" s="2" t="str">
        <f t="shared" si="34"/>
        <v>Hold</v>
      </c>
    </row>
    <row r="379" spans="1:8" ht="13.5" x14ac:dyDescent="0.25">
      <c r="A379" s="3">
        <f>TITRES_STAT!B382</f>
        <v>45154</v>
      </c>
      <c r="B379" s="5">
        <f>TITRES_STAT!D382</f>
        <v>19.470400000000001</v>
      </c>
      <c r="C379" s="2">
        <f t="shared" si="30"/>
        <v>20.170129549784654</v>
      </c>
      <c r="D379" s="2">
        <f t="shared" si="32"/>
        <v>20.094519114458372</v>
      </c>
      <c r="E379" s="2">
        <f t="shared" si="31"/>
        <v>7.5610435326282754E-2</v>
      </c>
      <c r="F379" s="2">
        <f t="shared" si="35"/>
        <v>3.7789460399609863E-2</v>
      </c>
      <c r="G379" s="2">
        <f t="shared" si="33"/>
        <v>3.7820974926672891E-2</v>
      </c>
      <c r="H379" s="2" t="str">
        <f t="shared" si="34"/>
        <v>Sell</v>
      </c>
    </row>
    <row r="380" spans="1:8" ht="13.5" x14ac:dyDescent="0.25">
      <c r="A380" s="3">
        <f>TITRES_STAT!B383</f>
        <v>45155</v>
      </c>
      <c r="B380" s="5">
        <f>TITRES_STAT!D383</f>
        <v>19.557300000000001</v>
      </c>
      <c r="C380" s="2">
        <f t="shared" si="30"/>
        <v>20.168125003663938</v>
      </c>
      <c r="D380" s="2">
        <f t="shared" si="32"/>
        <v>20.054725105979973</v>
      </c>
      <c r="E380" s="2">
        <f t="shared" si="31"/>
        <v>0.11339989768396563</v>
      </c>
      <c r="F380" s="2">
        <f t="shared" si="35"/>
        <v>5.2911547856481014E-2</v>
      </c>
      <c r="G380" s="2">
        <f t="shared" si="33"/>
        <v>6.0488349827484619E-2</v>
      </c>
      <c r="H380" s="2" t="str">
        <f t="shared" si="34"/>
        <v>Sell</v>
      </c>
    </row>
    <row r="381" spans="1:8" ht="13.5" x14ac:dyDescent="0.25">
      <c r="A381" s="3">
        <f>TITRES_STAT!B384</f>
        <v>45156</v>
      </c>
      <c r="B381" s="5">
        <f>TITRES_STAT!D384</f>
        <v>19.557300000000001</v>
      </c>
      <c r="C381" s="2">
        <f t="shared" si="30"/>
        <v>20.166428849254103</v>
      </c>
      <c r="D381" s="2">
        <f t="shared" si="32"/>
        <v>20.017878801833309</v>
      </c>
      <c r="E381" s="2">
        <f t="shared" si="31"/>
        <v>0.14855004742079458</v>
      </c>
      <c r="F381" s="2">
        <f t="shared" si="35"/>
        <v>7.2039247769343728E-2</v>
      </c>
      <c r="G381" s="2">
        <f t="shared" si="33"/>
        <v>7.6510799651450856E-2</v>
      </c>
      <c r="H381" s="2" t="str">
        <f t="shared" si="34"/>
        <v>Sell</v>
      </c>
    </row>
    <row r="382" spans="1:8" ht="13.5" x14ac:dyDescent="0.25">
      <c r="A382" s="3">
        <f>TITRES_STAT!B385</f>
        <v>45159</v>
      </c>
      <c r="B382" s="5">
        <f>TITRES_STAT!D385</f>
        <v>19.557300000000001</v>
      </c>
      <c r="C382" s="2">
        <f t="shared" si="30"/>
        <v>20.164993641676549</v>
      </c>
      <c r="D382" s="2">
        <f t="shared" si="32"/>
        <v>19.98376185354936</v>
      </c>
      <c r="E382" s="2">
        <f t="shared" si="31"/>
        <v>0.18123178812718876</v>
      </c>
      <c r="F382" s="2">
        <f t="shared" si="35"/>
        <v>9.3877755840912736E-2</v>
      </c>
      <c r="G382" s="2">
        <f t="shared" si="33"/>
        <v>8.7354032286276029E-2</v>
      </c>
      <c r="H382" s="2" t="str">
        <f t="shared" si="34"/>
        <v>Sell</v>
      </c>
    </row>
    <row r="383" spans="1:8" ht="13.5" x14ac:dyDescent="0.25">
      <c r="A383" s="3">
        <f>TITRES_STAT!B386</f>
        <v>45160</v>
      </c>
      <c r="B383" s="5">
        <f>TITRES_STAT!D386</f>
        <v>19.557300000000001</v>
      </c>
      <c r="C383" s="2">
        <f t="shared" si="30"/>
        <v>20.163779235264773</v>
      </c>
      <c r="D383" s="2">
        <f t="shared" si="32"/>
        <v>19.952172086619779</v>
      </c>
      <c r="E383" s="2">
        <f t="shared" si="31"/>
        <v>0.21160714864499397</v>
      </c>
      <c r="F383" s="2">
        <f t="shared" si="35"/>
        <v>0.117423634401729</v>
      </c>
      <c r="G383" s="2">
        <f t="shared" si="33"/>
        <v>9.4183514243264974E-2</v>
      </c>
      <c r="H383" s="2" t="str">
        <f t="shared" si="34"/>
        <v>Sell</v>
      </c>
    </row>
    <row r="384" spans="1:8" ht="13.5" x14ac:dyDescent="0.25">
      <c r="A384" s="3">
        <f>TITRES_STAT!B387</f>
        <v>45161</v>
      </c>
      <c r="B384" s="5">
        <f>TITRES_STAT!D387</f>
        <v>19.5486</v>
      </c>
      <c r="C384" s="2">
        <f t="shared" si="30"/>
        <v>20.161413199070193</v>
      </c>
      <c r="D384" s="2">
        <f t="shared" si="32"/>
        <v>19.922277857981278</v>
      </c>
      <c r="E384" s="2">
        <f t="shared" si="31"/>
        <v>0.23913534108891454</v>
      </c>
      <c r="F384" s="2">
        <f t="shared" si="35"/>
        <v>0.14176597573916611</v>
      </c>
      <c r="G384" s="2">
        <f t="shared" si="33"/>
        <v>9.7369365349748438E-2</v>
      </c>
      <c r="H384" s="2" t="str">
        <f t="shared" si="34"/>
        <v>Sell</v>
      </c>
    </row>
    <row r="385" spans="1:8" ht="13.5" x14ac:dyDescent="0.25">
      <c r="A385" s="3">
        <f>TITRES_STAT!B388</f>
        <v>45162</v>
      </c>
      <c r="B385" s="5">
        <f>TITRES_STAT!D388</f>
        <v>19.531300000000002</v>
      </c>
      <c r="C385" s="2">
        <f t="shared" si="30"/>
        <v>20.159411168444009</v>
      </c>
      <c r="D385" s="2">
        <f t="shared" si="32"/>
        <v>19.893316535167852</v>
      </c>
      <c r="E385" s="2">
        <f t="shared" si="31"/>
        <v>0.26609463327615757</v>
      </c>
      <c r="F385" s="2">
        <f t="shared" si="35"/>
        <v>0.1666317072465644</v>
      </c>
      <c r="G385" s="2">
        <f t="shared" si="33"/>
        <v>9.9462926029593168E-2</v>
      </c>
      <c r="H385" s="2" t="str">
        <f t="shared" si="34"/>
        <v>Sell</v>
      </c>
    </row>
    <row r="386" spans="1:8" ht="13.5" x14ac:dyDescent="0.25">
      <c r="A386" s="3">
        <f>TITRES_STAT!B389</f>
        <v>45163</v>
      </c>
      <c r="B386" s="5">
        <f>TITRES_STAT!D389</f>
        <v>19.5486</v>
      </c>
      <c r="C386" s="2">
        <f t="shared" si="30"/>
        <v>20.133640219452623</v>
      </c>
      <c r="D386" s="2">
        <f t="shared" si="32"/>
        <v>19.867781977007272</v>
      </c>
      <c r="E386" s="2">
        <f t="shared" si="31"/>
        <v>0.26585824244535061</v>
      </c>
      <c r="F386" s="2">
        <f t="shared" si="35"/>
        <v>0.18647701428632166</v>
      </c>
      <c r="G386" s="2">
        <f t="shared" si="33"/>
        <v>7.9381228159028955E-2</v>
      </c>
      <c r="H386" s="2" t="str">
        <f t="shared" si="34"/>
        <v>Sell</v>
      </c>
    </row>
    <row r="387" spans="1:8" ht="13.5" x14ac:dyDescent="0.25">
      <c r="A387" s="3">
        <f>TITRES_STAT!B390</f>
        <v>45166</v>
      </c>
      <c r="B387" s="5">
        <f>TITRES_STAT!D390</f>
        <v>19.5139</v>
      </c>
      <c r="C387" s="2">
        <f t="shared" si="30"/>
        <v>20.131895570306064</v>
      </c>
      <c r="D387" s="2">
        <f t="shared" si="32"/>
        <v>19.841568497228955</v>
      </c>
      <c r="E387" s="2">
        <f t="shared" si="31"/>
        <v>0.29032707307710837</v>
      </c>
      <c r="F387" s="2">
        <f t="shared" si="35"/>
        <v>0.207247026044479</v>
      </c>
      <c r="G387" s="2">
        <f t="shared" si="33"/>
        <v>8.3080047032629362E-2</v>
      </c>
      <c r="H387" s="2" t="str">
        <f t="shared" si="34"/>
        <v>Sell</v>
      </c>
    </row>
    <row r="388" spans="1:8" ht="13.5" x14ac:dyDescent="0.25">
      <c r="A388" s="3">
        <f>TITRES_STAT!B391</f>
        <v>45167</v>
      </c>
      <c r="B388" s="5">
        <f>TITRES_STAT!D391</f>
        <v>19.427</v>
      </c>
      <c r="C388" s="2">
        <f t="shared" si="30"/>
        <v>20.106357790258976</v>
      </c>
      <c r="D388" s="2">
        <f t="shared" si="32"/>
        <v>19.810859719656438</v>
      </c>
      <c r="E388" s="2">
        <f t="shared" si="31"/>
        <v>0.29549807060253741</v>
      </c>
      <c r="F388" s="2">
        <f t="shared" si="35"/>
        <v>0.22489723495609071</v>
      </c>
      <c r="G388" s="2">
        <f t="shared" si="33"/>
        <v>7.0600835646446702E-2</v>
      </c>
      <c r="H388" s="2" t="str">
        <f t="shared" si="34"/>
        <v>Sell</v>
      </c>
    </row>
    <row r="389" spans="1:8" ht="13.5" x14ac:dyDescent="0.25">
      <c r="A389" s="3">
        <f>TITRES_STAT!B392</f>
        <v>45168</v>
      </c>
      <c r="B389" s="5">
        <f>TITRES_STAT!D392</f>
        <v>19.383500000000002</v>
      </c>
      <c r="C389" s="2">
        <f t="shared" si="30"/>
        <v>20.008518130219134</v>
      </c>
      <c r="D389" s="2">
        <f t="shared" si="32"/>
        <v>19.779203444126331</v>
      </c>
      <c r="E389" s="2">
        <f t="shared" si="31"/>
        <v>0.22931468609280259</v>
      </c>
      <c r="F389" s="2">
        <f t="shared" si="35"/>
        <v>0.22578072518343309</v>
      </c>
      <c r="G389" s="2">
        <f t="shared" si="33"/>
        <v>3.533960909369499E-3</v>
      </c>
      <c r="H389" s="2" t="str">
        <f t="shared" si="34"/>
        <v>Sell</v>
      </c>
    </row>
    <row r="390" spans="1:8" ht="13.5" x14ac:dyDescent="0.25">
      <c r="A390" s="3">
        <f>TITRES_STAT!B393</f>
        <v>45169</v>
      </c>
      <c r="B390" s="5">
        <f>TITRES_STAT!D393</f>
        <v>19.383500000000002</v>
      </c>
      <c r="C390" s="2">
        <f t="shared" si="30"/>
        <v>19.939099956339266</v>
      </c>
      <c r="D390" s="2">
        <f t="shared" si="32"/>
        <v>19.749892077894753</v>
      </c>
      <c r="E390" s="2">
        <f t="shared" si="31"/>
        <v>0.18920787844451326</v>
      </c>
      <c r="F390" s="2">
        <f t="shared" si="35"/>
        <v>0.21846615583564913</v>
      </c>
      <c r="G390" s="2">
        <f t="shared" si="33"/>
        <v>-2.9258277391135873E-2</v>
      </c>
      <c r="H390" s="2" t="str">
        <f t="shared" si="34"/>
        <v>Hold</v>
      </c>
    </row>
    <row r="391" spans="1:8" ht="13.5" x14ac:dyDescent="0.25">
      <c r="A391" s="3">
        <f>TITRES_STAT!B394</f>
        <v>45170</v>
      </c>
      <c r="B391" s="5">
        <f>TITRES_STAT!D394</f>
        <v>19.4617</v>
      </c>
      <c r="C391" s="2">
        <f t="shared" si="30"/>
        <v>19.880361501517839</v>
      </c>
      <c r="D391" s="2">
        <f t="shared" si="32"/>
        <v>19.728544516569215</v>
      </c>
      <c r="E391" s="2">
        <f t="shared" si="31"/>
        <v>0.15181698494862417</v>
      </c>
      <c r="F391" s="2">
        <f t="shared" si="35"/>
        <v>0.20513632165824416</v>
      </c>
      <c r="G391" s="2">
        <f t="shared" si="33"/>
        <v>-5.3319336709619997E-2</v>
      </c>
      <c r="H391" s="2" t="str">
        <f t="shared" si="34"/>
        <v>Hold</v>
      </c>
    </row>
    <row r="392" spans="1:8" ht="13.5" x14ac:dyDescent="0.25">
      <c r="A392" s="3">
        <f>TITRES_STAT!B395</f>
        <v>45173</v>
      </c>
      <c r="B392" s="5">
        <f>TITRES_STAT!D395</f>
        <v>19.383500000000002</v>
      </c>
      <c r="C392" s="2">
        <f t="shared" si="30"/>
        <v>19.830659732053558</v>
      </c>
      <c r="D392" s="2">
        <f t="shared" si="32"/>
        <v>19.702985663490015</v>
      </c>
      <c r="E392" s="2">
        <f t="shared" si="31"/>
        <v>0.12767406856354313</v>
      </c>
      <c r="F392" s="2">
        <f t="shared" si="35"/>
        <v>0.18964387103930397</v>
      </c>
      <c r="G392" s="2">
        <f t="shared" si="33"/>
        <v>-6.1969802475760838E-2</v>
      </c>
      <c r="H392" s="2" t="str">
        <f t="shared" si="34"/>
        <v>Hold</v>
      </c>
    </row>
    <row r="393" spans="1:8" ht="13.5" x14ac:dyDescent="0.25">
      <c r="A393" s="3">
        <f>TITRES_STAT!B396</f>
        <v>45174</v>
      </c>
      <c r="B393" s="5">
        <f>TITRES_STAT!D396</f>
        <v>19.383500000000002</v>
      </c>
      <c r="C393" s="2">
        <f t="shared" si="30"/>
        <v>19.788604388660705</v>
      </c>
      <c r="D393" s="2">
        <f t="shared" si="32"/>
        <v>19.679320058787052</v>
      </c>
      <c r="E393" s="2">
        <f t="shared" si="31"/>
        <v>0.10928432987365255</v>
      </c>
      <c r="F393" s="2">
        <f t="shared" si="35"/>
        <v>0.17357196280617371</v>
      </c>
      <c r="G393" s="2">
        <f t="shared" si="33"/>
        <v>-6.4287632932521155E-2</v>
      </c>
      <c r="H393" s="2" t="str">
        <f t="shared" si="34"/>
        <v>Hold</v>
      </c>
    </row>
    <row r="394" spans="1:8" ht="13.5" x14ac:dyDescent="0.25">
      <c r="A394" s="3">
        <f>TITRES_STAT!B397</f>
        <v>45175</v>
      </c>
      <c r="B394" s="5">
        <f>TITRES_STAT!D397</f>
        <v>19.383500000000002</v>
      </c>
      <c r="C394" s="2">
        <f t="shared" si="30"/>
        <v>19.751680636559058</v>
      </c>
      <c r="D394" s="2">
        <f t="shared" si="32"/>
        <v>19.657407461839863</v>
      </c>
      <c r="E394" s="2">
        <f t="shared" si="31"/>
        <v>9.4273174719194941E-2</v>
      </c>
      <c r="F394" s="2">
        <f t="shared" si="35"/>
        <v>0.15771220518877796</v>
      </c>
      <c r="G394" s="2">
        <f t="shared" si="33"/>
        <v>-6.3439030469583019E-2</v>
      </c>
      <c r="H394" s="2" t="str">
        <f t="shared" si="34"/>
        <v>Hold</v>
      </c>
    </row>
    <row r="395" spans="1:8" ht="13.5" x14ac:dyDescent="0.25">
      <c r="A395" s="3">
        <f>TITRES_STAT!B398</f>
        <v>45176</v>
      </c>
      <c r="B395" s="5">
        <f>TITRES_STAT!D398</f>
        <v>18.227399999999999</v>
      </c>
      <c r="C395" s="2">
        <f t="shared" si="30"/>
        <v>19.717775923242279</v>
      </c>
      <c r="D395" s="2">
        <f t="shared" si="32"/>
        <v>19.551480983185058</v>
      </c>
      <c r="E395" s="2">
        <f t="shared" si="31"/>
        <v>0.16629494005722023</v>
      </c>
      <c r="F395" s="2">
        <f t="shared" si="35"/>
        <v>0.15942875216246644</v>
      </c>
      <c r="G395" s="2">
        <f t="shared" si="33"/>
        <v>6.8661878947537947E-3</v>
      </c>
      <c r="H395" s="2" t="str">
        <f t="shared" si="34"/>
        <v>Sell</v>
      </c>
    </row>
    <row r="396" spans="1:8" ht="13.5" x14ac:dyDescent="0.25">
      <c r="A396" s="3">
        <f>TITRES_STAT!B399</f>
        <v>45177</v>
      </c>
      <c r="B396" s="5">
        <f>TITRES_STAT!D399</f>
        <v>19.122699999999998</v>
      </c>
      <c r="C396" s="2">
        <f t="shared" si="30"/>
        <v>19.691748858128079</v>
      </c>
      <c r="D396" s="2">
        <f t="shared" si="32"/>
        <v>19.519719428875053</v>
      </c>
      <c r="E396" s="2">
        <f t="shared" si="31"/>
        <v>0.17202942925302622</v>
      </c>
      <c r="F396" s="2">
        <f t="shared" si="35"/>
        <v>0.1619488875805784</v>
      </c>
      <c r="G396" s="2">
        <f t="shared" si="33"/>
        <v>1.0080541672447818E-2</v>
      </c>
      <c r="H396" s="2" t="str">
        <f t="shared" si="34"/>
        <v>Sell</v>
      </c>
    </row>
    <row r="397" spans="1:8" ht="13.5" x14ac:dyDescent="0.25">
      <c r="A397" s="3">
        <f>TITRES_STAT!B400</f>
        <v>45180</v>
      </c>
      <c r="B397" s="5">
        <f>TITRES_STAT!D400</f>
        <v>19.122699999999998</v>
      </c>
      <c r="C397" s="2">
        <f t="shared" si="30"/>
        <v>19.664387495339142</v>
      </c>
      <c r="D397" s="2">
        <f t="shared" si="32"/>
        <v>19.490310582291713</v>
      </c>
      <c r="E397" s="2">
        <f t="shared" si="31"/>
        <v>0.17407691304742912</v>
      </c>
      <c r="F397" s="2">
        <f t="shared" si="35"/>
        <v>0.16437449267394855</v>
      </c>
      <c r="G397" s="2">
        <f t="shared" si="33"/>
        <v>9.7024203734805692E-3</v>
      </c>
      <c r="H397" s="2" t="str">
        <f t="shared" si="34"/>
        <v>Sell</v>
      </c>
    </row>
    <row r="398" spans="1:8" ht="13.5" x14ac:dyDescent="0.25">
      <c r="A398" s="3">
        <f>TITRES_STAT!B401</f>
        <v>45181</v>
      </c>
      <c r="B398" s="5">
        <f>TITRES_STAT!D401</f>
        <v>19.122699999999998</v>
      </c>
      <c r="C398" s="2">
        <f t="shared" si="30"/>
        <v>19.627866342210041</v>
      </c>
      <c r="D398" s="2">
        <f t="shared" si="32"/>
        <v>19.463080168788622</v>
      </c>
      <c r="E398" s="2">
        <f t="shared" si="31"/>
        <v>0.16478617342141888</v>
      </c>
      <c r="F398" s="2">
        <f t="shared" si="35"/>
        <v>0.16445682882344262</v>
      </c>
      <c r="G398" s="2">
        <f t="shared" si="33"/>
        <v>3.2934459797626103E-4</v>
      </c>
      <c r="H398" s="2" t="str">
        <f t="shared" si="34"/>
        <v>Sell</v>
      </c>
    </row>
    <row r="399" spans="1:8" ht="13.5" x14ac:dyDescent="0.25">
      <c r="A399" s="3">
        <f>TITRES_STAT!B402</f>
        <v>45182</v>
      </c>
      <c r="B399" s="5">
        <f>TITRES_STAT!D402</f>
        <v>19.122699999999998</v>
      </c>
      <c r="C399" s="2">
        <f t="shared" ref="C399:C462" si="36">$C$4*B389+C398*(1-$C$4)</f>
        <v>19.590271520331573</v>
      </c>
      <c r="D399" s="2">
        <f t="shared" si="32"/>
        <v>19.437866822952426</v>
      </c>
      <c r="E399" s="2">
        <f t="shared" si="31"/>
        <v>0.15240469737914708</v>
      </c>
      <c r="F399" s="2">
        <f t="shared" si="35"/>
        <v>0.16204640253458352</v>
      </c>
      <c r="G399" s="2">
        <f t="shared" si="33"/>
        <v>-9.6417051554364419E-3</v>
      </c>
      <c r="H399" s="2" t="str">
        <f t="shared" si="34"/>
        <v>Hold</v>
      </c>
    </row>
    <row r="400" spans="1:8" ht="13.5" x14ac:dyDescent="0.25">
      <c r="A400" s="3">
        <f>TITRES_STAT!B403</f>
        <v>45183</v>
      </c>
      <c r="B400" s="5">
        <f>TITRES_STAT!D403</f>
        <v>19.122699999999998</v>
      </c>
      <c r="C400" s="2">
        <f t="shared" si="36"/>
        <v>19.558460517203638</v>
      </c>
      <c r="D400" s="2">
        <f t="shared" si="32"/>
        <v>19.414521132363355</v>
      </c>
      <c r="E400" s="2">
        <f t="shared" si="31"/>
        <v>0.14393938484028368</v>
      </c>
      <c r="F400" s="2">
        <f t="shared" si="35"/>
        <v>0.15842499899572357</v>
      </c>
      <c r="G400" s="2">
        <f t="shared" si="33"/>
        <v>-1.4485614155439891E-2</v>
      </c>
      <c r="H400" s="2" t="str">
        <f t="shared" si="34"/>
        <v>Hold</v>
      </c>
    </row>
    <row r="401" spans="1:8" ht="13.5" x14ac:dyDescent="0.25">
      <c r="A401" s="3">
        <f>TITRES_STAT!B404</f>
        <v>45184</v>
      </c>
      <c r="B401" s="5">
        <f>TITRES_STAT!D404</f>
        <v>19.114000000000001</v>
      </c>
      <c r="C401" s="2">
        <f t="shared" si="36"/>
        <v>19.543574283787695</v>
      </c>
      <c r="D401" s="2">
        <f t="shared" si="32"/>
        <v>19.392260307743847</v>
      </c>
      <c r="E401" s="2">
        <f t="shared" si="31"/>
        <v>0.15131397604384844</v>
      </c>
      <c r="F401" s="2">
        <f t="shared" si="35"/>
        <v>0.15700279440534853</v>
      </c>
      <c r="G401" s="2">
        <f t="shared" si="33"/>
        <v>-5.688818361500092E-3</v>
      </c>
      <c r="H401" s="2" t="str">
        <f t="shared" si="34"/>
        <v>Hold</v>
      </c>
    </row>
    <row r="402" spans="1:8" ht="13.5" x14ac:dyDescent="0.25">
      <c r="A402" s="3">
        <f>TITRES_STAT!B405</f>
        <v>45187</v>
      </c>
      <c r="B402" s="5">
        <f>TITRES_STAT!D405</f>
        <v>19.114000000000001</v>
      </c>
      <c r="C402" s="2">
        <f t="shared" si="36"/>
        <v>19.518947470897281</v>
      </c>
      <c r="D402" s="2">
        <f t="shared" si="32"/>
        <v>19.371648433096155</v>
      </c>
      <c r="E402" s="2">
        <f t="shared" si="31"/>
        <v>0.14729903780112608</v>
      </c>
      <c r="F402" s="2">
        <f t="shared" si="35"/>
        <v>0.15506204308450405</v>
      </c>
      <c r="G402" s="2">
        <f t="shared" si="33"/>
        <v>-7.7630052833779772E-3</v>
      </c>
      <c r="H402" s="2" t="str">
        <f t="shared" si="34"/>
        <v>Hold</v>
      </c>
    </row>
    <row r="403" spans="1:8" ht="13.5" x14ac:dyDescent="0.25">
      <c r="A403" s="3">
        <f>TITRES_STAT!B406</f>
        <v>45188</v>
      </c>
      <c r="B403" s="5">
        <f>TITRES_STAT!D406</f>
        <v>19.114000000000001</v>
      </c>
      <c r="C403" s="2">
        <f t="shared" si="36"/>
        <v>19.498109398451547</v>
      </c>
      <c r="D403" s="2">
        <f t="shared" si="32"/>
        <v>19.352563363977922</v>
      </c>
      <c r="E403" s="2">
        <f t="shared" si="31"/>
        <v>0.14554603447362524</v>
      </c>
      <c r="F403" s="2">
        <f t="shared" si="35"/>
        <v>0.1531588413623283</v>
      </c>
      <c r="G403" s="2">
        <f t="shared" si="33"/>
        <v>-7.6128068887030553E-3</v>
      </c>
      <c r="H403" s="2" t="str">
        <f t="shared" si="34"/>
        <v>Hold</v>
      </c>
    </row>
    <row r="404" spans="1:8" ht="13.5" x14ac:dyDescent="0.25">
      <c r="A404" s="3">
        <f>TITRES_STAT!B407</f>
        <v>45189</v>
      </c>
      <c r="B404" s="5">
        <f>TITRES_STAT!D407</f>
        <v>19.114000000000001</v>
      </c>
      <c r="C404" s="2">
        <f t="shared" si="36"/>
        <v>19.480477183305155</v>
      </c>
      <c r="D404" s="2">
        <f t="shared" si="32"/>
        <v>19.334892003683262</v>
      </c>
      <c r="E404" s="2">
        <f t="shared" si="31"/>
        <v>0.14558517962189299</v>
      </c>
      <c r="F404" s="2">
        <f t="shared" si="35"/>
        <v>0.15164410901424125</v>
      </c>
      <c r="G404" s="2">
        <f t="shared" si="33"/>
        <v>-6.0589293923482557E-3</v>
      </c>
      <c r="H404" s="2" t="str">
        <f t="shared" si="34"/>
        <v>Hold</v>
      </c>
    </row>
    <row r="405" spans="1:8" ht="13.5" x14ac:dyDescent="0.25">
      <c r="A405" s="3">
        <f>TITRES_STAT!B408</f>
        <v>45190</v>
      </c>
      <c r="B405" s="5">
        <f>TITRES_STAT!D408</f>
        <v>19.1053</v>
      </c>
      <c r="C405" s="2">
        <f t="shared" si="36"/>
        <v>19.287696078181284</v>
      </c>
      <c r="D405" s="2">
        <f t="shared" si="32"/>
        <v>19.317885188595614</v>
      </c>
      <c r="E405" s="2">
        <f t="shared" si="31"/>
        <v>-3.0189110414330145E-2</v>
      </c>
      <c r="F405" s="2">
        <f t="shared" si="35"/>
        <v>0.11527746512852698</v>
      </c>
      <c r="G405" s="2">
        <f t="shared" si="33"/>
        <v>-0.14546657554285713</v>
      </c>
      <c r="H405" s="2" t="str">
        <f t="shared" si="34"/>
        <v>Hold</v>
      </c>
    </row>
    <row r="406" spans="1:8" ht="13.5" x14ac:dyDescent="0.25">
      <c r="A406" s="3">
        <f>TITRES_STAT!B409</f>
        <v>45191</v>
      </c>
      <c r="B406" s="5">
        <f>TITRES_STAT!D409</f>
        <v>19.1053</v>
      </c>
      <c r="C406" s="2">
        <f t="shared" si="36"/>
        <v>19.262312066153395</v>
      </c>
      <c r="D406" s="2">
        <f t="shared" si="32"/>
        <v>19.302138137588532</v>
      </c>
      <c r="E406" s="2">
        <f t="shared" si="31"/>
        <v>-3.9826071435136612E-2</v>
      </c>
      <c r="F406" s="2">
        <f t="shared" si="35"/>
        <v>8.4256757815794267E-2</v>
      </c>
      <c r="G406" s="2">
        <f t="shared" si="33"/>
        <v>-0.12408282925093088</v>
      </c>
      <c r="H406" s="2" t="str">
        <f t="shared" si="34"/>
        <v>Hold</v>
      </c>
    </row>
    <row r="407" spans="1:8" ht="13.5" x14ac:dyDescent="0.25">
      <c r="A407" s="3">
        <f>TITRES_STAT!B410</f>
        <v>45194</v>
      </c>
      <c r="B407" s="5">
        <f>TITRES_STAT!D410</f>
        <v>18.948899999999998</v>
      </c>
      <c r="C407" s="2">
        <f t="shared" si="36"/>
        <v>19.240833286745183</v>
      </c>
      <c r="D407" s="2">
        <f t="shared" si="32"/>
        <v>19.275972349619011</v>
      </c>
      <c r="E407" s="2">
        <f t="shared" si="31"/>
        <v>-3.5139062873827953E-2</v>
      </c>
      <c r="F407" s="2">
        <f t="shared" si="35"/>
        <v>6.0377593677869823E-2</v>
      </c>
      <c r="G407" s="2">
        <f t="shared" si="33"/>
        <v>-9.5516656551697776E-2</v>
      </c>
      <c r="H407" s="2" t="str">
        <f t="shared" si="34"/>
        <v>Hold</v>
      </c>
    </row>
    <row r="408" spans="1:8" ht="13.5" x14ac:dyDescent="0.25">
      <c r="A408" s="3">
        <f>TITRES_STAT!B411</f>
        <v>45195</v>
      </c>
      <c r="B408" s="5">
        <f>TITRES_STAT!D411</f>
        <v>18.948899999999998</v>
      </c>
      <c r="C408" s="2">
        <f t="shared" si="36"/>
        <v>19.222658934938231</v>
      </c>
      <c r="D408" s="2">
        <f t="shared" si="32"/>
        <v>19.25174476816575</v>
      </c>
      <c r="E408" s="2">
        <f t="shared" si="31"/>
        <v>-2.9085833227519231E-2</v>
      </c>
      <c r="F408" s="2">
        <f t="shared" si="35"/>
        <v>4.2484908296792009E-2</v>
      </c>
      <c r="G408" s="2">
        <f t="shared" si="33"/>
        <v>-7.157074152431124E-2</v>
      </c>
      <c r="H408" s="2" t="str">
        <f t="shared" si="34"/>
        <v>Hold</v>
      </c>
    </row>
    <row r="409" spans="1:8" ht="13.5" x14ac:dyDescent="0.25">
      <c r="A409" s="3">
        <f>TITRES_STAT!B412</f>
        <v>45197</v>
      </c>
      <c r="B409" s="5">
        <f>TITRES_STAT!D412</f>
        <v>18.948899999999998</v>
      </c>
      <c r="C409" s="2">
        <f t="shared" si="36"/>
        <v>19.207280637255426</v>
      </c>
      <c r="D409" s="2">
        <f t="shared" si="32"/>
        <v>19.229311822375696</v>
      </c>
      <c r="E409" s="2">
        <f t="shared" si="31"/>
        <v>-2.203118512026947E-2</v>
      </c>
      <c r="F409" s="2">
        <f t="shared" si="35"/>
        <v>2.9581689613379713E-2</v>
      </c>
      <c r="G409" s="2">
        <f t="shared" si="33"/>
        <v>-5.1612874733649186E-2</v>
      </c>
      <c r="H409" s="2" t="str">
        <f t="shared" si="34"/>
        <v>Hold</v>
      </c>
    </row>
    <row r="410" spans="1:8" ht="13.5" x14ac:dyDescent="0.25">
      <c r="A410" s="3">
        <f>TITRES_STAT!B413</f>
        <v>45198</v>
      </c>
      <c r="B410" s="5">
        <f>TITRES_STAT!D413</f>
        <v>18.861999999999998</v>
      </c>
      <c r="C410" s="2">
        <f t="shared" si="36"/>
        <v>19.194268231523822</v>
      </c>
      <c r="D410" s="2">
        <f t="shared" si="32"/>
        <v>19.202103539236756</v>
      </c>
      <c r="E410" s="2">
        <f t="shared" si="31"/>
        <v>-7.8353077129342807E-3</v>
      </c>
      <c r="F410" s="2">
        <f t="shared" si="35"/>
        <v>2.2098290148116918E-2</v>
      </c>
      <c r="G410" s="2">
        <f t="shared" si="33"/>
        <v>-2.9933597861051198E-2</v>
      </c>
      <c r="H410" s="2" t="str">
        <f t="shared" si="34"/>
        <v>Hold</v>
      </c>
    </row>
    <row r="411" spans="1:8" ht="13.5" x14ac:dyDescent="0.25">
      <c r="A411" s="3">
        <f>TITRES_STAT!B414</f>
        <v>45201</v>
      </c>
      <c r="B411" s="5">
        <f>TITRES_STAT!D414</f>
        <v>18.861999999999998</v>
      </c>
      <c r="C411" s="2">
        <f t="shared" si="36"/>
        <v>19.181919272827848</v>
      </c>
      <c r="D411" s="2">
        <f t="shared" si="32"/>
        <v>19.176910684478479</v>
      </c>
      <c r="E411" s="2">
        <f t="shared" si="31"/>
        <v>5.0085883493693473E-3</v>
      </c>
      <c r="F411" s="2">
        <f t="shared" si="35"/>
        <v>1.8680349788367405E-2</v>
      </c>
      <c r="G411" s="2">
        <f t="shared" si="33"/>
        <v>-1.3671761438998058E-2</v>
      </c>
      <c r="H411" s="2" t="str">
        <f t="shared" si="34"/>
        <v>Hold</v>
      </c>
    </row>
    <row r="412" spans="1:8" ht="13.5" x14ac:dyDescent="0.25">
      <c r="A412" s="3">
        <f>TITRES_STAT!B415</f>
        <v>45202</v>
      </c>
      <c r="B412" s="5">
        <f>TITRES_STAT!D415</f>
        <v>18.774999999999999</v>
      </c>
      <c r="C412" s="2">
        <f t="shared" si="36"/>
        <v>19.171470153931256</v>
      </c>
      <c r="D412" s="2">
        <f t="shared" si="32"/>
        <v>19.147139522665256</v>
      </c>
      <c r="E412" s="2">
        <f t="shared" ref="E412:E475" si="37">C412-D412</f>
        <v>2.4330631266000324E-2</v>
      </c>
      <c r="F412" s="2">
        <f t="shared" si="35"/>
        <v>1.9810406083893992E-2</v>
      </c>
      <c r="G412" s="2">
        <f t="shared" si="33"/>
        <v>4.5202251821063327E-3</v>
      </c>
      <c r="H412" s="2" t="str">
        <f t="shared" si="34"/>
        <v>Sell</v>
      </c>
    </row>
    <row r="413" spans="1:8" ht="13.5" x14ac:dyDescent="0.25">
      <c r="A413" s="3">
        <f>TITRES_STAT!B416</f>
        <v>45203</v>
      </c>
      <c r="B413" s="5">
        <f>TITRES_STAT!D416</f>
        <v>18.774999999999999</v>
      </c>
      <c r="C413" s="2">
        <f t="shared" si="36"/>
        <v>19.162628591787985</v>
      </c>
      <c r="D413" s="2">
        <f t="shared" ref="D413:D476" si="38">$D$4*B413+(1-$D$4)*D412</f>
        <v>19.119573632097456</v>
      </c>
      <c r="E413" s="2">
        <f t="shared" si="37"/>
        <v>4.3054959690529415E-2</v>
      </c>
      <c r="F413" s="2">
        <f t="shared" si="35"/>
        <v>2.4459316805221076E-2</v>
      </c>
      <c r="G413" s="2">
        <f t="shared" si="33"/>
        <v>1.859564288530834E-2</v>
      </c>
      <c r="H413" s="2" t="str">
        <f t="shared" si="34"/>
        <v>Sell</v>
      </c>
    </row>
    <row r="414" spans="1:8" ht="13.5" x14ac:dyDescent="0.25">
      <c r="A414" s="3">
        <f>TITRES_STAT!B417</f>
        <v>45204</v>
      </c>
      <c r="B414" s="5">
        <f>TITRES_STAT!D417</f>
        <v>18.774999999999999</v>
      </c>
      <c r="C414" s="2">
        <f t="shared" si="36"/>
        <v>19.155147269974449</v>
      </c>
      <c r="D414" s="2">
        <f t="shared" si="38"/>
        <v>19.094049659349494</v>
      </c>
      <c r="E414" s="2">
        <f t="shared" si="37"/>
        <v>6.1097610624955223E-2</v>
      </c>
      <c r="F414" s="2">
        <f t="shared" si="35"/>
        <v>3.1786975569167902E-2</v>
      </c>
      <c r="G414" s="2">
        <f t="shared" si="33"/>
        <v>2.9310635055787321E-2</v>
      </c>
      <c r="H414" s="2" t="str">
        <f t="shared" si="34"/>
        <v>Sell</v>
      </c>
    </row>
    <row r="415" spans="1:8" ht="13.5" x14ac:dyDescent="0.25">
      <c r="A415" s="3">
        <f>TITRES_STAT!B418</f>
        <v>45205</v>
      </c>
      <c r="B415" s="5">
        <f>TITRES_STAT!D418</f>
        <v>18.774999999999999</v>
      </c>
      <c r="C415" s="2">
        <f t="shared" si="36"/>
        <v>19.14747845920915</v>
      </c>
      <c r="D415" s="2">
        <f t="shared" si="38"/>
        <v>19.070416351249531</v>
      </c>
      <c r="E415" s="2">
        <f t="shared" si="37"/>
        <v>7.7062107959619652E-2</v>
      </c>
      <c r="F415" s="2">
        <f t="shared" si="35"/>
        <v>4.0842002047258255E-2</v>
      </c>
      <c r="G415" s="2">
        <f t="shared" si="33"/>
        <v>3.6220105912361397E-2</v>
      </c>
      <c r="H415" s="2" t="str">
        <f t="shared" si="34"/>
        <v>Sell</v>
      </c>
    </row>
    <row r="416" spans="1:8" ht="13.5" x14ac:dyDescent="0.25">
      <c r="A416" s="3">
        <f>TITRES_STAT!B419</f>
        <v>45208</v>
      </c>
      <c r="B416" s="5">
        <f>TITRES_STAT!D419</f>
        <v>18.774999999999999</v>
      </c>
      <c r="C416" s="2">
        <f t="shared" si="36"/>
        <v>19.140989465484665</v>
      </c>
      <c r="D416" s="2">
        <f t="shared" si="38"/>
        <v>19.048533658564377</v>
      </c>
      <c r="E416" s="2">
        <f t="shared" si="37"/>
        <v>9.2455806920288097E-2</v>
      </c>
      <c r="F416" s="2">
        <f t="shared" si="35"/>
        <v>5.1164763021864221E-2</v>
      </c>
      <c r="G416" s="2">
        <f t="shared" si="33"/>
        <v>4.1291043898423876E-2</v>
      </c>
      <c r="H416" s="2" t="str">
        <f t="shared" si="34"/>
        <v>Sell</v>
      </c>
    </row>
    <row r="417" spans="1:8" ht="13.5" x14ac:dyDescent="0.25">
      <c r="A417" s="3">
        <f>TITRES_STAT!B420</f>
        <v>45209</v>
      </c>
      <c r="B417" s="5">
        <f>TITRES_STAT!D420</f>
        <v>18.774999999999999</v>
      </c>
      <c r="C417" s="2">
        <f t="shared" si="36"/>
        <v>19.111437240025484</v>
      </c>
      <c r="D417" s="2">
        <f t="shared" si="38"/>
        <v>19.028271906078125</v>
      </c>
      <c r="E417" s="2">
        <f t="shared" si="37"/>
        <v>8.3165333947359699E-2</v>
      </c>
      <c r="F417" s="2">
        <f t="shared" si="35"/>
        <v>5.7564877206963322E-2</v>
      </c>
      <c r="G417" s="2">
        <f t="shared" si="33"/>
        <v>2.5600456740396377E-2</v>
      </c>
      <c r="H417" s="2" t="str">
        <f t="shared" si="34"/>
        <v>Sell</v>
      </c>
    </row>
    <row r="418" spans="1:8" ht="13.5" x14ac:dyDescent="0.25">
      <c r="A418" s="3">
        <f>TITRES_STAT!B421</f>
        <v>45210</v>
      </c>
      <c r="B418" s="5">
        <f>TITRES_STAT!D421</f>
        <v>18.774999999999999</v>
      </c>
      <c r="C418" s="2">
        <f t="shared" si="36"/>
        <v>19.086431510790792</v>
      </c>
      <c r="D418" s="2">
        <f t="shared" si="38"/>
        <v>19.009511024146409</v>
      </c>
      <c r="E418" s="2">
        <f t="shared" si="37"/>
        <v>7.6920486644382891E-2</v>
      </c>
      <c r="F418" s="2">
        <f t="shared" si="35"/>
        <v>6.143599909444724E-2</v>
      </c>
      <c r="G418" s="2">
        <f t="shared" si="33"/>
        <v>1.5484487549935651E-2</v>
      </c>
      <c r="H418" s="2" t="str">
        <f t="shared" si="34"/>
        <v>Sell</v>
      </c>
    </row>
    <row r="419" spans="1:8" ht="13.5" x14ac:dyDescent="0.25">
      <c r="A419" s="3">
        <f>TITRES_STAT!B422</f>
        <v>45211</v>
      </c>
      <c r="B419" s="5">
        <f>TITRES_STAT!D422</f>
        <v>18.774999999999999</v>
      </c>
      <c r="C419" s="2">
        <f t="shared" si="36"/>
        <v>19.065272816822976</v>
      </c>
      <c r="D419" s="2">
        <f t="shared" si="38"/>
        <v>18.992139837172598</v>
      </c>
      <c r="E419" s="2">
        <f t="shared" si="37"/>
        <v>7.3132979650377905E-2</v>
      </c>
      <c r="F419" s="2">
        <f t="shared" si="35"/>
        <v>6.377539520563337E-2</v>
      </c>
      <c r="G419" s="2">
        <f t="shared" si="33"/>
        <v>9.357584444744535E-3</v>
      </c>
      <c r="H419" s="2" t="str">
        <f t="shared" si="34"/>
        <v>Sell</v>
      </c>
    </row>
    <row r="420" spans="1:8" ht="13.5" x14ac:dyDescent="0.25">
      <c r="A420" s="3">
        <f>TITRES_STAT!B423</f>
        <v>45212</v>
      </c>
      <c r="B420" s="5">
        <f>TITRES_STAT!D423</f>
        <v>18.722899999999999</v>
      </c>
      <c r="C420" s="2">
        <f t="shared" si="36"/>
        <v>19.034000075773289</v>
      </c>
      <c r="D420" s="2">
        <f t="shared" si="38"/>
        <v>18.972196145530184</v>
      </c>
      <c r="E420" s="2">
        <f t="shared" si="37"/>
        <v>6.1803930243105043E-2</v>
      </c>
      <c r="F420" s="2">
        <f t="shared" si="35"/>
        <v>6.3381102213127705E-2</v>
      </c>
      <c r="G420" s="2">
        <f t="shared" ref="G420:G483" si="39">E420-F420</f>
        <v>-1.5771719700226616E-3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45215</v>
      </c>
      <c r="B421" s="5">
        <f>TITRES_STAT!D424</f>
        <v>18.722899999999999</v>
      </c>
      <c r="C421" s="2">
        <f t="shared" si="36"/>
        <v>19.007538525654322</v>
      </c>
      <c r="D421" s="2">
        <f t="shared" si="38"/>
        <v>18.953729764379801</v>
      </c>
      <c r="E421" s="2">
        <f t="shared" si="37"/>
        <v>5.3808761274520833E-2</v>
      </c>
      <c r="F421" s="2">
        <f t="shared" ref="F421:F484" si="41">(E421*(2/(10)))+((1-(2/10))*F420)</f>
        <v>6.1466634025406336E-2</v>
      </c>
      <c r="G421" s="2">
        <f t="shared" si="39"/>
        <v>-7.6578727508855027E-3</v>
      </c>
      <c r="H421" s="2" t="str">
        <f t="shared" si="40"/>
        <v>Hold</v>
      </c>
    </row>
    <row r="422" spans="1:8" ht="13.5" x14ac:dyDescent="0.25">
      <c r="A422" s="3">
        <f>TITRES_STAT!B425</f>
        <v>45216</v>
      </c>
      <c r="B422" s="5">
        <f>TITRES_STAT!D425</f>
        <v>18.722899999999999</v>
      </c>
      <c r="C422" s="2">
        <f t="shared" si="36"/>
        <v>18.97176336786135</v>
      </c>
      <c r="D422" s="2">
        <f t="shared" si="38"/>
        <v>18.936631263314631</v>
      </c>
      <c r="E422" s="2">
        <f t="shared" si="37"/>
        <v>3.5132104546718779E-2</v>
      </c>
      <c r="F422" s="2">
        <f t="shared" si="41"/>
        <v>5.6199728129668829E-2</v>
      </c>
      <c r="G422" s="2">
        <f t="shared" si="39"/>
        <v>-2.106762358295005E-2</v>
      </c>
      <c r="H422" s="2" t="str">
        <f t="shared" si="40"/>
        <v>Hold</v>
      </c>
    </row>
    <row r="423" spans="1:8" ht="13.5" x14ac:dyDescent="0.25">
      <c r="A423" s="3">
        <f>TITRES_STAT!B426</f>
        <v>45217</v>
      </c>
      <c r="B423" s="5">
        <f>TITRES_STAT!D426</f>
        <v>18.253499999999999</v>
      </c>
      <c r="C423" s="2">
        <f t="shared" si="36"/>
        <v>18.941492080498065</v>
      </c>
      <c r="D423" s="2">
        <f t="shared" si="38"/>
        <v>18.886028947513548</v>
      </c>
      <c r="E423" s="2">
        <f t="shared" si="37"/>
        <v>5.5463132984517216E-2</v>
      </c>
      <c r="F423" s="2">
        <f t="shared" si="41"/>
        <v>5.6052409100638509E-2</v>
      </c>
      <c r="G423" s="2">
        <f t="shared" si="39"/>
        <v>-5.8927611612129283E-4</v>
      </c>
      <c r="H423" s="2" t="str">
        <f t="shared" si="40"/>
        <v>Hold</v>
      </c>
    </row>
    <row r="424" spans="1:8" ht="13.5" x14ac:dyDescent="0.25">
      <c r="A424" s="3">
        <f>TITRES_STAT!B427</f>
        <v>45218</v>
      </c>
      <c r="B424" s="5">
        <f>TITRES_STAT!D427</f>
        <v>18.7316</v>
      </c>
      <c r="C424" s="2">
        <f t="shared" si="36"/>
        <v>18.915877914267593</v>
      </c>
      <c r="D424" s="2">
        <f t="shared" si="38"/>
        <v>18.874589766216246</v>
      </c>
      <c r="E424" s="2">
        <f t="shared" si="37"/>
        <v>4.1288148051346951E-2</v>
      </c>
      <c r="F424" s="2">
        <f t="shared" si="41"/>
        <v>5.3099556890780206E-2</v>
      </c>
      <c r="G424" s="2">
        <f t="shared" si="39"/>
        <v>-1.1811408839433254E-2</v>
      </c>
      <c r="H424" s="2" t="str">
        <f t="shared" si="40"/>
        <v>Hold</v>
      </c>
    </row>
    <row r="425" spans="1:8" ht="13.5" x14ac:dyDescent="0.25">
      <c r="A425" s="3">
        <f>TITRES_STAT!B428</f>
        <v>45219</v>
      </c>
      <c r="B425" s="5">
        <f>TITRES_STAT!D428</f>
        <v>18.7316</v>
      </c>
      <c r="C425" s="2">
        <f t="shared" si="36"/>
        <v>18.894204388995654</v>
      </c>
      <c r="D425" s="2">
        <f t="shared" si="38"/>
        <v>18.863997931681709</v>
      </c>
      <c r="E425" s="2">
        <f t="shared" si="37"/>
        <v>3.0206457313944668E-2</v>
      </c>
      <c r="F425" s="2">
        <f t="shared" si="41"/>
        <v>4.8520936975413105E-2</v>
      </c>
      <c r="G425" s="2">
        <f t="shared" si="39"/>
        <v>-1.8314479661468437E-2</v>
      </c>
      <c r="H425" s="2" t="str">
        <f t="shared" si="40"/>
        <v>Hold</v>
      </c>
    </row>
    <row r="426" spans="1:8" ht="13.5" x14ac:dyDescent="0.25">
      <c r="A426" s="3">
        <f>TITRES_STAT!B429</f>
        <v>45222</v>
      </c>
      <c r="B426" s="5">
        <f>TITRES_STAT!D429</f>
        <v>18.7316</v>
      </c>
      <c r="C426" s="2">
        <f t="shared" si="36"/>
        <v>18.875865252227094</v>
      </c>
      <c r="D426" s="2">
        <f t="shared" si="38"/>
        <v>18.854190677483064</v>
      </c>
      <c r="E426" s="2">
        <f t="shared" si="37"/>
        <v>2.1674574744029229E-2</v>
      </c>
      <c r="F426" s="2">
        <f t="shared" si="41"/>
        <v>4.3151664529136338E-2</v>
      </c>
      <c r="G426" s="2">
        <f t="shared" si="39"/>
        <v>-2.1477089785107109E-2</v>
      </c>
      <c r="H426" s="2" t="str">
        <f t="shared" si="40"/>
        <v>Hold</v>
      </c>
    </row>
    <row r="427" spans="1:8" ht="13.5" x14ac:dyDescent="0.25">
      <c r="A427" s="3">
        <f>TITRES_STAT!B430</f>
        <v>45223</v>
      </c>
      <c r="B427" s="5">
        <f>TITRES_STAT!D430</f>
        <v>18.722899999999999</v>
      </c>
      <c r="C427" s="2">
        <f t="shared" si="36"/>
        <v>18.860347521115234</v>
      </c>
      <c r="D427" s="2">
        <f t="shared" si="38"/>
        <v>18.844465442113947</v>
      </c>
      <c r="E427" s="2">
        <f t="shared" si="37"/>
        <v>1.5882079001286797E-2</v>
      </c>
      <c r="F427" s="2">
        <f t="shared" si="41"/>
        <v>3.7697747423566436E-2</v>
      </c>
      <c r="G427" s="2">
        <f t="shared" si="39"/>
        <v>-2.1815668422279638E-2</v>
      </c>
      <c r="H427" s="2" t="str">
        <f t="shared" si="40"/>
        <v>Hold</v>
      </c>
    </row>
    <row r="428" spans="1:8" ht="13.5" x14ac:dyDescent="0.25">
      <c r="A428" s="3">
        <f>TITRES_STAT!B431</f>
        <v>45224</v>
      </c>
      <c r="B428" s="5">
        <f>TITRES_STAT!D431</f>
        <v>18.601199999999999</v>
      </c>
      <c r="C428" s="2">
        <f t="shared" si="36"/>
        <v>18.847217133251352</v>
      </c>
      <c r="D428" s="2">
        <f t="shared" si="38"/>
        <v>18.826445779735135</v>
      </c>
      <c r="E428" s="2">
        <f t="shared" si="37"/>
        <v>2.0771353516217061E-2</v>
      </c>
      <c r="F428" s="2">
        <f t="shared" si="41"/>
        <v>3.4312468642096562E-2</v>
      </c>
      <c r="G428" s="2">
        <f t="shared" si="39"/>
        <v>-1.3541115125879501E-2</v>
      </c>
      <c r="H428" s="2" t="str">
        <f t="shared" si="40"/>
        <v>Hold</v>
      </c>
    </row>
    <row r="429" spans="1:8" ht="13.5" x14ac:dyDescent="0.25">
      <c r="A429" s="3">
        <f>TITRES_STAT!B432</f>
        <v>45225</v>
      </c>
      <c r="B429" s="5">
        <f>TITRES_STAT!D432</f>
        <v>18.601199999999999</v>
      </c>
      <c r="C429" s="2">
        <f t="shared" si="36"/>
        <v>18.836106805058836</v>
      </c>
      <c r="D429" s="2">
        <f t="shared" si="38"/>
        <v>18.809760907162161</v>
      </c>
      <c r="E429" s="2">
        <f t="shared" si="37"/>
        <v>2.6345897896675297E-2</v>
      </c>
      <c r="F429" s="2">
        <f t="shared" si="41"/>
        <v>3.2719154493012312E-2</v>
      </c>
      <c r="G429" s="2">
        <f t="shared" si="39"/>
        <v>-6.3732565963370152E-3</v>
      </c>
      <c r="H429" s="2" t="str">
        <f t="shared" si="40"/>
        <v>Hold</v>
      </c>
    </row>
    <row r="430" spans="1:8" ht="13.5" x14ac:dyDescent="0.25">
      <c r="A430" s="3">
        <f>TITRES_STAT!B433</f>
        <v>45226</v>
      </c>
      <c r="B430" s="5">
        <f>TITRES_STAT!D433</f>
        <v>18.601199999999999</v>
      </c>
      <c r="C430" s="2">
        <f t="shared" si="36"/>
        <v>18.818690373511323</v>
      </c>
      <c r="D430" s="2">
        <f t="shared" si="38"/>
        <v>18.794311951076075</v>
      </c>
      <c r="E430" s="2">
        <f t="shared" si="37"/>
        <v>2.4378422435248126E-2</v>
      </c>
      <c r="F430" s="2">
        <f t="shared" si="41"/>
        <v>3.1051008081459476E-2</v>
      </c>
      <c r="G430" s="2">
        <f t="shared" si="39"/>
        <v>-6.67258564621135E-3</v>
      </c>
      <c r="H430" s="2" t="str">
        <f t="shared" si="40"/>
        <v>Hold</v>
      </c>
    </row>
    <row r="431" spans="1:8" ht="13.5" x14ac:dyDescent="0.25">
      <c r="A431" s="3">
        <f>TITRES_STAT!B434</f>
        <v>45229</v>
      </c>
      <c r="B431" s="5">
        <f>TITRES_STAT!D434</f>
        <v>18.6447</v>
      </c>
      <c r="C431" s="2">
        <f t="shared" si="36"/>
        <v>18.80395339297112</v>
      </c>
      <c r="D431" s="2">
        <f t="shared" si="38"/>
        <v>18.7832295843297</v>
      </c>
      <c r="E431" s="2">
        <f t="shared" si="37"/>
        <v>2.072380864142076E-2</v>
      </c>
      <c r="F431" s="2">
        <f t="shared" si="41"/>
        <v>2.8985568193451734E-2</v>
      </c>
      <c r="G431" s="2">
        <f t="shared" si="39"/>
        <v>-8.2617595520309735E-3</v>
      </c>
      <c r="H431" s="2" t="str">
        <f t="shared" si="40"/>
        <v>Hold</v>
      </c>
    </row>
    <row r="432" spans="1:8" ht="13.5" x14ac:dyDescent="0.25">
      <c r="A432" s="3">
        <f>TITRES_STAT!B435</f>
        <v>45230</v>
      </c>
      <c r="B432" s="5">
        <f>TITRES_STAT!D435</f>
        <v>18.6447</v>
      </c>
      <c r="C432" s="2">
        <f t="shared" si="36"/>
        <v>18.791483640206334</v>
      </c>
      <c r="D432" s="2">
        <f t="shared" si="38"/>
        <v>18.77296813363861</v>
      </c>
      <c r="E432" s="2">
        <f t="shared" si="37"/>
        <v>1.8515506567723605E-2</v>
      </c>
      <c r="F432" s="2">
        <f t="shared" si="41"/>
        <v>2.6891555868306109E-2</v>
      </c>
      <c r="G432" s="2">
        <f t="shared" si="39"/>
        <v>-8.3760493005825033E-3</v>
      </c>
      <c r="H432" s="2" t="str">
        <f t="shared" si="40"/>
        <v>Hold</v>
      </c>
    </row>
    <row r="433" spans="1:8" ht="13.5" x14ac:dyDescent="0.25">
      <c r="A433" s="3">
        <f>TITRES_STAT!B436</f>
        <v>45231</v>
      </c>
      <c r="B433" s="5">
        <f>TITRES_STAT!D436</f>
        <v>18.592500000000001</v>
      </c>
      <c r="C433" s="2">
        <f t="shared" si="36"/>
        <v>18.708716926328435</v>
      </c>
      <c r="D433" s="2">
        <f t="shared" si="38"/>
        <v>18.759600123739453</v>
      </c>
      <c r="E433" s="2">
        <f t="shared" si="37"/>
        <v>-5.0883197411017989E-2</v>
      </c>
      <c r="F433" s="2">
        <f t="shared" si="41"/>
        <v>1.133660521244129E-2</v>
      </c>
      <c r="G433" s="2">
        <f t="shared" si="39"/>
        <v>-6.2219802623459275E-2</v>
      </c>
      <c r="H433" s="2" t="str">
        <f t="shared" si="40"/>
        <v>Hold</v>
      </c>
    </row>
    <row r="434" spans="1:8" ht="13.5" x14ac:dyDescent="0.25">
      <c r="A434" s="3">
        <f>TITRES_STAT!B437</f>
        <v>45232</v>
      </c>
      <c r="B434" s="5">
        <f>TITRES_STAT!D437</f>
        <v>18.2361</v>
      </c>
      <c r="C434" s="2">
        <f t="shared" si="36"/>
        <v>18.712237399200983</v>
      </c>
      <c r="D434" s="2">
        <f t="shared" si="38"/>
        <v>18.720822336795791</v>
      </c>
      <c r="E434" s="2">
        <f t="shared" si="37"/>
        <v>-8.5849375948079398E-3</v>
      </c>
      <c r="F434" s="2">
        <f t="shared" si="41"/>
        <v>7.3522966509914451E-3</v>
      </c>
      <c r="G434" s="2">
        <f t="shared" si="39"/>
        <v>-1.5937234245799386E-2</v>
      </c>
      <c r="H434" s="2" t="str">
        <f t="shared" si="40"/>
        <v>Hold</v>
      </c>
    </row>
    <row r="435" spans="1:8" ht="13.5" x14ac:dyDescent="0.25">
      <c r="A435" s="3">
        <f>TITRES_STAT!B438</f>
        <v>45233</v>
      </c>
      <c r="B435" s="5">
        <f>TITRES_STAT!D438</f>
        <v>18.218699999999998</v>
      </c>
      <c r="C435" s="2">
        <f t="shared" si="36"/>
        <v>18.71521626086237</v>
      </c>
      <c r="D435" s="2">
        <f t="shared" si="38"/>
        <v>18.683628089625731</v>
      </c>
      <c r="E435" s="2">
        <f t="shared" si="37"/>
        <v>3.1588171236638374E-2</v>
      </c>
      <c r="F435" s="2">
        <f t="shared" si="41"/>
        <v>1.2199471568120832E-2</v>
      </c>
      <c r="G435" s="2">
        <f t="shared" si="39"/>
        <v>1.9388699668517542E-2</v>
      </c>
      <c r="H435" s="2" t="str">
        <f t="shared" si="40"/>
        <v>Sell</v>
      </c>
    </row>
    <row r="436" spans="1:8" ht="13.5" x14ac:dyDescent="0.25">
      <c r="A436" s="3">
        <f>TITRES_STAT!B439</f>
        <v>45236</v>
      </c>
      <c r="B436" s="5">
        <f>TITRES_STAT!D439</f>
        <v>18.4969</v>
      </c>
      <c r="C436" s="2">
        <f t="shared" si="36"/>
        <v>18.717736836114312</v>
      </c>
      <c r="D436" s="2">
        <f t="shared" si="38"/>
        <v>18.669796379283085</v>
      </c>
      <c r="E436" s="2">
        <f t="shared" si="37"/>
        <v>4.7940456831227607E-2</v>
      </c>
      <c r="F436" s="2">
        <f t="shared" si="41"/>
        <v>1.9347668620742185E-2</v>
      </c>
      <c r="G436" s="2">
        <f t="shared" si="39"/>
        <v>2.8592788210485422E-2</v>
      </c>
      <c r="H436" s="2" t="str">
        <f t="shared" si="40"/>
        <v>Sell</v>
      </c>
    </row>
    <row r="437" spans="1:8" ht="13.5" x14ac:dyDescent="0.25">
      <c r="A437" s="3">
        <f>TITRES_STAT!B440</f>
        <v>45237</v>
      </c>
      <c r="B437" s="5">
        <f>TITRES_STAT!D440</f>
        <v>18.4969</v>
      </c>
      <c r="C437" s="2">
        <f t="shared" si="36"/>
        <v>18.718531169019801</v>
      </c>
      <c r="D437" s="2">
        <f t="shared" si="38"/>
        <v>18.656989240076932</v>
      </c>
      <c r="E437" s="2">
        <f t="shared" si="37"/>
        <v>6.1541928942869362E-2</v>
      </c>
      <c r="F437" s="2">
        <f t="shared" si="41"/>
        <v>2.7786520685167619E-2</v>
      </c>
      <c r="G437" s="2">
        <f t="shared" si="39"/>
        <v>3.3755408257701743E-2</v>
      </c>
      <c r="H437" s="2" t="str">
        <f t="shared" si="40"/>
        <v>Sell</v>
      </c>
    </row>
    <row r="438" spans="1:8" ht="13.5" x14ac:dyDescent="0.25">
      <c r="A438" s="3">
        <f>TITRES_STAT!B441</f>
        <v>45238</v>
      </c>
      <c r="B438" s="5">
        <f>TITRES_STAT!D441</f>
        <v>18.4621</v>
      </c>
      <c r="C438" s="2">
        <f t="shared" si="36"/>
        <v>18.700480219939831</v>
      </c>
      <c r="D438" s="2">
        <f t="shared" si="38"/>
        <v>18.642553000071235</v>
      </c>
      <c r="E438" s="2">
        <f t="shared" si="37"/>
        <v>5.7927219868595614E-2</v>
      </c>
      <c r="F438" s="2">
        <f t="shared" si="41"/>
        <v>3.3814660521853224E-2</v>
      </c>
      <c r="G438" s="2">
        <f t="shared" si="39"/>
        <v>2.411255934674239E-2</v>
      </c>
      <c r="H438" s="2" t="str">
        <f t="shared" si="40"/>
        <v>Sell</v>
      </c>
    </row>
    <row r="439" spans="1:8" ht="13.5" x14ac:dyDescent="0.25">
      <c r="A439" s="3">
        <f>TITRES_STAT!B442</f>
        <v>45239</v>
      </c>
      <c r="B439" s="5">
        <f>TITRES_STAT!D442</f>
        <v>17.818899999999999</v>
      </c>
      <c r="C439" s="2">
        <f t="shared" si="36"/>
        <v>18.685206339949087</v>
      </c>
      <c r="D439" s="2">
        <f t="shared" si="38"/>
        <v>18.581541666732626</v>
      </c>
      <c r="E439" s="2">
        <f t="shared" si="37"/>
        <v>0.10366467321646056</v>
      </c>
      <c r="F439" s="2">
        <f t="shared" si="41"/>
        <v>4.7784663060774696E-2</v>
      </c>
      <c r="G439" s="2">
        <f t="shared" si="39"/>
        <v>5.5880010155685861E-2</v>
      </c>
      <c r="H439" s="2" t="str">
        <f t="shared" si="40"/>
        <v>Sell</v>
      </c>
    </row>
    <row r="440" spans="1:8" ht="13.5" x14ac:dyDescent="0.25">
      <c r="A440" s="3">
        <f>TITRES_STAT!B443</f>
        <v>45240</v>
      </c>
      <c r="B440" s="5">
        <f>TITRES_STAT!D443</f>
        <v>17.818899999999999</v>
      </c>
      <c r="C440" s="2">
        <f t="shared" si="36"/>
        <v>18.672282287649228</v>
      </c>
      <c r="D440" s="2">
        <f t="shared" si="38"/>
        <v>18.525049691419099</v>
      </c>
      <c r="E440" s="2">
        <f t="shared" si="37"/>
        <v>0.14723259623012908</v>
      </c>
      <c r="F440" s="2">
        <f t="shared" si="41"/>
        <v>6.7674249694645583E-2</v>
      </c>
      <c r="G440" s="2">
        <f t="shared" si="39"/>
        <v>7.9558346535483493E-2</v>
      </c>
      <c r="H440" s="2" t="str">
        <f t="shared" si="40"/>
        <v>Sell</v>
      </c>
    </row>
    <row r="441" spans="1:8" ht="13.5" x14ac:dyDescent="0.25">
      <c r="A441" s="3">
        <f>TITRES_STAT!B444</f>
        <v>45243</v>
      </c>
      <c r="B441" s="5">
        <f>TITRES_STAT!D444</f>
        <v>17.3843</v>
      </c>
      <c r="C441" s="2">
        <f t="shared" si="36"/>
        <v>18.668038858780115</v>
      </c>
      <c r="D441" s="2">
        <f t="shared" si="38"/>
        <v>18.440549714276944</v>
      </c>
      <c r="E441" s="2">
        <f t="shared" si="37"/>
        <v>0.22748914450317059</v>
      </c>
      <c r="F441" s="2">
        <f t="shared" si="41"/>
        <v>9.9637228656350579E-2</v>
      </c>
      <c r="G441" s="2">
        <f t="shared" si="39"/>
        <v>0.12785191584682001</v>
      </c>
      <c r="H441" s="2" t="str">
        <f t="shared" si="40"/>
        <v>Sell</v>
      </c>
    </row>
    <row r="442" spans="1:8" ht="13.5" x14ac:dyDescent="0.25">
      <c r="A442" s="3">
        <f>TITRES_STAT!B445</f>
        <v>45244</v>
      </c>
      <c r="B442" s="5">
        <f>TITRES_STAT!D445</f>
        <v>18.427399999999999</v>
      </c>
      <c r="C442" s="2">
        <f t="shared" si="36"/>
        <v>18.664448265121635</v>
      </c>
      <c r="D442" s="2">
        <f t="shared" si="38"/>
        <v>18.439575661367542</v>
      </c>
      <c r="E442" s="2">
        <f t="shared" si="37"/>
        <v>0.22487260375409335</v>
      </c>
      <c r="F442" s="2">
        <f t="shared" si="41"/>
        <v>0.12468430367589914</v>
      </c>
      <c r="G442" s="2">
        <f t="shared" si="39"/>
        <v>0.10018830007819421</v>
      </c>
      <c r="H442" s="2" t="str">
        <f t="shared" si="40"/>
        <v>Sell</v>
      </c>
    </row>
    <row r="443" spans="1:8" ht="13.5" x14ac:dyDescent="0.25">
      <c r="A443" s="3">
        <f>TITRES_STAT!B446</f>
        <v>45245</v>
      </c>
      <c r="B443" s="5">
        <f>TITRES_STAT!D446</f>
        <v>18.427399999999999</v>
      </c>
      <c r="C443" s="2">
        <f t="shared" si="36"/>
        <v>18.653379301256766</v>
      </c>
      <c r="D443" s="2">
        <f t="shared" si="38"/>
        <v>18.438673760525504</v>
      </c>
      <c r="E443" s="2">
        <f t="shared" si="37"/>
        <v>0.2147055407312628</v>
      </c>
      <c r="F443" s="2">
        <f t="shared" si="41"/>
        <v>0.14268855108697187</v>
      </c>
      <c r="G443" s="2">
        <f t="shared" si="39"/>
        <v>7.201698964429093E-2</v>
      </c>
      <c r="H443" s="2" t="str">
        <f t="shared" si="40"/>
        <v>Sell</v>
      </c>
    </row>
    <row r="444" spans="1:8" ht="13.5" x14ac:dyDescent="0.25">
      <c r="A444" s="3">
        <f>TITRES_STAT!B447</f>
        <v>45246</v>
      </c>
      <c r="B444" s="5">
        <f>TITRES_STAT!D447</f>
        <v>17.3843</v>
      </c>
      <c r="C444" s="2">
        <f t="shared" si="36"/>
        <v>18.589182485678801</v>
      </c>
      <c r="D444" s="2">
        <f t="shared" si="38"/>
        <v>18.360572000486577</v>
      </c>
      <c r="E444" s="2">
        <f t="shared" si="37"/>
        <v>0.22861048519222393</v>
      </c>
      <c r="F444" s="2">
        <f t="shared" si="41"/>
        <v>0.15987293790802229</v>
      </c>
      <c r="G444" s="2">
        <f t="shared" si="39"/>
        <v>6.8737547284201644E-2</v>
      </c>
      <c r="H444" s="2" t="str">
        <f t="shared" si="40"/>
        <v>Sell</v>
      </c>
    </row>
    <row r="445" spans="1:8" ht="13.5" x14ac:dyDescent="0.25">
      <c r="A445" s="3">
        <f>TITRES_STAT!B448</f>
        <v>45247</v>
      </c>
      <c r="B445" s="5">
        <f>TITRES_STAT!D448</f>
        <v>17.3843</v>
      </c>
      <c r="C445" s="2">
        <f t="shared" si="36"/>
        <v>18.532185180189757</v>
      </c>
      <c r="D445" s="2">
        <f t="shared" si="38"/>
        <v>18.288255556006092</v>
      </c>
      <c r="E445" s="2">
        <f t="shared" si="37"/>
        <v>0.24392962418366437</v>
      </c>
      <c r="F445" s="2">
        <f t="shared" si="41"/>
        <v>0.17668427516315072</v>
      </c>
      <c r="G445" s="2">
        <f t="shared" si="39"/>
        <v>6.7245349020513656E-2</v>
      </c>
      <c r="H445" s="2" t="str">
        <f t="shared" si="40"/>
        <v>Sell</v>
      </c>
    </row>
    <row r="446" spans="1:8" ht="13.5" x14ac:dyDescent="0.25">
      <c r="A446" s="3">
        <f>TITRES_STAT!B449</f>
        <v>45250</v>
      </c>
      <c r="B446" s="5">
        <f>TITRES_STAT!D449</f>
        <v>17.3843</v>
      </c>
      <c r="C446" s="2">
        <f t="shared" si="36"/>
        <v>18.526756690929794</v>
      </c>
      <c r="D446" s="2">
        <f t="shared" si="38"/>
        <v>18.221295885190827</v>
      </c>
      <c r="E446" s="2">
        <f t="shared" si="37"/>
        <v>0.30546080573896717</v>
      </c>
      <c r="F446" s="2">
        <f t="shared" si="41"/>
        <v>0.20243958127831402</v>
      </c>
      <c r="G446" s="2">
        <f t="shared" si="39"/>
        <v>0.10302122446065315</v>
      </c>
      <c r="H446" s="2" t="str">
        <f t="shared" si="40"/>
        <v>Sell</v>
      </c>
    </row>
    <row r="447" spans="1:8" ht="13.5" x14ac:dyDescent="0.25">
      <c r="A447" s="3">
        <f>TITRES_STAT!B450</f>
        <v>45251</v>
      </c>
      <c r="B447" s="5">
        <f>TITRES_STAT!D450</f>
        <v>17.3843</v>
      </c>
      <c r="C447" s="2">
        <f t="shared" si="36"/>
        <v>18.522163353863672</v>
      </c>
      <c r="D447" s="2">
        <f t="shared" si="38"/>
        <v>18.159296189991508</v>
      </c>
      <c r="E447" s="2">
        <f t="shared" si="37"/>
        <v>0.36286716387216345</v>
      </c>
      <c r="F447" s="2">
        <f t="shared" si="41"/>
        <v>0.23452509779708391</v>
      </c>
      <c r="G447" s="2">
        <f t="shared" si="39"/>
        <v>0.12834206607507953</v>
      </c>
      <c r="H447" s="2" t="str">
        <f t="shared" si="40"/>
        <v>Sell</v>
      </c>
    </row>
    <row r="448" spans="1:8" ht="13.5" x14ac:dyDescent="0.25">
      <c r="A448" s="3">
        <f>TITRES_STAT!B451</f>
        <v>45252</v>
      </c>
      <c r="B448" s="5">
        <f>TITRES_STAT!D451</f>
        <v>17.3843</v>
      </c>
      <c r="C448" s="2">
        <f t="shared" si="36"/>
        <v>18.512922837884645</v>
      </c>
      <c r="D448" s="2">
        <f t="shared" si="38"/>
        <v>18.101889064806951</v>
      </c>
      <c r="E448" s="2">
        <f t="shared" si="37"/>
        <v>0.41103377307769406</v>
      </c>
      <c r="F448" s="2">
        <f t="shared" si="41"/>
        <v>0.26982683285320597</v>
      </c>
      <c r="G448" s="2">
        <f t="shared" si="39"/>
        <v>0.1412069402244881</v>
      </c>
      <c r="H448" s="2" t="str">
        <f t="shared" si="40"/>
        <v>Sell</v>
      </c>
    </row>
    <row r="449" spans="1:8" ht="13.5" x14ac:dyDescent="0.25">
      <c r="A449" s="3">
        <f>TITRES_STAT!B452</f>
        <v>45253</v>
      </c>
      <c r="B449" s="5">
        <f>TITRES_STAT!D452</f>
        <v>17.3843</v>
      </c>
      <c r="C449" s="2">
        <f t="shared" si="36"/>
        <v>18.4061500935947</v>
      </c>
      <c r="D449" s="2">
        <f t="shared" si="38"/>
        <v>18.048734319265694</v>
      </c>
      <c r="E449" s="2">
        <f t="shared" si="37"/>
        <v>0.35741577432900584</v>
      </c>
      <c r="F449" s="2">
        <f t="shared" si="41"/>
        <v>0.28734462114836595</v>
      </c>
      <c r="G449" s="2">
        <f t="shared" si="39"/>
        <v>7.0071153180639889E-2</v>
      </c>
      <c r="H449" s="2" t="str">
        <f t="shared" si="40"/>
        <v>Sell</v>
      </c>
    </row>
    <row r="450" spans="1:8" ht="13.5" x14ac:dyDescent="0.25">
      <c r="A450" s="3">
        <f>TITRES_STAT!B453</f>
        <v>45254</v>
      </c>
      <c r="B450" s="5">
        <f>TITRES_STAT!D453</f>
        <v>17.375599999999999</v>
      </c>
      <c r="C450" s="2">
        <f t="shared" si="36"/>
        <v>18.315803925349361</v>
      </c>
      <c r="D450" s="2">
        <f t="shared" si="38"/>
        <v>17.998872517838606</v>
      </c>
      <c r="E450" s="2">
        <f t="shared" si="37"/>
        <v>0.31693140751075433</v>
      </c>
      <c r="F450" s="2">
        <f t="shared" si="41"/>
        <v>0.29326197842084367</v>
      </c>
      <c r="G450" s="2">
        <f t="shared" si="39"/>
        <v>2.3669429089910654E-2</v>
      </c>
      <c r="H450" s="2" t="str">
        <f t="shared" si="40"/>
        <v>Sell</v>
      </c>
    </row>
    <row r="451" spans="1:8" ht="13.5" x14ac:dyDescent="0.25">
      <c r="A451" s="3">
        <f>TITRES_STAT!B454</f>
        <v>45257</v>
      </c>
      <c r="B451" s="5">
        <f>TITRES_STAT!D454</f>
        <v>17.366900000000001</v>
      </c>
      <c r="C451" s="2">
        <f t="shared" si="36"/>
        <v>18.172495629141764</v>
      </c>
      <c r="D451" s="2">
        <f t="shared" si="38"/>
        <v>17.95205973873945</v>
      </c>
      <c r="E451" s="2">
        <f t="shared" si="37"/>
        <v>0.22043589040231382</v>
      </c>
      <c r="F451" s="2">
        <f t="shared" si="41"/>
        <v>0.27869676081713773</v>
      </c>
      <c r="G451" s="2">
        <f t="shared" si="39"/>
        <v>-5.8260870414823918E-2</v>
      </c>
      <c r="H451" s="2" t="str">
        <f t="shared" si="40"/>
        <v>Hold</v>
      </c>
    </row>
    <row r="452" spans="1:8" ht="13.5" x14ac:dyDescent="0.25">
      <c r="A452" s="3">
        <f>TITRES_STAT!B455</f>
        <v>45258</v>
      </c>
      <c r="B452" s="5">
        <f>TITRES_STAT!D455</f>
        <v>17.366900000000001</v>
      </c>
      <c r="C452" s="2">
        <f t="shared" si="36"/>
        <v>18.211711686196878</v>
      </c>
      <c r="D452" s="2">
        <f t="shared" si="38"/>
        <v>17.908714572906899</v>
      </c>
      <c r="E452" s="2">
        <f t="shared" si="37"/>
        <v>0.30299711328997958</v>
      </c>
      <c r="F452" s="2">
        <f t="shared" si="41"/>
        <v>0.28355683131170611</v>
      </c>
      <c r="G452" s="2">
        <f t="shared" si="39"/>
        <v>1.9440281978273466E-2</v>
      </c>
      <c r="H452" s="2" t="str">
        <f t="shared" si="40"/>
        <v>Sell</v>
      </c>
    </row>
    <row r="453" spans="1:8" ht="13.5" x14ac:dyDescent="0.25">
      <c r="A453" s="3">
        <f>TITRES_STAT!B456</f>
        <v>45259</v>
      </c>
      <c r="B453" s="5">
        <f>TITRES_STAT!D456</f>
        <v>17.366900000000001</v>
      </c>
      <c r="C453" s="2">
        <f t="shared" si="36"/>
        <v>18.244894503705051</v>
      </c>
      <c r="D453" s="2">
        <f t="shared" si="38"/>
        <v>17.868580160098979</v>
      </c>
      <c r="E453" s="2">
        <f t="shared" si="37"/>
        <v>0.3763143436060723</v>
      </c>
      <c r="F453" s="2">
        <f t="shared" si="41"/>
        <v>0.30210833377057933</v>
      </c>
      <c r="G453" s="2">
        <f t="shared" si="39"/>
        <v>7.420600983549297E-2</v>
      </c>
      <c r="H453" s="2" t="str">
        <f t="shared" si="40"/>
        <v>Sell</v>
      </c>
    </row>
    <row r="454" spans="1:8" ht="13.5" x14ac:dyDescent="0.25">
      <c r="A454" s="3">
        <f>TITRES_STAT!B457</f>
        <v>45260</v>
      </c>
      <c r="B454" s="5">
        <f>TITRES_STAT!D457</f>
        <v>17.288699999999999</v>
      </c>
      <c r="C454" s="2">
        <f t="shared" si="36"/>
        <v>18.112495349288892</v>
      </c>
      <c r="D454" s="2">
        <f t="shared" si="38"/>
        <v>17.825626074165722</v>
      </c>
      <c r="E454" s="2">
        <f t="shared" si="37"/>
        <v>0.28686927512316984</v>
      </c>
      <c r="F454" s="2">
        <f t="shared" si="41"/>
        <v>0.29906052204109745</v>
      </c>
      <c r="G454" s="2">
        <f t="shared" si="39"/>
        <v>-1.2191246917927612E-2</v>
      </c>
      <c r="H454" s="2" t="str">
        <f t="shared" si="40"/>
        <v>Hold</v>
      </c>
    </row>
    <row r="455" spans="1:8" ht="13.5" x14ac:dyDescent="0.25">
      <c r="A455" s="3">
        <f>TITRES_STAT!B458</f>
        <v>45261</v>
      </c>
      <c r="B455" s="5">
        <f>TITRES_STAT!D458</f>
        <v>17.366900000000001</v>
      </c>
      <c r="C455" s="2">
        <f t="shared" si="36"/>
        <v>18.000465295552139</v>
      </c>
      <c r="D455" s="2">
        <f t="shared" si="38"/>
        <v>17.791646364968262</v>
      </c>
      <c r="E455" s="2">
        <f t="shared" si="37"/>
        <v>0.20881893058387746</v>
      </c>
      <c r="F455" s="2">
        <f t="shared" si="41"/>
        <v>0.28101220374965347</v>
      </c>
      <c r="G455" s="2">
        <f t="shared" si="39"/>
        <v>-7.2193273165776006E-2</v>
      </c>
      <c r="H455" s="2" t="str">
        <f t="shared" si="40"/>
        <v>Hold</v>
      </c>
    </row>
    <row r="456" spans="1:8" ht="13.5" x14ac:dyDescent="0.25">
      <c r="A456" s="3">
        <f>TITRES_STAT!B459</f>
        <v>45264</v>
      </c>
      <c r="B456" s="5">
        <f>TITRES_STAT!D459</f>
        <v>17.366900000000001</v>
      </c>
      <c r="C456" s="2">
        <f t="shared" si="36"/>
        <v>17.905670634697962</v>
      </c>
      <c r="D456" s="2">
        <f t="shared" si="38"/>
        <v>17.760183671266908</v>
      </c>
      <c r="E456" s="2">
        <f t="shared" si="37"/>
        <v>0.14548696343105405</v>
      </c>
      <c r="F456" s="2">
        <f t="shared" si="41"/>
        <v>0.25390715568593358</v>
      </c>
      <c r="G456" s="2">
        <f t="shared" si="39"/>
        <v>-0.10842019225487953</v>
      </c>
      <c r="H456" s="2" t="str">
        <f t="shared" si="40"/>
        <v>Hold</v>
      </c>
    </row>
    <row r="457" spans="1:8" ht="13.5" x14ac:dyDescent="0.25">
      <c r="A457" s="3">
        <f>TITRES_STAT!B460</f>
        <v>45265</v>
      </c>
      <c r="B457" s="5">
        <f>TITRES_STAT!D460</f>
        <v>17.3582</v>
      </c>
      <c r="C457" s="2">
        <f t="shared" si="36"/>
        <v>17.82545976782135</v>
      </c>
      <c r="D457" s="2">
        <f t="shared" si="38"/>
        <v>17.730407103024916</v>
      </c>
      <c r="E457" s="2">
        <f t="shared" si="37"/>
        <v>9.5052664796433817E-2</v>
      </c>
      <c r="F457" s="2">
        <f t="shared" si="41"/>
        <v>0.22213625750803365</v>
      </c>
      <c r="G457" s="2">
        <f t="shared" si="39"/>
        <v>-0.12708359271159983</v>
      </c>
      <c r="H457" s="2" t="str">
        <f t="shared" si="40"/>
        <v>Hold</v>
      </c>
    </row>
    <row r="458" spans="1:8" ht="13.5" x14ac:dyDescent="0.25">
      <c r="A458" s="3">
        <f>TITRES_STAT!B461</f>
        <v>45266</v>
      </c>
      <c r="B458" s="5">
        <f>TITRES_STAT!D461</f>
        <v>17.349499999999999</v>
      </c>
      <c r="C458" s="2">
        <f t="shared" si="36"/>
        <v>17.757589034310371</v>
      </c>
      <c r="D458" s="2">
        <f t="shared" si="38"/>
        <v>17.70219176206011</v>
      </c>
      <c r="E458" s="2">
        <f t="shared" si="37"/>
        <v>5.5397272250260698E-2</v>
      </c>
      <c r="F458" s="2">
        <f t="shared" si="41"/>
        <v>0.18878846045647907</v>
      </c>
      <c r="G458" s="2">
        <f t="shared" si="39"/>
        <v>-0.13339118820621837</v>
      </c>
      <c r="H458" s="2" t="str">
        <f t="shared" si="40"/>
        <v>Hold</v>
      </c>
    </row>
    <row r="459" spans="1:8" ht="13.5" x14ac:dyDescent="0.25">
      <c r="A459" s="3">
        <f>TITRES_STAT!B462</f>
        <v>45267</v>
      </c>
      <c r="B459" s="5">
        <f>TITRES_STAT!D462</f>
        <v>17.349499999999999</v>
      </c>
      <c r="C459" s="2">
        <f t="shared" si="36"/>
        <v>17.700159952108777</v>
      </c>
      <c r="D459" s="2">
        <f t="shared" si="38"/>
        <v>17.676066446351957</v>
      </c>
      <c r="E459" s="2">
        <f t="shared" si="37"/>
        <v>2.4093505756820122E-2</v>
      </c>
      <c r="F459" s="2">
        <f t="shared" si="41"/>
        <v>0.15584946951654727</v>
      </c>
      <c r="G459" s="2">
        <f t="shared" si="39"/>
        <v>-0.13175596375972715</v>
      </c>
      <c r="H459" s="2" t="str">
        <f t="shared" si="40"/>
        <v>Hold</v>
      </c>
    </row>
    <row r="460" spans="1:8" ht="13.5" x14ac:dyDescent="0.25">
      <c r="A460" s="3">
        <f>TITRES_STAT!B463</f>
        <v>45268</v>
      </c>
      <c r="B460" s="5">
        <f>TITRES_STAT!D463</f>
        <v>17.340800000000002</v>
      </c>
      <c r="C460" s="2">
        <f t="shared" si="36"/>
        <v>17.650227651784348</v>
      </c>
      <c r="D460" s="2">
        <f t="shared" si="38"/>
        <v>17.65123189477033</v>
      </c>
      <c r="E460" s="2">
        <f t="shared" si="37"/>
        <v>-1.0042429859815627E-3</v>
      </c>
      <c r="F460" s="2">
        <f t="shared" si="41"/>
        <v>0.12447872701604151</v>
      </c>
      <c r="G460" s="2">
        <f t="shared" si="39"/>
        <v>-0.12548297000202308</v>
      </c>
      <c r="H460" s="2" t="str">
        <f t="shared" si="40"/>
        <v>Hold</v>
      </c>
    </row>
    <row r="461" spans="1:8" ht="13.5" x14ac:dyDescent="0.25">
      <c r="A461" s="3">
        <f>TITRES_STAT!B464</f>
        <v>45271</v>
      </c>
      <c r="B461" s="5">
        <f>TITRES_STAT!D464</f>
        <v>17.375599999999999</v>
      </c>
      <c r="C461" s="2">
        <f t="shared" si="36"/>
        <v>17.606638782279063</v>
      </c>
      <c r="D461" s="2">
        <f t="shared" si="38"/>
        <v>17.630814717379938</v>
      </c>
      <c r="E461" s="2">
        <f t="shared" si="37"/>
        <v>-2.4175935100874568E-2</v>
      </c>
      <c r="F461" s="2">
        <f t="shared" si="41"/>
        <v>9.4747794592658308E-2</v>
      </c>
      <c r="G461" s="2">
        <f t="shared" si="39"/>
        <v>-0.11892372969353288</v>
      </c>
      <c r="H461" s="2" t="str">
        <f t="shared" si="40"/>
        <v>Hold</v>
      </c>
    </row>
    <row r="462" spans="1:8" ht="13.5" x14ac:dyDescent="0.25">
      <c r="A462" s="3">
        <f>TITRES_STAT!B465</f>
        <v>45272</v>
      </c>
      <c r="B462" s="5">
        <f>TITRES_STAT!D465</f>
        <v>17.366900000000001</v>
      </c>
      <c r="C462" s="2">
        <f t="shared" si="36"/>
        <v>17.569755892697671</v>
      </c>
      <c r="D462" s="2">
        <f t="shared" si="38"/>
        <v>17.611265479055497</v>
      </c>
      <c r="E462" s="2">
        <f t="shared" si="37"/>
        <v>-4.1509586357825867E-2</v>
      </c>
      <c r="F462" s="2">
        <f t="shared" si="41"/>
        <v>6.749631840256147E-2</v>
      </c>
      <c r="G462" s="2">
        <f t="shared" si="39"/>
        <v>-0.10900590476038734</v>
      </c>
      <c r="H462" s="2" t="str">
        <f t="shared" si="40"/>
        <v>Hold</v>
      </c>
    </row>
    <row r="463" spans="1:8" ht="13.5" x14ac:dyDescent="0.25">
      <c r="A463" s="3">
        <f>TITRES_STAT!B466</f>
        <v>45273</v>
      </c>
      <c r="B463" s="5">
        <f>TITRES_STAT!D466</f>
        <v>17.366900000000001</v>
      </c>
      <c r="C463" s="2">
        <f t="shared" ref="C463:C526" si="42">$C$4*B453+C462*(1-$C$4)</f>
        <v>17.538547293821107</v>
      </c>
      <c r="D463" s="2">
        <f t="shared" si="38"/>
        <v>17.593164332458791</v>
      </c>
      <c r="E463" s="2">
        <f t="shared" si="37"/>
        <v>-5.4617038637683635E-2</v>
      </c>
      <c r="F463" s="2">
        <f t="shared" si="41"/>
        <v>4.3073646994512452E-2</v>
      </c>
      <c r="G463" s="2">
        <f t="shared" si="39"/>
        <v>-9.7690685632196086E-2</v>
      </c>
      <c r="H463" s="2" t="str">
        <f t="shared" si="40"/>
        <v>Hold</v>
      </c>
    </row>
    <row r="464" spans="1:8" ht="13.5" x14ac:dyDescent="0.25">
      <c r="A464" s="3">
        <f>TITRES_STAT!B467</f>
        <v>45274</v>
      </c>
      <c r="B464" s="5">
        <f>TITRES_STAT!D467</f>
        <v>17.2974</v>
      </c>
      <c r="C464" s="2">
        <f t="shared" si="42"/>
        <v>17.500109248617861</v>
      </c>
      <c r="D464" s="2">
        <f t="shared" si="38"/>
        <v>17.571255863387769</v>
      </c>
      <c r="E464" s="2">
        <f t="shared" si="37"/>
        <v>-7.1146614769908467E-2</v>
      </c>
      <c r="F464" s="2">
        <f t="shared" si="41"/>
        <v>2.0229594641628268E-2</v>
      </c>
      <c r="G464" s="2">
        <f t="shared" si="39"/>
        <v>-9.1376209411536735E-2</v>
      </c>
      <c r="H464" s="2" t="str">
        <f t="shared" si="40"/>
        <v>Hold</v>
      </c>
    </row>
    <row r="465" spans="1:8" ht="13.5" x14ac:dyDescent="0.25">
      <c r="A465" s="3">
        <f>TITRES_STAT!B468</f>
        <v>45275</v>
      </c>
      <c r="B465" s="5">
        <f>TITRES_STAT!D468</f>
        <v>17.332100000000001</v>
      </c>
      <c r="C465" s="2">
        <f t="shared" si="42"/>
        <v>17.479615518061266</v>
      </c>
      <c r="D465" s="2">
        <f t="shared" si="38"/>
        <v>17.553540614247936</v>
      </c>
      <c r="E465" s="2">
        <f t="shared" si="37"/>
        <v>-7.3925096186670203E-2</v>
      </c>
      <c r="F465" s="2">
        <f t="shared" si="41"/>
        <v>1.3986564759685752E-3</v>
      </c>
      <c r="G465" s="2">
        <f t="shared" si="39"/>
        <v>-7.5323752662638771E-2</v>
      </c>
      <c r="H465" s="2" t="str">
        <f t="shared" si="40"/>
        <v>Hold</v>
      </c>
    </row>
    <row r="466" spans="1:8" ht="13.5" x14ac:dyDescent="0.25">
      <c r="A466" s="3">
        <f>TITRES_STAT!B469</f>
        <v>45278</v>
      </c>
      <c r="B466" s="5">
        <f>TITRES_STAT!D469</f>
        <v>17.332100000000001</v>
      </c>
      <c r="C466" s="2">
        <f t="shared" si="42"/>
        <v>17.462274669128764</v>
      </c>
      <c r="D466" s="2">
        <f t="shared" si="38"/>
        <v>17.537137605785126</v>
      </c>
      <c r="E466" s="2">
        <f t="shared" si="37"/>
        <v>-7.4862936656362677E-2</v>
      </c>
      <c r="F466" s="2">
        <f t="shared" si="41"/>
        <v>-1.3853662150497676E-2</v>
      </c>
      <c r="G466" s="2">
        <f t="shared" si="39"/>
        <v>-6.1009274505865005E-2</v>
      </c>
      <c r="H466" s="2" t="str">
        <f t="shared" si="40"/>
        <v>Hold</v>
      </c>
    </row>
    <row r="467" spans="1:8" ht="13.5" x14ac:dyDescent="0.25">
      <c r="A467" s="3">
        <f>TITRES_STAT!B470</f>
        <v>45279</v>
      </c>
      <c r="B467" s="5">
        <f>TITRES_STAT!D470</f>
        <v>17.332100000000001</v>
      </c>
      <c r="C467" s="2">
        <f t="shared" si="42"/>
        <v>17.446263181570494</v>
      </c>
      <c r="D467" s="2">
        <f t="shared" si="38"/>
        <v>17.521949634986228</v>
      </c>
      <c r="E467" s="2">
        <f t="shared" si="37"/>
        <v>-7.5686453415734434E-2</v>
      </c>
      <c r="F467" s="2">
        <f t="shared" si="41"/>
        <v>-2.622022040354503E-2</v>
      </c>
      <c r="G467" s="2">
        <f t="shared" si="39"/>
        <v>-4.9466233012189401E-2</v>
      </c>
      <c r="H467" s="2" t="str">
        <f t="shared" si="40"/>
        <v>Hold</v>
      </c>
    </row>
    <row r="468" spans="1:8" ht="13.5" x14ac:dyDescent="0.25">
      <c r="A468" s="3">
        <f>TITRES_STAT!B471</f>
        <v>45280</v>
      </c>
      <c r="B468" s="5">
        <f>TITRES_STAT!D471</f>
        <v>17.314800000000002</v>
      </c>
      <c r="C468" s="2">
        <f t="shared" si="42"/>
        <v>17.431376538251957</v>
      </c>
      <c r="D468" s="2">
        <f t="shared" si="38"/>
        <v>17.506605217579843</v>
      </c>
      <c r="E468" s="2">
        <f t="shared" si="37"/>
        <v>-7.5228679327885573E-2</v>
      </c>
      <c r="F468" s="2">
        <f t="shared" si="41"/>
        <v>-3.6021912188413135E-2</v>
      </c>
      <c r="G468" s="2">
        <f t="shared" si="39"/>
        <v>-3.9206767139472437E-2</v>
      </c>
      <c r="H468" s="2" t="str">
        <f t="shared" si="40"/>
        <v>Hold</v>
      </c>
    </row>
    <row r="469" spans="1:8" ht="13.5" x14ac:dyDescent="0.25">
      <c r="A469" s="3">
        <f>TITRES_STAT!B472</f>
        <v>45281</v>
      </c>
      <c r="B469" s="5">
        <f>TITRES_STAT!D472</f>
        <v>17.314800000000002</v>
      </c>
      <c r="C469" s="2">
        <f t="shared" si="42"/>
        <v>17.418780147751654</v>
      </c>
      <c r="D469" s="2">
        <f t="shared" si="38"/>
        <v>17.492397423685041</v>
      </c>
      <c r="E469" s="2">
        <f t="shared" si="37"/>
        <v>-7.361727593338685E-2</v>
      </c>
      <c r="F469" s="2">
        <f t="shared" si="41"/>
        <v>-4.3540984937407878E-2</v>
      </c>
      <c r="G469" s="2">
        <f t="shared" si="39"/>
        <v>-3.0076290995978971E-2</v>
      </c>
      <c r="H469" s="2" t="str">
        <f t="shared" si="40"/>
        <v>Hold</v>
      </c>
    </row>
    <row r="470" spans="1:8" ht="13.5" x14ac:dyDescent="0.25">
      <c r="A470" s="3">
        <f>TITRES_STAT!B473</f>
        <v>45282</v>
      </c>
      <c r="B470" s="5">
        <f>TITRES_STAT!D473</f>
        <v>16.940999999999999</v>
      </c>
      <c r="C470" s="2">
        <f t="shared" si="42"/>
        <v>17.406783201943707</v>
      </c>
      <c r="D470" s="2">
        <f t="shared" si="38"/>
        <v>17.451553170078743</v>
      </c>
      <c r="E470" s="2">
        <f t="shared" si="37"/>
        <v>-4.4769968135035754E-2</v>
      </c>
      <c r="F470" s="2">
        <f t="shared" si="41"/>
        <v>-4.3786781576933456E-2</v>
      </c>
      <c r="G470" s="2">
        <f t="shared" si="39"/>
        <v>-9.8318655810229749E-4</v>
      </c>
      <c r="H470" s="2" t="str">
        <f t="shared" si="40"/>
        <v>Hold</v>
      </c>
    </row>
    <row r="471" spans="1:8" ht="13.5" x14ac:dyDescent="0.25">
      <c r="A471" s="3">
        <f>TITRES_STAT!B474</f>
        <v>45285</v>
      </c>
      <c r="B471" s="5">
        <f>TITRES_STAT!D474</f>
        <v>16.940999999999999</v>
      </c>
      <c r="C471" s="2">
        <f t="shared" si="42"/>
        <v>17.40198578626006</v>
      </c>
      <c r="D471" s="2">
        <f t="shared" si="38"/>
        <v>17.413734416739576</v>
      </c>
      <c r="E471" s="2">
        <f t="shared" si="37"/>
        <v>-1.1748630479516464E-2</v>
      </c>
      <c r="F471" s="2">
        <f t="shared" si="41"/>
        <v>-3.7379151357450062E-2</v>
      </c>
      <c r="G471" s="2">
        <f t="shared" si="39"/>
        <v>2.5630520877933598E-2</v>
      </c>
      <c r="H471" s="2" t="str">
        <f t="shared" si="40"/>
        <v>Sell</v>
      </c>
    </row>
    <row r="472" spans="1:8" ht="13.5" x14ac:dyDescent="0.25">
      <c r="A472" s="3">
        <f>TITRES_STAT!B475</f>
        <v>45286</v>
      </c>
      <c r="B472" s="5">
        <f>TITRES_STAT!D475</f>
        <v>16.940999999999999</v>
      </c>
      <c r="C472" s="2">
        <f t="shared" si="42"/>
        <v>17.396587972989281</v>
      </c>
      <c r="D472" s="2">
        <f t="shared" si="38"/>
        <v>17.378717052536643</v>
      </c>
      <c r="E472" s="2">
        <f t="shared" si="37"/>
        <v>1.7870920452637051E-2</v>
      </c>
      <c r="F472" s="2">
        <f t="shared" si="41"/>
        <v>-2.6329136995432642E-2</v>
      </c>
      <c r="G472" s="2">
        <f t="shared" si="39"/>
        <v>4.4200057448069693E-2</v>
      </c>
      <c r="H472" s="2" t="str">
        <f t="shared" si="40"/>
        <v>Sell</v>
      </c>
    </row>
    <row r="473" spans="1:8" ht="13.5" x14ac:dyDescent="0.25">
      <c r="A473" s="3">
        <f>TITRES_STAT!B476</f>
        <v>45287</v>
      </c>
      <c r="B473" s="5">
        <f>TITRES_STAT!D476</f>
        <v>16.9497</v>
      </c>
      <c r="C473" s="2">
        <f t="shared" si="42"/>
        <v>17.392020592529391</v>
      </c>
      <c r="D473" s="2">
        <f t="shared" si="38"/>
        <v>17.346938011608003</v>
      </c>
      <c r="E473" s="2">
        <f t="shared" si="37"/>
        <v>4.5082580921388171E-2</v>
      </c>
      <c r="F473" s="2">
        <f t="shared" si="41"/>
        <v>-1.2046793412068478E-2</v>
      </c>
      <c r="G473" s="2">
        <f t="shared" si="39"/>
        <v>5.7129374333456648E-2</v>
      </c>
      <c r="H473" s="2" t="str">
        <f t="shared" si="40"/>
        <v>Sell</v>
      </c>
    </row>
    <row r="474" spans="1:8" ht="13.5" x14ac:dyDescent="0.25">
      <c r="A474" s="3">
        <f>TITRES_STAT!B477</f>
        <v>45288</v>
      </c>
      <c r="B474" s="5">
        <f>TITRES_STAT!D477</f>
        <v>16.9497</v>
      </c>
      <c r="C474" s="2">
        <f t="shared" si="42"/>
        <v>17.377463578294101</v>
      </c>
      <c r="D474" s="2">
        <f t="shared" si="38"/>
        <v>17.317512973711114</v>
      </c>
      <c r="E474" s="2">
        <f t="shared" si="37"/>
        <v>5.9950604582986955E-2</v>
      </c>
      <c r="F474" s="2">
        <f t="shared" si="41"/>
        <v>2.3526861869426086E-3</v>
      </c>
      <c r="G474" s="2">
        <f t="shared" si="39"/>
        <v>5.7597918396044348E-2</v>
      </c>
      <c r="H474" s="2" t="str">
        <f t="shared" si="40"/>
        <v>Sell</v>
      </c>
    </row>
    <row r="475" spans="1:8" ht="13.5" x14ac:dyDescent="0.25">
      <c r="A475" s="3">
        <f>TITRES_STAT!B478</f>
        <v>45289</v>
      </c>
      <c r="B475" s="5">
        <f>TITRES_STAT!D478</f>
        <v>16.9497</v>
      </c>
      <c r="C475" s="2">
        <f t="shared" si="42"/>
        <v>17.370484566248855</v>
      </c>
      <c r="D475" s="2">
        <f t="shared" si="38"/>
        <v>17.290267568251032</v>
      </c>
      <c r="E475" s="2">
        <f t="shared" si="37"/>
        <v>8.0216997997823114E-2</v>
      </c>
      <c r="F475" s="2">
        <f t="shared" si="41"/>
        <v>1.7925548549118712E-2</v>
      </c>
      <c r="G475" s="2">
        <f t="shared" si="39"/>
        <v>6.2291449448704406E-2</v>
      </c>
      <c r="H475" s="2" t="str">
        <f t="shared" si="40"/>
        <v>Sell</v>
      </c>
    </row>
    <row r="476" spans="1:8" ht="13.5" x14ac:dyDescent="0.25">
      <c r="A476" s="3">
        <f>TITRES_STAT!B479</f>
        <v>45293</v>
      </c>
      <c r="B476" s="5">
        <f>TITRES_STAT!D479</f>
        <v>17.818899999999999</v>
      </c>
      <c r="C476" s="2">
        <f t="shared" si="42"/>
        <v>17.364579248364418</v>
      </c>
      <c r="D476" s="2">
        <f t="shared" si="38"/>
        <v>17.329425526158364</v>
      </c>
      <c r="E476" s="2">
        <f t="shared" ref="E476:E539" si="43">C476-D476</f>
        <v>3.5153722206054283E-2</v>
      </c>
      <c r="F476" s="2">
        <f t="shared" si="41"/>
        <v>2.1371183280505829E-2</v>
      </c>
      <c r="G476" s="2">
        <f t="shared" si="39"/>
        <v>1.3782538925548454E-2</v>
      </c>
      <c r="H476" s="2" t="str">
        <f t="shared" si="40"/>
        <v>Sell</v>
      </c>
    </row>
    <row r="477" spans="1:8" ht="13.5" x14ac:dyDescent="0.25">
      <c r="A477" s="3">
        <f>TITRES_STAT!B480</f>
        <v>45294</v>
      </c>
      <c r="B477" s="5">
        <f>TITRES_STAT!D480</f>
        <v>17.3843</v>
      </c>
      <c r="C477" s="2">
        <f t="shared" si="42"/>
        <v>17.359582440923738</v>
      </c>
      <c r="D477" s="2">
        <f t="shared" ref="D477:D540" si="44">$D$4*B477+(1-$D$4)*D476</f>
        <v>17.333490301998484</v>
      </c>
      <c r="E477" s="2">
        <f t="shared" si="43"/>
        <v>2.6092138925253749E-2</v>
      </c>
      <c r="F477" s="2">
        <f t="shared" si="41"/>
        <v>2.2315374409455416E-2</v>
      </c>
      <c r="G477" s="2">
        <f t="shared" si="39"/>
        <v>3.776764515798333E-3</v>
      </c>
      <c r="H477" s="2" t="str">
        <f t="shared" si="40"/>
        <v>Sell</v>
      </c>
    </row>
    <row r="478" spans="1:8" ht="13.5" x14ac:dyDescent="0.25">
      <c r="A478" s="3">
        <f>TITRES_STAT!B481</f>
        <v>45295</v>
      </c>
      <c r="B478" s="5">
        <f>TITRES_STAT!D481</f>
        <v>17.366900000000001</v>
      </c>
      <c r="C478" s="2">
        <f t="shared" si="42"/>
        <v>17.352692834627778</v>
      </c>
      <c r="D478" s="2">
        <f t="shared" si="44"/>
        <v>17.33596509444304</v>
      </c>
      <c r="E478" s="2">
        <f t="shared" si="43"/>
        <v>1.6727740184737883E-2</v>
      </c>
      <c r="F478" s="2">
        <f t="shared" si="41"/>
        <v>2.1197847564511912E-2</v>
      </c>
      <c r="G478" s="2">
        <f t="shared" si="39"/>
        <v>-4.4701073797740291E-3</v>
      </c>
      <c r="H478" s="2" t="str">
        <f t="shared" si="40"/>
        <v>Hold</v>
      </c>
    </row>
    <row r="479" spans="1:8" ht="13.5" x14ac:dyDescent="0.25">
      <c r="A479" s="3">
        <f>TITRES_STAT!B482</f>
        <v>45296</v>
      </c>
      <c r="B479" s="5">
        <f>TITRES_STAT!D482</f>
        <v>17.349499999999999</v>
      </c>
      <c r="C479" s="2">
        <f t="shared" si="42"/>
        <v>17.346863167761967</v>
      </c>
      <c r="D479" s="2">
        <f t="shared" si="44"/>
        <v>17.336967680039852</v>
      </c>
      <c r="E479" s="2">
        <f t="shared" si="43"/>
        <v>9.8954877221153481E-3</v>
      </c>
      <c r="F479" s="2">
        <f t="shared" si="41"/>
        <v>1.8937375596032598E-2</v>
      </c>
      <c r="G479" s="2">
        <f t="shared" si="39"/>
        <v>-9.0418878739172495E-3</v>
      </c>
      <c r="H479" s="2" t="str">
        <f t="shared" si="40"/>
        <v>Hold</v>
      </c>
    </row>
    <row r="480" spans="1:8" ht="13.5" x14ac:dyDescent="0.25">
      <c r="A480" s="3">
        <f>TITRES_STAT!B483</f>
        <v>45299</v>
      </c>
      <c r="B480" s="5">
        <f>TITRES_STAT!D483</f>
        <v>17.288699999999999</v>
      </c>
      <c r="C480" s="2">
        <f t="shared" si="42"/>
        <v>17.284422680413972</v>
      </c>
      <c r="D480" s="2">
        <f t="shared" si="44"/>
        <v>17.333392296333194</v>
      </c>
      <c r="E480" s="2">
        <f t="shared" si="43"/>
        <v>-4.8969615919222775E-2</v>
      </c>
      <c r="F480" s="2">
        <f t="shared" si="41"/>
        <v>5.3559772929815241E-3</v>
      </c>
      <c r="G480" s="2">
        <f t="shared" si="39"/>
        <v>-5.4325593212204301E-2</v>
      </c>
      <c r="H480" s="2" t="str">
        <f t="shared" si="40"/>
        <v>Hold</v>
      </c>
    </row>
    <row r="481" spans="1:8" ht="13.5" x14ac:dyDescent="0.25">
      <c r="A481" s="3">
        <f>TITRES_STAT!B484</f>
        <v>45300</v>
      </c>
      <c r="B481" s="5">
        <f>TITRES_STAT!D484</f>
        <v>17.201799999999999</v>
      </c>
      <c r="C481" s="2">
        <f t="shared" si="42"/>
        <v>17.231588421888745</v>
      </c>
      <c r="D481" s="2">
        <f t="shared" si="44"/>
        <v>17.32364471882703</v>
      </c>
      <c r="E481" s="2">
        <f t="shared" si="43"/>
        <v>-9.2056296938284987E-2</v>
      </c>
      <c r="F481" s="2">
        <f t="shared" si="41"/>
        <v>-1.4126477553271781E-2</v>
      </c>
      <c r="G481" s="2">
        <f t="shared" si="39"/>
        <v>-7.7929819385013199E-2</v>
      </c>
      <c r="H481" s="2" t="str">
        <f t="shared" si="40"/>
        <v>Hold</v>
      </c>
    </row>
    <row r="482" spans="1:8" ht="13.5" x14ac:dyDescent="0.25">
      <c r="A482" s="3">
        <f>TITRES_STAT!B485</f>
        <v>45301</v>
      </c>
      <c r="B482" s="5">
        <f>TITRES_STAT!D485</f>
        <v>17.201799999999999</v>
      </c>
      <c r="C482" s="2">
        <f t="shared" si="42"/>
        <v>17.186882510828937</v>
      </c>
      <c r="D482" s="2">
        <f t="shared" si="44"/>
        <v>17.314619184099101</v>
      </c>
      <c r="E482" s="2">
        <f t="shared" si="43"/>
        <v>-0.12773667327016369</v>
      </c>
      <c r="F482" s="2">
        <f t="shared" si="41"/>
        <v>-3.6848516696650166E-2</v>
      </c>
      <c r="G482" s="2">
        <f t="shared" si="39"/>
        <v>-9.0888156573513526E-2</v>
      </c>
      <c r="H482" s="2" t="str">
        <f t="shared" si="40"/>
        <v>Hold</v>
      </c>
    </row>
    <row r="483" spans="1:8" ht="13.5" x14ac:dyDescent="0.25">
      <c r="A483" s="3">
        <f>TITRES_STAT!B486</f>
        <v>45302</v>
      </c>
      <c r="B483" s="5">
        <f>TITRES_STAT!D486</f>
        <v>17.114799999999999</v>
      </c>
      <c r="C483" s="2">
        <f t="shared" si="42"/>
        <v>17.150392893778331</v>
      </c>
      <c r="D483" s="2">
        <f t="shared" si="44"/>
        <v>17.299817763054723</v>
      </c>
      <c r="E483" s="2">
        <f t="shared" si="43"/>
        <v>-0.14942486927639109</v>
      </c>
      <c r="F483" s="2">
        <f t="shared" si="41"/>
        <v>-5.9363787212598357E-2</v>
      </c>
      <c r="G483" s="2">
        <f t="shared" si="39"/>
        <v>-9.0061082063792736E-2</v>
      </c>
      <c r="H483" s="2" t="str">
        <f t="shared" si="40"/>
        <v>Hold</v>
      </c>
    </row>
    <row r="484" spans="1:8" ht="13.5" x14ac:dyDescent="0.25">
      <c r="A484" s="3">
        <f>TITRES_STAT!B487</f>
        <v>45303</v>
      </c>
      <c r="B484" s="5">
        <f>TITRES_STAT!D487</f>
        <v>17.106200000000001</v>
      </c>
      <c r="C484" s="2">
        <f t="shared" si="42"/>
        <v>17.119517063966281</v>
      </c>
      <c r="D484" s="2">
        <f t="shared" si="44"/>
        <v>17.28547570653215</v>
      </c>
      <c r="E484" s="2">
        <f t="shared" si="43"/>
        <v>-0.16595864256586879</v>
      </c>
      <c r="F484" s="2">
        <f t="shared" si="41"/>
        <v>-8.0682758283252443E-2</v>
      </c>
      <c r="G484" s="2">
        <f t="shared" ref="G484:G547" si="45">E484-F484</f>
        <v>-8.5275884282616343E-2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45306</v>
      </c>
      <c r="B485" s="5">
        <f>TITRES_STAT!D488</f>
        <v>17.088799999999999</v>
      </c>
      <c r="C485" s="2">
        <f t="shared" si="42"/>
        <v>17.093391361817623</v>
      </c>
      <c r="D485" s="2">
        <f t="shared" si="44"/>
        <v>17.270907135677916</v>
      </c>
      <c r="E485" s="2">
        <f t="shared" si="43"/>
        <v>-0.17751577386029282</v>
      </c>
      <c r="F485" s="2">
        <f t="shared" ref="F485:F548" si="47">(E485*(2/(10)))+((1-(2/10))*F484)</f>
        <v>-0.10004936139866052</v>
      </c>
      <c r="G485" s="2">
        <f t="shared" si="45"/>
        <v>-7.74664124616323E-2</v>
      </c>
      <c r="H485" s="2" t="str">
        <f t="shared" si="46"/>
        <v>Hold</v>
      </c>
    </row>
    <row r="486" spans="1:8" ht="13.5" x14ac:dyDescent="0.25">
      <c r="A486" s="3">
        <f>TITRES_STAT!B489</f>
        <v>45307</v>
      </c>
      <c r="B486" s="5">
        <f>TITRES_STAT!D489</f>
        <v>17.253900000000002</v>
      </c>
      <c r="C486" s="2">
        <f t="shared" si="42"/>
        <v>17.205008075384143</v>
      </c>
      <c r="D486" s="2">
        <f t="shared" si="44"/>
        <v>17.269647347849922</v>
      </c>
      <c r="E486" s="2">
        <f t="shared" si="43"/>
        <v>-6.4639272465779385E-2</v>
      </c>
      <c r="F486" s="2">
        <f t="shared" si="47"/>
        <v>-9.2967343612084308E-2</v>
      </c>
      <c r="G486" s="2">
        <f t="shared" si="45"/>
        <v>2.8328071146304923E-2</v>
      </c>
      <c r="H486" s="2" t="str">
        <f t="shared" si="46"/>
        <v>Sell</v>
      </c>
    </row>
    <row r="487" spans="1:8" ht="13.5" x14ac:dyDescent="0.25">
      <c r="A487" s="3">
        <f>TITRES_STAT!B490</f>
        <v>45308</v>
      </c>
      <c r="B487" s="5">
        <f>TITRES_STAT!D490</f>
        <v>17.253900000000002</v>
      </c>
      <c r="C487" s="2">
        <f t="shared" si="42"/>
        <v>17.232591448401969</v>
      </c>
      <c r="D487" s="2">
        <f t="shared" si="44"/>
        <v>17.268480877638815</v>
      </c>
      <c r="E487" s="2">
        <f t="shared" si="43"/>
        <v>-3.5889429236846127E-2</v>
      </c>
      <c r="F487" s="2">
        <f t="shared" si="47"/>
        <v>-8.1551760737036669E-2</v>
      </c>
      <c r="G487" s="2">
        <f t="shared" si="45"/>
        <v>4.5662331500190542E-2</v>
      </c>
      <c r="H487" s="2" t="str">
        <f t="shared" si="46"/>
        <v>Sell</v>
      </c>
    </row>
    <row r="488" spans="1:8" ht="13.5" x14ac:dyDescent="0.25">
      <c r="A488" s="3">
        <f>TITRES_STAT!B491</f>
        <v>45309</v>
      </c>
      <c r="B488" s="5">
        <f>TITRES_STAT!D491</f>
        <v>17.3843</v>
      </c>
      <c r="C488" s="2">
        <f t="shared" si="42"/>
        <v>17.253254302493975</v>
      </c>
      <c r="D488" s="2">
        <f t="shared" si="44"/>
        <v>17.277060071887792</v>
      </c>
      <c r="E488" s="2">
        <f t="shared" si="43"/>
        <v>-2.38057693938174E-2</v>
      </c>
      <c r="F488" s="2">
        <f t="shared" si="47"/>
        <v>-7.0002562468392815E-2</v>
      </c>
      <c r="G488" s="2">
        <f t="shared" si="45"/>
        <v>4.6196793074575415E-2</v>
      </c>
      <c r="H488" s="2" t="str">
        <f t="shared" si="46"/>
        <v>Sell</v>
      </c>
    </row>
    <row r="489" spans="1:8" ht="13.5" x14ac:dyDescent="0.25">
      <c r="A489" s="3">
        <f>TITRES_STAT!B492</f>
        <v>45310</v>
      </c>
      <c r="B489" s="5">
        <f>TITRES_STAT!D492</f>
        <v>17.3843</v>
      </c>
      <c r="C489" s="2">
        <f t="shared" si="42"/>
        <v>17.268061332879515</v>
      </c>
      <c r="D489" s="2">
        <f t="shared" si="44"/>
        <v>17.285003770266474</v>
      </c>
      <c r="E489" s="2">
        <f t="shared" si="43"/>
        <v>-1.6942437386958886E-2</v>
      </c>
      <c r="F489" s="2">
        <f t="shared" si="47"/>
        <v>-5.9390537452106026E-2</v>
      </c>
      <c r="G489" s="2">
        <f t="shared" si="45"/>
        <v>4.244810006514714E-2</v>
      </c>
      <c r="H489" s="2" t="str">
        <f t="shared" si="46"/>
        <v>Sell</v>
      </c>
    </row>
    <row r="490" spans="1:8" ht="13.5" x14ac:dyDescent="0.25">
      <c r="A490" s="3">
        <f>TITRES_STAT!B493</f>
        <v>45313</v>
      </c>
      <c r="B490" s="5">
        <f>TITRES_STAT!D493</f>
        <v>17.1235</v>
      </c>
      <c r="C490" s="2">
        <f t="shared" si="42"/>
        <v>17.271236512436513</v>
      </c>
      <c r="D490" s="2">
        <f t="shared" si="44"/>
        <v>17.273040528024517</v>
      </c>
      <c r="E490" s="2">
        <f t="shared" si="43"/>
        <v>-1.8040155880036934E-3</v>
      </c>
      <c r="F490" s="2">
        <f t="shared" si="47"/>
        <v>-4.7873233079285565E-2</v>
      </c>
      <c r="G490" s="2">
        <f t="shared" si="45"/>
        <v>4.6069217491281872E-2</v>
      </c>
      <c r="H490" s="2" t="str">
        <f t="shared" si="46"/>
        <v>Sell</v>
      </c>
    </row>
    <row r="491" spans="1:8" ht="13.5" x14ac:dyDescent="0.25">
      <c r="A491" s="3">
        <f>TITRES_STAT!B494</f>
        <v>45314</v>
      </c>
      <c r="B491" s="5">
        <f>TITRES_STAT!D494</f>
        <v>17.088799999999999</v>
      </c>
      <c r="C491" s="2">
        <f t="shared" si="42"/>
        <v>17.260553972061665</v>
      </c>
      <c r="D491" s="2">
        <f t="shared" si="44"/>
        <v>17.259393081504182</v>
      </c>
      <c r="E491" s="2">
        <f t="shared" si="43"/>
        <v>1.1608905574824746E-3</v>
      </c>
      <c r="F491" s="2">
        <f t="shared" si="47"/>
        <v>-3.8066408351931966E-2</v>
      </c>
      <c r="G491" s="2">
        <f t="shared" si="45"/>
        <v>3.922729890941444E-2</v>
      </c>
      <c r="H491" s="2" t="str">
        <f t="shared" si="46"/>
        <v>Sell</v>
      </c>
    </row>
    <row r="492" spans="1:8" ht="13.5" x14ac:dyDescent="0.25">
      <c r="A492" s="3">
        <f>TITRES_STAT!B495</f>
        <v>45315</v>
      </c>
      <c r="B492" s="5">
        <f>TITRES_STAT!D495</f>
        <v>17.0366</v>
      </c>
      <c r="C492" s="2">
        <f t="shared" si="42"/>
        <v>17.251514899436792</v>
      </c>
      <c r="D492" s="2">
        <f t="shared" si="44"/>
        <v>17.242889890281649</v>
      </c>
      <c r="E492" s="2">
        <f t="shared" si="43"/>
        <v>8.6250091551427488E-3</v>
      </c>
      <c r="F492" s="2">
        <f t="shared" si="47"/>
        <v>-2.8728124850517026E-2</v>
      </c>
      <c r="G492" s="2">
        <f t="shared" si="45"/>
        <v>3.7353134005659774E-2</v>
      </c>
      <c r="H492" s="2" t="str">
        <f t="shared" si="46"/>
        <v>Sell</v>
      </c>
    </row>
    <row r="493" spans="1:8" ht="13.5" x14ac:dyDescent="0.25">
      <c r="A493" s="3">
        <f>TITRES_STAT!B496</f>
        <v>45316</v>
      </c>
      <c r="B493" s="5">
        <f>TITRES_STAT!D496</f>
        <v>17.0366</v>
      </c>
      <c r="C493" s="2">
        <f t="shared" si="42"/>
        <v>17.230481837984978</v>
      </c>
      <c r="D493" s="2">
        <f t="shared" si="44"/>
        <v>17.227609157668194</v>
      </c>
      <c r="E493" s="2">
        <f t="shared" si="43"/>
        <v>2.8726803167842263E-3</v>
      </c>
      <c r="F493" s="2">
        <f t="shared" si="47"/>
        <v>-2.2407963817056776E-2</v>
      </c>
      <c r="G493" s="2">
        <f t="shared" si="45"/>
        <v>2.5280644133841002E-2</v>
      </c>
      <c r="H493" s="2" t="str">
        <f t="shared" si="46"/>
        <v>Sell</v>
      </c>
    </row>
    <row r="494" spans="1:8" ht="13.5" x14ac:dyDescent="0.25">
      <c r="A494" s="3">
        <f>TITRES_STAT!B497</f>
        <v>45317</v>
      </c>
      <c r="B494" s="5">
        <f>TITRES_STAT!D497</f>
        <v>17.1235</v>
      </c>
      <c r="C494" s="2">
        <f t="shared" si="42"/>
        <v>17.211361555218058</v>
      </c>
      <c r="D494" s="2">
        <f t="shared" si="44"/>
        <v>17.219897368211292</v>
      </c>
      <c r="E494" s="2">
        <f t="shared" si="43"/>
        <v>-8.5358129932338045E-3</v>
      </c>
      <c r="F494" s="2">
        <f t="shared" si="47"/>
        <v>-1.9633533652292184E-2</v>
      </c>
      <c r="G494" s="2">
        <f t="shared" si="45"/>
        <v>1.1097720659058379E-2</v>
      </c>
      <c r="H494" s="2" t="str">
        <f t="shared" si="46"/>
        <v>Sell</v>
      </c>
    </row>
    <row r="495" spans="1:8" ht="13.5" x14ac:dyDescent="0.25">
      <c r="A495" s="3">
        <f>TITRES_STAT!B498</f>
        <v>45320</v>
      </c>
      <c r="B495" s="5">
        <f>TITRES_STAT!D498</f>
        <v>17.158300000000001</v>
      </c>
      <c r="C495" s="2">
        <f t="shared" si="42"/>
        <v>17.192505931338356</v>
      </c>
      <c r="D495" s="2">
        <f t="shared" si="44"/>
        <v>17.215334600195639</v>
      </c>
      <c r="E495" s="2">
        <f t="shared" si="43"/>
        <v>-2.2828668857282963E-2</v>
      </c>
      <c r="F495" s="2">
        <f t="shared" si="47"/>
        <v>-2.027256069329034E-2</v>
      </c>
      <c r="G495" s="2">
        <f t="shared" si="45"/>
        <v>-2.5561081639926229E-3</v>
      </c>
      <c r="H495" s="2" t="str">
        <f t="shared" si="46"/>
        <v>Hold</v>
      </c>
    </row>
    <row r="496" spans="1:8" ht="13.5" x14ac:dyDescent="0.25">
      <c r="A496" s="3">
        <f>TITRES_STAT!B499</f>
        <v>45321</v>
      </c>
      <c r="B496" s="5">
        <f>TITRES_STAT!D499</f>
        <v>17.158300000000001</v>
      </c>
      <c r="C496" s="2">
        <f t="shared" si="42"/>
        <v>17.201951172670917</v>
      </c>
      <c r="D496" s="2">
        <f t="shared" si="44"/>
        <v>17.211109814995961</v>
      </c>
      <c r="E496" s="2">
        <f t="shared" si="43"/>
        <v>-9.1586423250440419E-3</v>
      </c>
      <c r="F496" s="2">
        <f t="shared" si="47"/>
        <v>-1.804977701964108E-2</v>
      </c>
      <c r="G496" s="2">
        <f t="shared" si="45"/>
        <v>8.8911346945970381E-3</v>
      </c>
      <c r="H496" s="2" t="str">
        <f t="shared" si="46"/>
        <v>Sell</v>
      </c>
    </row>
    <row r="497" spans="1:8" ht="13.5" x14ac:dyDescent="0.25">
      <c r="A497" s="3">
        <f>TITRES_STAT!B500</f>
        <v>45322</v>
      </c>
      <c r="B497" s="5">
        <f>TITRES_STAT!D500</f>
        <v>17.158300000000001</v>
      </c>
      <c r="C497" s="2">
        <f t="shared" si="42"/>
        <v>17.209943299952315</v>
      </c>
      <c r="D497" s="2">
        <f t="shared" si="44"/>
        <v>17.207197976848111</v>
      </c>
      <c r="E497" s="2">
        <f t="shared" si="43"/>
        <v>2.745323104203834E-3</v>
      </c>
      <c r="F497" s="2">
        <f t="shared" si="47"/>
        <v>-1.3890756994872099E-2</v>
      </c>
      <c r="G497" s="2">
        <f t="shared" si="45"/>
        <v>1.6636080099075932E-2</v>
      </c>
      <c r="H497" s="2" t="str">
        <f t="shared" si="46"/>
        <v>Sell</v>
      </c>
    </row>
    <row r="498" spans="1:8" ht="13.5" x14ac:dyDescent="0.25">
      <c r="A498" s="3">
        <f>TITRES_STAT!B501</f>
        <v>45323</v>
      </c>
      <c r="B498" s="5">
        <f>TITRES_STAT!D501</f>
        <v>17.193100000000001</v>
      </c>
      <c r="C498" s="2">
        <f t="shared" si="42"/>
        <v>17.236767407651961</v>
      </c>
      <c r="D498" s="2">
        <f t="shared" si="44"/>
        <v>17.20615368226677</v>
      </c>
      <c r="E498" s="2">
        <f t="shared" si="43"/>
        <v>3.0613725385190804E-2</v>
      </c>
      <c r="F498" s="2">
        <f t="shared" si="47"/>
        <v>-4.9898605188595183E-3</v>
      </c>
      <c r="G498" s="2">
        <f t="shared" si="45"/>
        <v>3.5603585904050321E-2</v>
      </c>
      <c r="H498" s="2" t="str">
        <f t="shared" si="46"/>
        <v>Sell</v>
      </c>
    </row>
    <row r="499" spans="1:8" ht="13.5" x14ac:dyDescent="0.25">
      <c r="A499" s="3">
        <f>TITRES_STAT!B502</f>
        <v>45324</v>
      </c>
      <c r="B499" s="5">
        <f>TITRES_STAT!D502</f>
        <v>16.9497</v>
      </c>
      <c r="C499" s="2">
        <f t="shared" si="42"/>
        <v>17.259464729551659</v>
      </c>
      <c r="D499" s="2">
        <f t="shared" si="44"/>
        <v>17.18715711320997</v>
      </c>
      <c r="E499" s="2">
        <f t="shared" si="43"/>
        <v>7.230761634168914E-2</v>
      </c>
      <c r="F499" s="2">
        <f t="shared" si="47"/>
        <v>1.0469634853250212E-2</v>
      </c>
      <c r="G499" s="2">
        <f t="shared" si="45"/>
        <v>6.1837981488438928E-2</v>
      </c>
      <c r="H499" s="2" t="str">
        <f t="shared" si="46"/>
        <v>Sell</v>
      </c>
    </row>
    <row r="500" spans="1:8" ht="13.5" x14ac:dyDescent="0.25">
      <c r="A500" s="3">
        <f>TITRES_STAT!B503</f>
        <v>45327</v>
      </c>
      <c r="B500" s="5">
        <f>TITRES_STAT!D503</f>
        <v>16.8888</v>
      </c>
      <c r="C500" s="2">
        <f t="shared" si="42"/>
        <v>17.238547078851404</v>
      </c>
      <c r="D500" s="2">
        <f t="shared" si="44"/>
        <v>17.165056586305528</v>
      </c>
      <c r="E500" s="2">
        <f t="shared" si="43"/>
        <v>7.3490492545875696E-2</v>
      </c>
      <c r="F500" s="2">
        <f t="shared" si="47"/>
        <v>2.3073806391775309E-2</v>
      </c>
      <c r="G500" s="2">
        <f t="shared" si="45"/>
        <v>5.0416686154100387E-2</v>
      </c>
      <c r="H500" s="2" t="str">
        <f t="shared" si="46"/>
        <v>Sell</v>
      </c>
    </row>
    <row r="501" spans="1:8" ht="13.5" x14ac:dyDescent="0.25">
      <c r="A501" s="3">
        <f>TITRES_STAT!B504</f>
        <v>45328</v>
      </c>
      <c r="B501" s="5">
        <f>TITRES_STAT!D504</f>
        <v>16.854099999999999</v>
      </c>
      <c r="C501" s="2">
        <f t="shared" si="42"/>
        <v>17.215509066720418</v>
      </c>
      <c r="D501" s="2">
        <f t="shared" si="44"/>
        <v>17.14202276509771</v>
      </c>
      <c r="E501" s="2">
        <f t="shared" si="43"/>
        <v>7.3486301622708083E-2</v>
      </c>
      <c r="F501" s="2">
        <f t="shared" si="47"/>
        <v>3.3156305437961865E-2</v>
      </c>
      <c r="G501" s="2">
        <f t="shared" si="45"/>
        <v>4.0329996184746218E-2</v>
      </c>
      <c r="H501" s="2" t="str">
        <f t="shared" si="46"/>
        <v>Sell</v>
      </c>
    </row>
    <row r="502" spans="1:8" ht="13.5" x14ac:dyDescent="0.25">
      <c r="A502" s="3">
        <f>TITRES_STAT!B505</f>
        <v>45329</v>
      </c>
      <c r="B502" s="5">
        <f>TITRES_STAT!D505</f>
        <v>16.8019</v>
      </c>
      <c r="C502" s="2">
        <f t="shared" si="42"/>
        <v>17.187984594917275</v>
      </c>
      <c r="D502" s="2">
        <f t="shared" si="44"/>
        <v>17.116828486201584</v>
      </c>
      <c r="E502" s="2">
        <f t="shared" si="43"/>
        <v>7.1156108715690891E-2</v>
      </c>
      <c r="F502" s="2">
        <f t="shared" si="47"/>
        <v>4.0756266093507673E-2</v>
      </c>
      <c r="G502" s="2">
        <f t="shared" si="45"/>
        <v>3.0399842622183218E-2</v>
      </c>
      <c r="H502" s="2" t="str">
        <f t="shared" si="46"/>
        <v>Sell</v>
      </c>
    </row>
    <row r="503" spans="1:8" ht="13.5" x14ac:dyDescent="0.25">
      <c r="A503" s="3">
        <f>TITRES_STAT!B506</f>
        <v>45330</v>
      </c>
      <c r="B503" s="5">
        <f>TITRES_STAT!D506</f>
        <v>16.602</v>
      </c>
      <c r="C503" s="2">
        <f t="shared" si="42"/>
        <v>17.164694657237696</v>
      </c>
      <c r="D503" s="2">
        <f t="shared" si="44"/>
        <v>17.078693042779243</v>
      </c>
      <c r="E503" s="2">
        <f t="shared" si="43"/>
        <v>8.6001614458453446E-2</v>
      </c>
      <c r="F503" s="2">
        <f t="shared" si="47"/>
        <v>4.980533576649683E-2</v>
      </c>
      <c r="G503" s="2">
        <f t="shared" si="45"/>
        <v>3.6196278691956615E-2</v>
      </c>
      <c r="H503" s="2" t="str">
        <f t="shared" si="46"/>
        <v>Sell</v>
      </c>
    </row>
    <row r="504" spans="1:8" ht="13.5" x14ac:dyDescent="0.25">
      <c r="A504" s="3">
        <f>TITRES_STAT!B507</f>
        <v>45331</v>
      </c>
      <c r="B504" s="5">
        <f>TITRES_STAT!D507</f>
        <v>16.584599999999998</v>
      </c>
      <c r="C504" s="2">
        <f t="shared" si="42"/>
        <v>17.158357017662667</v>
      </c>
      <c r="D504" s="2">
        <f t="shared" si="44"/>
        <v>17.042093558128929</v>
      </c>
      <c r="E504" s="2">
        <f t="shared" si="43"/>
        <v>0.11626345953373729</v>
      </c>
      <c r="F504" s="2">
        <f t="shared" si="47"/>
        <v>6.3096960519944928E-2</v>
      </c>
      <c r="G504" s="2">
        <f t="shared" si="45"/>
        <v>5.3166499013792362E-2</v>
      </c>
      <c r="H504" s="2" t="str">
        <f t="shared" si="46"/>
        <v>Sell</v>
      </c>
    </row>
    <row r="505" spans="1:8" ht="13.5" x14ac:dyDescent="0.25">
      <c r="A505" s="3">
        <f>TITRES_STAT!B508</f>
        <v>45334</v>
      </c>
      <c r="B505" s="5">
        <f>TITRES_STAT!D508</f>
        <v>16.5672</v>
      </c>
      <c r="C505" s="2">
        <f t="shared" si="42"/>
        <v>17.158348245714564</v>
      </c>
      <c r="D505" s="2">
        <f t="shared" si="44"/>
        <v>17.006916257526786</v>
      </c>
      <c r="E505" s="2">
        <f t="shared" si="43"/>
        <v>0.15143198818777748</v>
      </c>
      <c r="F505" s="2">
        <f t="shared" si="47"/>
        <v>8.0763966053511438E-2</v>
      </c>
      <c r="G505" s="2">
        <f t="shared" si="45"/>
        <v>7.066802213426604E-2</v>
      </c>
      <c r="H505" s="2" t="str">
        <f t="shared" si="46"/>
        <v>Sell</v>
      </c>
    </row>
    <row r="506" spans="1:8" ht="13.5" x14ac:dyDescent="0.25">
      <c r="A506" s="3">
        <f>TITRES_STAT!B509</f>
        <v>45335</v>
      </c>
      <c r="B506" s="5">
        <f>TITRES_STAT!D509</f>
        <v>16.4282</v>
      </c>
      <c r="C506" s="2">
        <f t="shared" si="42"/>
        <v>17.158340823296939</v>
      </c>
      <c r="D506" s="2">
        <f t="shared" si="44"/>
        <v>16.964048386598876</v>
      </c>
      <c r="E506" s="2">
        <f t="shared" si="43"/>
        <v>0.1942924366980634</v>
      </c>
      <c r="F506" s="2">
        <f t="shared" si="47"/>
        <v>0.10346966018242183</v>
      </c>
      <c r="G506" s="2">
        <f t="shared" si="45"/>
        <v>9.0822776515641565E-2</v>
      </c>
      <c r="H506" s="2" t="str">
        <f t="shared" si="46"/>
        <v>Sell</v>
      </c>
    </row>
    <row r="507" spans="1:8" ht="13.5" x14ac:dyDescent="0.25">
      <c r="A507" s="3">
        <f>TITRES_STAT!B510</f>
        <v>45336</v>
      </c>
      <c r="B507" s="5">
        <f>TITRES_STAT!D510</f>
        <v>16.4282</v>
      </c>
      <c r="C507" s="2">
        <f t="shared" si="42"/>
        <v>17.158334542789717</v>
      </c>
      <c r="D507" s="2">
        <f t="shared" si="44"/>
        <v>16.924355913517477</v>
      </c>
      <c r="E507" s="2">
        <f t="shared" si="43"/>
        <v>0.23397862927224011</v>
      </c>
      <c r="F507" s="2">
        <f t="shared" si="47"/>
        <v>0.1295714540003855</v>
      </c>
      <c r="G507" s="2">
        <f t="shared" si="45"/>
        <v>0.10440717527185461</v>
      </c>
      <c r="H507" s="2" t="str">
        <f t="shared" si="46"/>
        <v>Sell</v>
      </c>
    </row>
    <row r="508" spans="1:8" ht="13.5" x14ac:dyDescent="0.25">
      <c r="A508" s="3">
        <f>TITRES_STAT!B511</f>
        <v>45337</v>
      </c>
      <c r="B508" s="5">
        <f>TITRES_STAT!D511</f>
        <v>16.4282</v>
      </c>
      <c r="C508" s="2">
        <f t="shared" si="42"/>
        <v>17.163683074668221</v>
      </c>
      <c r="D508" s="2">
        <f t="shared" si="44"/>
        <v>16.887603623627292</v>
      </c>
      <c r="E508" s="2">
        <f t="shared" si="43"/>
        <v>0.27607945104092835</v>
      </c>
      <c r="F508" s="2">
        <f t="shared" si="47"/>
        <v>0.15887305340849409</v>
      </c>
      <c r="G508" s="2">
        <f t="shared" si="45"/>
        <v>0.11720639763243426</v>
      </c>
      <c r="H508" s="2" t="str">
        <f t="shared" si="46"/>
        <v>Sell</v>
      </c>
    </row>
    <row r="509" spans="1:8" ht="13.5" x14ac:dyDescent="0.25">
      <c r="A509" s="3">
        <f>TITRES_STAT!B512</f>
        <v>45338</v>
      </c>
      <c r="B509" s="5">
        <f>TITRES_STAT!D512</f>
        <v>16.5151</v>
      </c>
      <c r="C509" s="2">
        <f t="shared" si="42"/>
        <v>17.130762601642338</v>
      </c>
      <c r="D509" s="2">
        <f t="shared" si="44"/>
        <v>16.860010762617865</v>
      </c>
      <c r="E509" s="2">
        <f t="shared" si="43"/>
        <v>0.27075183902447364</v>
      </c>
      <c r="F509" s="2">
        <f t="shared" si="47"/>
        <v>0.18124881053169001</v>
      </c>
      <c r="G509" s="2">
        <f t="shared" si="45"/>
        <v>8.9503028492783632E-2</v>
      </c>
      <c r="H509" s="2" t="str">
        <f t="shared" si="46"/>
        <v>Sell</v>
      </c>
    </row>
    <row r="510" spans="1:8" ht="13.5" x14ac:dyDescent="0.25">
      <c r="A510" s="3">
        <f>TITRES_STAT!B513</f>
        <v>45341</v>
      </c>
      <c r="B510" s="5">
        <f>TITRES_STAT!D513</f>
        <v>16.5151</v>
      </c>
      <c r="C510" s="2">
        <f t="shared" si="42"/>
        <v>17.093537586005056</v>
      </c>
      <c r="D510" s="2">
        <f t="shared" si="44"/>
        <v>16.834461817238765</v>
      </c>
      <c r="E510" s="2">
        <f t="shared" si="43"/>
        <v>0.25907576876629079</v>
      </c>
      <c r="F510" s="2">
        <f t="shared" si="47"/>
        <v>0.19681420217861018</v>
      </c>
      <c r="G510" s="2">
        <f t="shared" si="45"/>
        <v>6.2261566587680617E-2</v>
      </c>
      <c r="H510" s="2" t="str">
        <f t="shared" si="46"/>
        <v>Sell</v>
      </c>
    </row>
    <row r="511" spans="1:8" ht="13.5" x14ac:dyDescent="0.25">
      <c r="A511" s="3">
        <f>TITRES_STAT!B514</f>
        <v>45342</v>
      </c>
      <c r="B511" s="5">
        <f>TITRES_STAT!D514</f>
        <v>16.602</v>
      </c>
      <c r="C511" s="2">
        <f t="shared" si="42"/>
        <v>17.05670103431197</v>
      </c>
      <c r="D511" s="2">
        <f t="shared" si="44"/>
        <v>16.817242423369226</v>
      </c>
      <c r="E511" s="2">
        <f t="shared" si="43"/>
        <v>0.23945861094274434</v>
      </c>
      <c r="F511" s="2">
        <f t="shared" si="47"/>
        <v>0.20534308393143702</v>
      </c>
      <c r="G511" s="2">
        <f t="shared" si="45"/>
        <v>3.4115527011307323E-2</v>
      </c>
      <c r="H511" s="2" t="str">
        <f t="shared" si="46"/>
        <v>Sell</v>
      </c>
    </row>
    <row r="512" spans="1:8" ht="13.5" x14ac:dyDescent="0.25">
      <c r="A512" s="3">
        <f>TITRES_STAT!B515</f>
        <v>45343</v>
      </c>
      <c r="B512" s="5">
        <f>TITRES_STAT!D515</f>
        <v>16.602</v>
      </c>
      <c r="C512" s="2">
        <f t="shared" si="42"/>
        <v>17.017500875187054</v>
      </c>
      <c r="D512" s="2">
        <f t="shared" si="44"/>
        <v>16.80129854015669</v>
      </c>
      <c r="E512" s="2">
        <f t="shared" si="43"/>
        <v>0.21620233503036346</v>
      </c>
      <c r="F512" s="2">
        <f t="shared" si="47"/>
        <v>0.20751493415122232</v>
      </c>
      <c r="G512" s="2">
        <f t="shared" si="45"/>
        <v>8.6874008791411328E-3</v>
      </c>
      <c r="H512" s="2" t="str">
        <f t="shared" si="46"/>
        <v>Sell</v>
      </c>
    </row>
    <row r="513" spans="1:8" ht="13.5" x14ac:dyDescent="0.25">
      <c r="A513" s="3">
        <f>TITRES_STAT!B516</f>
        <v>45344</v>
      </c>
      <c r="B513" s="5">
        <f>TITRES_STAT!D516</f>
        <v>16.602</v>
      </c>
      <c r="C513" s="2">
        <f t="shared" si="42"/>
        <v>16.953577663619814</v>
      </c>
      <c r="D513" s="2">
        <f t="shared" si="44"/>
        <v>16.786535685330268</v>
      </c>
      <c r="E513" s="2">
        <f t="shared" si="43"/>
        <v>0.16704197828954648</v>
      </c>
      <c r="F513" s="2">
        <f t="shared" si="47"/>
        <v>0.19942034297888717</v>
      </c>
      <c r="G513" s="2">
        <f t="shared" si="45"/>
        <v>-3.2378364689340688E-2</v>
      </c>
      <c r="H513" s="2" t="str">
        <f t="shared" si="46"/>
        <v>Hold</v>
      </c>
    </row>
    <row r="514" spans="1:8" ht="13.5" x14ac:dyDescent="0.25">
      <c r="A514" s="3">
        <f>TITRES_STAT!B517</f>
        <v>45345</v>
      </c>
      <c r="B514" s="5">
        <f>TITRES_STAT!D517</f>
        <v>16.602</v>
      </c>
      <c r="C514" s="2">
        <f t="shared" si="42"/>
        <v>16.896811869216766</v>
      </c>
      <c r="D514" s="2">
        <f t="shared" si="44"/>
        <v>16.772866375305803</v>
      </c>
      <c r="E514" s="2">
        <f t="shared" si="43"/>
        <v>0.12394549391096277</v>
      </c>
      <c r="F514" s="2">
        <f t="shared" si="47"/>
        <v>0.18432537316530229</v>
      </c>
      <c r="G514" s="2">
        <f t="shared" si="45"/>
        <v>-6.0379879254339519E-2</v>
      </c>
      <c r="H514" s="2" t="str">
        <f t="shared" si="46"/>
        <v>Hold</v>
      </c>
    </row>
    <row r="515" spans="1:8" ht="13.5" x14ac:dyDescent="0.25">
      <c r="A515" s="3">
        <f>TITRES_STAT!B518</f>
        <v>45348</v>
      </c>
      <c r="B515" s="5">
        <f>TITRES_STAT!D518</f>
        <v>16.7758</v>
      </c>
      <c r="C515" s="2">
        <f t="shared" si="42"/>
        <v>16.846102350875725</v>
      </c>
      <c r="D515" s="2">
        <f t="shared" si="44"/>
        <v>16.773083680838706</v>
      </c>
      <c r="E515" s="2">
        <f t="shared" si="43"/>
        <v>7.3018670037019007E-2</v>
      </c>
      <c r="F515" s="2">
        <f t="shared" si="47"/>
        <v>0.16206403253964563</v>
      </c>
      <c r="G515" s="2">
        <f t="shared" si="45"/>
        <v>-8.9045362502626624E-2</v>
      </c>
      <c r="H515" s="2" t="str">
        <f t="shared" si="46"/>
        <v>Hold</v>
      </c>
    </row>
    <row r="516" spans="1:8" ht="13.5" x14ac:dyDescent="0.25">
      <c r="A516" s="3">
        <f>TITRES_STAT!B519</f>
        <v>45349</v>
      </c>
      <c r="B516" s="5">
        <f>TITRES_STAT!D519</f>
        <v>16.680199999999999</v>
      </c>
      <c r="C516" s="2">
        <f t="shared" si="42"/>
        <v>16.781809681510229</v>
      </c>
      <c r="D516" s="2">
        <f t="shared" si="44"/>
        <v>16.766203408183987</v>
      </c>
      <c r="E516" s="2">
        <f t="shared" si="43"/>
        <v>1.5606273326241649E-2</v>
      </c>
      <c r="F516" s="2">
        <f t="shared" si="47"/>
        <v>0.13277248069696482</v>
      </c>
      <c r="G516" s="2">
        <f t="shared" si="45"/>
        <v>-0.11716620737072317</v>
      </c>
      <c r="H516" s="2" t="str">
        <f t="shared" si="46"/>
        <v>Hold</v>
      </c>
    </row>
    <row r="517" spans="1:8" ht="13.5" x14ac:dyDescent="0.25">
      <c r="A517" s="3">
        <f>TITRES_STAT!B520</f>
        <v>45350</v>
      </c>
      <c r="B517" s="5">
        <f>TITRES_STAT!D520</f>
        <v>16.680199999999999</v>
      </c>
      <c r="C517" s="2">
        <f t="shared" si="42"/>
        <v>16.727408192047118</v>
      </c>
      <c r="D517" s="2">
        <f t="shared" si="44"/>
        <v>16.759832785355545</v>
      </c>
      <c r="E517" s="2">
        <f t="shared" si="43"/>
        <v>-3.2424593308427063E-2</v>
      </c>
      <c r="F517" s="2">
        <f t="shared" si="47"/>
        <v>9.9733065895886458E-2</v>
      </c>
      <c r="G517" s="2">
        <f t="shared" si="45"/>
        <v>-0.13215765920431352</v>
      </c>
      <c r="H517" s="2" t="str">
        <f t="shared" si="46"/>
        <v>Hold</v>
      </c>
    </row>
    <row r="518" spans="1:8" ht="13.5" x14ac:dyDescent="0.25">
      <c r="A518" s="3">
        <f>TITRES_STAT!B521</f>
        <v>45351</v>
      </c>
      <c r="B518" s="5">
        <f>TITRES_STAT!D521</f>
        <v>16.680199999999999</v>
      </c>
      <c r="C518" s="2">
        <f t="shared" si="42"/>
        <v>16.681376162501408</v>
      </c>
      <c r="D518" s="2">
        <f t="shared" si="44"/>
        <v>16.753934060514393</v>
      </c>
      <c r="E518" s="2">
        <f t="shared" si="43"/>
        <v>-7.2557898012984623E-2</v>
      </c>
      <c r="F518" s="2">
        <f t="shared" si="47"/>
        <v>6.5274873114112245E-2</v>
      </c>
      <c r="G518" s="2">
        <f t="shared" si="45"/>
        <v>-0.13783277112709685</v>
      </c>
      <c r="H518" s="2" t="str">
        <f t="shared" si="46"/>
        <v>Hold</v>
      </c>
    </row>
    <row r="519" spans="1:8" ht="13.5" x14ac:dyDescent="0.25">
      <c r="A519" s="3">
        <f>TITRES_STAT!B522</f>
        <v>45352</v>
      </c>
      <c r="B519" s="5">
        <f>TITRES_STAT!D522</f>
        <v>16.6889</v>
      </c>
      <c r="C519" s="2">
        <f t="shared" si="42"/>
        <v>16.65579521442427</v>
      </c>
      <c r="D519" s="2">
        <f t="shared" si="44"/>
        <v>16.74911672269851</v>
      </c>
      <c r="E519" s="2">
        <f t="shared" si="43"/>
        <v>-9.3321508274240017E-2</v>
      </c>
      <c r="F519" s="2">
        <f t="shared" si="47"/>
        <v>3.3555596836441798E-2</v>
      </c>
      <c r="G519" s="2">
        <f t="shared" si="45"/>
        <v>-0.12687710511068181</v>
      </c>
      <c r="H519" s="2" t="str">
        <f t="shared" si="46"/>
        <v>Hold</v>
      </c>
    </row>
    <row r="520" spans="1:8" ht="13.5" x14ac:dyDescent="0.25">
      <c r="A520" s="3">
        <f>TITRES_STAT!B523</f>
        <v>45355</v>
      </c>
      <c r="B520" s="5">
        <f>TITRES_STAT!D523</f>
        <v>16.680199999999999</v>
      </c>
      <c r="C520" s="2">
        <f t="shared" si="42"/>
        <v>16.634149796820537</v>
      </c>
      <c r="D520" s="2">
        <f t="shared" si="44"/>
        <v>16.744011780276399</v>
      </c>
      <c r="E520" s="2">
        <f t="shared" si="43"/>
        <v>-0.10986198345586118</v>
      </c>
      <c r="F520" s="2">
        <f t="shared" si="47"/>
        <v>4.8720807779812046E-3</v>
      </c>
      <c r="G520" s="2">
        <f t="shared" si="45"/>
        <v>-0.11473406423384239</v>
      </c>
      <c r="H520" s="2" t="str">
        <f t="shared" si="46"/>
        <v>Hold</v>
      </c>
    </row>
    <row r="521" spans="1:8" ht="13.5" x14ac:dyDescent="0.25">
      <c r="A521" s="3">
        <f>TITRES_STAT!B524</f>
        <v>45356</v>
      </c>
      <c r="B521" s="5">
        <f>TITRES_STAT!D524</f>
        <v>16.6889</v>
      </c>
      <c r="C521" s="2">
        <f t="shared" si="42"/>
        <v>16.629203674232762</v>
      </c>
      <c r="D521" s="2">
        <f t="shared" si="44"/>
        <v>16.739929426181849</v>
      </c>
      <c r="E521" s="2">
        <f t="shared" si="43"/>
        <v>-0.11072575194908651</v>
      </c>
      <c r="F521" s="2">
        <f t="shared" si="47"/>
        <v>-1.8247485767432341E-2</v>
      </c>
      <c r="G521" s="2">
        <f t="shared" si="45"/>
        <v>-9.2478266181654167E-2</v>
      </c>
      <c r="H521" s="2" t="str">
        <f t="shared" si="46"/>
        <v>Hold</v>
      </c>
    </row>
    <row r="522" spans="1:8" ht="13.5" x14ac:dyDescent="0.25">
      <c r="A522" s="3">
        <f>TITRES_STAT!B525</f>
        <v>45357</v>
      </c>
      <c r="B522" s="5">
        <f>TITRES_STAT!D525</f>
        <v>16.6889</v>
      </c>
      <c r="C522" s="2">
        <f t="shared" si="42"/>
        <v>16.625018493581567</v>
      </c>
      <c r="D522" s="2">
        <f t="shared" si="44"/>
        <v>16.736149468686897</v>
      </c>
      <c r="E522" s="2">
        <f t="shared" si="43"/>
        <v>-0.1111309751053291</v>
      </c>
      <c r="F522" s="2">
        <f t="shared" si="47"/>
        <v>-3.6824183635011692E-2</v>
      </c>
      <c r="G522" s="2">
        <f t="shared" si="45"/>
        <v>-7.4306791470317407E-2</v>
      </c>
      <c r="H522" s="2" t="str">
        <f t="shared" si="46"/>
        <v>Hold</v>
      </c>
    </row>
    <row r="523" spans="1:8" ht="13.5" x14ac:dyDescent="0.25">
      <c r="A523" s="3">
        <f>TITRES_STAT!B526</f>
        <v>45358</v>
      </c>
      <c r="B523" s="5">
        <f>TITRES_STAT!D526</f>
        <v>16.645499999999998</v>
      </c>
      <c r="C523" s="2">
        <f t="shared" si="42"/>
        <v>16.62147718687671</v>
      </c>
      <c r="D523" s="2">
        <f t="shared" si="44"/>
        <v>16.729434693228608</v>
      </c>
      <c r="E523" s="2">
        <f t="shared" si="43"/>
        <v>-0.10795750635189805</v>
      </c>
      <c r="F523" s="2">
        <f t="shared" si="47"/>
        <v>-5.1050848178388966E-2</v>
      </c>
      <c r="G523" s="2">
        <f t="shared" si="45"/>
        <v>-5.6906658173509081E-2</v>
      </c>
      <c r="H523" s="2" t="str">
        <f t="shared" si="46"/>
        <v>Hold</v>
      </c>
    </row>
    <row r="524" spans="1:8" ht="13.5" x14ac:dyDescent="0.25">
      <c r="A524" s="3">
        <f>TITRES_STAT!B527</f>
        <v>45359</v>
      </c>
      <c r="B524" s="5">
        <f>TITRES_STAT!D527</f>
        <v>16.636800000000001</v>
      </c>
      <c r="C524" s="2">
        <f t="shared" si="42"/>
        <v>16.618480696587984</v>
      </c>
      <c r="D524" s="2">
        <f t="shared" si="44"/>
        <v>16.722572864100563</v>
      </c>
      <c r="E524" s="2">
        <f t="shared" si="43"/>
        <v>-0.10409216751257944</v>
      </c>
      <c r="F524" s="2">
        <f t="shared" si="47"/>
        <v>-6.165911204522706E-2</v>
      </c>
      <c r="G524" s="2">
        <f t="shared" si="45"/>
        <v>-4.2433055467352376E-2</v>
      </c>
      <c r="H524" s="2" t="str">
        <f t="shared" si="46"/>
        <v>Hold</v>
      </c>
    </row>
    <row r="525" spans="1:8" ht="13.5" x14ac:dyDescent="0.25">
      <c r="A525" s="3">
        <f>TITRES_STAT!B528</f>
        <v>45362</v>
      </c>
      <c r="B525" s="5">
        <f>TITRES_STAT!D528</f>
        <v>16.6281</v>
      </c>
      <c r="C525" s="2">
        <f t="shared" si="42"/>
        <v>16.642683666343679</v>
      </c>
      <c r="D525" s="2">
        <f t="shared" si="44"/>
        <v>16.715574874167189</v>
      </c>
      <c r="E525" s="2">
        <f t="shared" si="43"/>
        <v>-7.2891207823509774E-2</v>
      </c>
      <c r="F525" s="2">
        <f t="shared" si="47"/>
        <v>-6.3905531200883603E-2</v>
      </c>
      <c r="G525" s="2">
        <f t="shared" si="45"/>
        <v>-8.9856766226261708E-3</v>
      </c>
      <c r="H525" s="2" t="str">
        <f t="shared" si="46"/>
        <v>Hold</v>
      </c>
    </row>
    <row r="526" spans="1:8" ht="13.5" x14ac:dyDescent="0.25">
      <c r="A526" s="3">
        <f>TITRES_STAT!B529</f>
        <v>45363</v>
      </c>
      <c r="B526" s="5">
        <f>TITRES_STAT!D529</f>
        <v>16.6281</v>
      </c>
      <c r="C526" s="2">
        <f t="shared" si="42"/>
        <v>16.648455409983111</v>
      </c>
      <c r="D526" s="2">
        <f t="shared" si="44"/>
        <v>16.709095253858507</v>
      </c>
      <c r="E526" s="2">
        <f t="shared" si="43"/>
        <v>-6.0639843875396338E-2</v>
      </c>
      <c r="F526" s="2">
        <f t="shared" si="47"/>
        <v>-6.3252393735786144E-2</v>
      </c>
      <c r="G526" s="2">
        <f t="shared" si="45"/>
        <v>2.6125498603898067E-3</v>
      </c>
      <c r="H526" s="2" t="str">
        <f t="shared" si="46"/>
        <v>Sell</v>
      </c>
    </row>
    <row r="527" spans="1:8" ht="13.5" x14ac:dyDescent="0.25">
      <c r="A527" s="3">
        <f>TITRES_STAT!B530</f>
        <v>45364</v>
      </c>
      <c r="B527" s="5">
        <f>TITRES_STAT!D530</f>
        <v>16.6281</v>
      </c>
      <c r="C527" s="2">
        <f t="shared" ref="C527:C590" si="48">$C$4*B517+C526*(1-$C$4)</f>
        <v>16.653339193062632</v>
      </c>
      <c r="D527" s="2">
        <f t="shared" si="44"/>
        <v>16.703095605424544</v>
      </c>
      <c r="E527" s="2">
        <f t="shared" si="43"/>
        <v>-4.9756412361912083E-2</v>
      </c>
      <c r="F527" s="2">
        <f t="shared" si="47"/>
        <v>-6.0553197461011336E-2</v>
      </c>
      <c r="G527" s="2">
        <f t="shared" si="45"/>
        <v>1.0796785099099253E-2</v>
      </c>
      <c r="H527" s="2" t="str">
        <f t="shared" si="46"/>
        <v>Sell</v>
      </c>
    </row>
    <row r="528" spans="1:8" ht="13.5" x14ac:dyDescent="0.25">
      <c r="A528" s="3">
        <f>TITRES_STAT!B531</f>
        <v>45365</v>
      </c>
      <c r="B528" s="5">
        <f>TITRES_STAT!D531</f>
        <v>16.6281</v>
      </c>
      <c r="C528" s="2">
        <f t="shared" si="48"/>
        <v>16.657471624899149</v>
      </c>
      <c r="D528" s="2">
        <f t="shared" si="44"/>
        <v>16.697540375393096</v>
      </c>
      <c r="E528" s="2">
        <f t="shared" si="43"/>
        <v>-4.0068750493947647E-2</v>
      </c>
      <c r="F528" s="2">
        <f t="shared" si="47"/>
        <v>-5.6456308067598604E-2</v>
      </c>
      <c r="G528" s="2">
        <f t="shared" si="45"/>
        <v>1.6387557573650957E-2</v>
      </c>
      <c r="H528" s="2" t="str">
        <f t="shared" si="46"/>
        <v>Sell</v>
      </c>
    </row>
    <row r="529" spans="1:8" ht="13.5" x14ac:dyDescent="0.25">
      <c r="A529" s="3">
        <f>TITRES_STAT!B532</f>
        <v>45366</v>
      </c>
      <c r="B529" s="5">
        <f>TITRES_STAT!D532</f>
        <v>16.610700000000001</v>
      </c>
      <c r="C529" s="2">
        <f t="shared" si="48"/>
        <v>16.662306759530047</v>
      </c>
      <c r="D529" s="2">
        <f t="shared" si="44"/>
        <v>16.69110775499361</v>
      </c>
      <c r="E529" s="2">
        <f t="shared" si="43"/>
        <v>-2.8800995463562629E-2</v>
      </c>
      <c r="F529" s="2">
        <f t="shared" si="47"/>
        <v>-5.0925245546791412E-2</v>
      </c>
      <c r="G529" s="2">
        <f t="shared" si="45"/>
        <v>2.2124250083228783E-2</v>
      </c>
      <c r="H529" s="2" t="str">
        <f t="shared" si="46"/>
        <v>Sell</v>
      </c>
    </row>
    <row r="530" spans="1:8" ht="13.5" x14ac:dyDescent="0.25">
      <c r="A530" s="3">
        <f>TITRES_STAT!B533</f>
        <v>45369</v>
      </c>
      <c r="B530" s="5">
        <f>TITRES_STAT!D533</f>
        <v>16.602</v>
      </c>
      <c r="C530" s="2">
        <f t="shared" si="48"/>
        <v>16.665059565756192</v>
      </c>
      <c r="D530" s="2">
        <f t="shared" si="44"/>
        <v>16.684507180549637</v>
      </c>
      <c r="E530" s="2">
        <f t="shared" si="43"/>
        <v>-1.9447614793445922E-2</v>
      </c>
      <c r="F530" s="2">
        <f t="shared" si="47"/>
        <v>-4.4629719396122314E-2</v>
      </c>
      <c r="G530" s="2">
        <f t="shared" si="45"/>
        <v>2.5182104602676392E-2</v>
      </c>
      <c r="H530" s="2" t="str">
        <f t="shared" si="46"/>
        <v>Sell</v>
      </c>
    </row>
    <row r="531" spans="1:8" ht="13.5" x14ac:dyDescent="0.25">
      <c r="A531" s="3">
        <f>TITRES_STAT!B534</f>
        <v>45370</v>
      </c>
      <c r="B531" s="5">
        <f>TITRES_STAT!D534</f>
        <v>16.602</v>
      </c>
      <c r="C531" s="2">
        <f t="shared" si="48"/>
        <v>16.668727324870623</v>
      </c>
      <c r="D531" s="2">
        <f t="shared" si="44"/>
        <v>16.67839553754596</v>
      </c>
      <c r="E531" s="2">
        <f t="shared" si="43"/>
        <v>-9.6682126753364628E-3</v>
      </c>
      <c r="F531" s="2">
        <f t="shared" si="47"/>
        <v>-3.7637418051965146E-2</v>
      </c>
      <c r="G531" s="2">
        <f t="shared" si="45"/>
        <v>2.7969205376628684E-2</v>
      </c>
      <c r="H531" s="2" t="str">
        <f t="shared" si="46"/>
        <v>Sell</v>
      </c>
    </row>
    <row r="532" spans="1:8" ht="13.5" x14ac:dyDescent="0.25">
      <c r="A532" s="3">
        <f>TITRES_STAT!B535</f>
        <v>45372</v>
      </c>
      <c r="B532" s="5">
        <f>TITRES_STAT!D535</f>
        <v>16.602</v>
      </c>
      <c r="C532" s="2">
        <f t="shared" si="48"/>
        <v>16.671830813352067</v>
      </c>
      <c r="D532" s="2">
        <f t="shared" si="44"/>
        <v>16.67273660883885</v>
      </c>
      <c r="E532" s="2">
        <f t="shared" si="43"/>
        <v>-9.0579548678348942E-4</v>
      </c>
      <c r="F532" s="2">
        <f t="shared" si="47"/>
        <v>-3.0291093538928816E-2</v>
      </c>
      <c r="G532" s="2">
        <f t="shared" si="45"/>
        <v>2.9385298052145327E-2</v>
      </c>
      <c r="H532" s="2" t="str">
        <f t="shared" si="46"/>
        <v>Sell</v>
      </c>
    </row>
    <row r="533" spans="1:8" ht="13.5" x14ac:dyDescent="0.25">
      <c r="A533" s="3">
        <f>TITRES_STAT!B536</f>
        <v>45373</v>
      </c>
      <c r="B533" s="5">
        <f>TITRES_STAT!D536</f>
        <v>16.602</v>
      </c>
      <c r="C533" s="2">
        <f t="shared" si="48"/>
        <v>16.66777991899021</v>
      </c>
      <c r="D533" s="2">
        <f t="shared" si="44"/>
        <v>16.667496860035971</v>
      </c>
      <c r="E533" s="2">
        <f t="shared" si="43"/>
        <v>2.8305895423841321E-4</v>
      </c>
      <c r="F533" s="2">
        <f t="shared" si="47"/>
        <v>-2.4176263040295371E-2</v>
      </c>
      <c r="G533" s="2">
        <f t="shared" si="45"/>
        <v>2.4459321994533784E-2</v>
      </c>
      <c r="H533" s="2" t="str">
        <f t="shared" si="46"/>
        <v>Sell</v>
      </c>
    </row>
    <row r="534" spans="1:8" ht="13.5" x14ac:dyDescent="0.25">
      <c r="A534" s="3">
        <f>TITRES_STAT!B537</f>
        <v>45376</v>
      </c>
      <c r="B534" s="5">
        <f>TITRES_STAT!D537</f>
        <v>16.558499999999999</v>
      </c>
      <c r="C534" s="2">
        <f t="shared" si="48"/>
        <v>16.663013777607102</v>
      </c>
      <c r="D534" s="2">
        <f t="shared" si="44"/>
        <v>16.659423018551827</v>
      </c>
      <c r="E534" s="2">
        <f t="shared" si="43"/>
        <v>3.5907590552746171E-3</v>
      </c>
      <c r="F534" s="2">
        <f t="shared" si="47"/>
        <v>-1.8622858621181373E-2</v>
      </c>
      <c r="G534" s="2">
        <f t="shared" si="45"/>
        <v>2.221361767645599E-2</v>
      </c>
      <c r="H534" s="2" t="str">
        <f t="shared" si="46"/>
        <v>Sell</v>
      </c>
    </row>
    <row r="535" spans="1:8" ht="13.5" x14ac:dyDescent="0.25">
      <c r="A535" s="3">
        <f>TITRES_STAT!B538</f>
        <v>45377</v>
      </c>
      <c r="B535" s="5">
        <f>TITRES_STAT!D538</f>
        <v>16.558499999999999</v>
      </c>
      <c r="C535" s="2">
        <f t="shared" si="48"/>
        <v>16.657642427206007</v>
      </c>
      <c r="D535" s="2">
        <f t="shared" si="44"/>
        <v>16.651947239399838</v>
      </c>
      <c r="E535" s="2">
        <f t="shared" si="43"/>
        <v>5.6951878061681782E-3</v>
      </c>
      <c r="F535" s="2">
        <f t="shared" si="47"/>
        <v>-1.3759249335711463E-2</v>
      </c>
      <c r="G535" s="2">
        <f t="shared" si="45"/>
        <v>1.9454437141879641E-2</v>
      </c>
      <c r="H535" s="2" t="str">
        <f t="shared" si="46"/>
        <v>Sell</v>
      </c>
    </row>
    <row r="536" spans="1:8" ht="13.5" x14ac:dyDescent="0.25">
      <c r="A536" s="3">
        <f>TITRES_STAT!B539</f>
        <v>45378</v>
      </c>
      <c r="B536" s="5">
        <f>TITRES_STAT!D539</f>
        <v>16.506399999999999</v>
      </c>
      <c r="C536" s="2">
        <f t="shared" si="48"/>
        <v>16.653097438405084</v>
      </c>
      <c r="D536" s="2">
        <f t="shared" si="44"/>
        <v>16.641165962407257</v>
      </c>
      <c r="E536" s="2">
        <f t="shared" si="43"/>
        <v>1.1931475997826624E-2</v>
      </c>
      <c r="F536" s="2">
        <f t="shared" si="47"/>
        <v>-8.6211042690038462E-3</v>
      </c>
      <c r="G536" s="2">
        <f t="shared" si="45"/>
        <v>2.0552580266830468E-2</v>
      </c>
      <c r="H536" s="2" t="str">
        <f t="shared" si="46"/>
        <v>Sell</v>
      </c>
    </row>
    <row r="537" spans="1:8" ht="13.5" x14ac:dyDescent="0.25">
      <c r="A537" s="3">
        <f>TITRES_STAT!B540</f>
        <v>45379</v>
      </c>
      <c r="B537" s="5">
        <f>TITRES_STAT!D540</f>
        <v>16.5151</v>
      </c>
      <c r="C537" s="2">
        <f t="shared" si="48"/>
        <v>16.649251678650455</v>
      </c>
      <c r="D537" s="2">
        <f t="shared" si="44"/>
        <v>16.631827742969683</v>
      </c>
      <c r="E537" s="2">
        <f t="shared" si="43"/>
        <v>1.7423935680771052E-2</v>
      </c>
      <c r="F537" s="2">
        <f t="shared" si="47"/>
        <v>-3.4120962790488664E-3</v>
      </c>
      <c r="G537" s="2">
        <f t="shared" si="45"/>
        <v>2.0836031959819919E-2</v>
      </c>
      <c r="H537" s="2" t="str">
        <f t="shared" si="46"/>
        <v>Sell</v>
      </c>
    </row>
    <row r="538" spans="1:8" ht="13.5" x14ac:dyDescent="0.25">
      <c r="A538" s="3">
        <f>TITRES_STAT!B541</f>
        <v>45380</v>
      </c>
      <c r="B538" s="5">
        <f>TITRES_STAT!D541</f>
        <v>16.5151</v>
      </c>
      <c r="C538" s="2">
        <f t="shared" si="48"/>
        <v>16.645997574242692</v>
      </c>
      <c r="D538" s="2">
        <f t="shared" si="44"/>
        <v>16.62318124349045</v>
      </c>
      <c r="E538" s="2">
        <f t="shared" si="43"/>
        <v>2.2816330752242209E-2</v>
      </c>
      <c r="F538" s="2">
        <f t="shared" si="47"/>
        <v>1.8335891272093486E-3</v>
      </c>
      <c r="G538" s="2">
        <f t="shared" si="45"/>
        <v>2.0982741625032861E-2</v>
      </c>
      <c r="H538" s="2" t="str">
        <f t="shared" si="46"/>
        <v>Sell</v>
      </c>
    </row>
    <row r="539" spans="1:8" ht="13.5" x14ac:dyDescent="0.25">
      <c r="A539" s="3">
        <f>TITRES_STAT!B542</f>
        <v>45383</v>
      </c>
      <c r="B539" s="5">
        <f>TITRES_STAT!D542</f>
        <v>16.5151</v>
      </c>
      <c r="C539" s="2">
        <f t="shared" si="48"/>
        <v>16.640567178205355</v>
      </c>
      <c r="D539" s="2">
        <f t="shared" si="44"/>
        <v>16.61517522545412</v>
      </c>
      <c r="E539" s="2">
        <f t="shared" si="43"/>
        <v>2.5391952751235181E-2</v>
      </c>
      <c r="F539" s="2">
        <f t="shared" si="47"/>
        <v>6.5452618520145155E-3</v>
      </c>
      <c r="G539" s="2">
        <f t="shared" si="45"/>
        <v>1.8846690899220666E-2</v>
      </c>
      <c r="H539" s="2" t="str">
        <f t="shared" si="46"/>
        <v>Sell</v>
      </c>
    </row>
    <row r="540" spans="1:8" ht="13.5" x14ac:dyDescent="0.25">
      <c r="A540" s="3">
        <f>TITRES_STAT!B543</f>
        <v>45384</v>
      </c>
      <c r="B540" s="5">
        <f>TITRES_STAT!D543</f>
        <v>16.5151</v>
      </c>
      <c r="C540" s="2">
        <f t="shared" si="48"/>
        <v>16.634633766173764</v>
      </c>
      <c r="D540" s="2">
        <f t="shared" si="44"/>
        <v>16.607762245790852</v>
      </c>
      <c r="E540" s="2">
        <f t="shared" ref="E540:E603" si="49">C540-D540</f>
        <v>2.687152038291174E-2</v>
      </c>
      <c r="F540" s="2">
        <f t="shared" si="47"/>
        <v>1.0610513558193962E-2</v>
      </c>
      <c r="G540" s="2">
        <f t="shared" si="45"/>
        <v>1.6261006824717778E-2</v>
      </c>
      <c r="H540" s="2" t="str">
        <f t="shared" si="46"/>
        <v>Sell</v>
      </c>
    </row>
    <row r="541" spans="1:8" ht="13.5" x14ac:dyDescent="0.25">
      <c r="A541" s="3">
        <f>TITRES_STAT!B544</f>
        <v>45385</v>
      </c>
      <c r="B541" s="5">
        <f>TITRES_STAT!D544</f>
        <v>16.5151</v>
      </c>
      <c r="C541" s="2">
        <f t="shared" si="48"/>
        <v>16.629613186762416</v>
      </c>
      <c r="D541" s="2">
        <f t="shared" ref="D541:D604" si="50">$D$4*B541+(1-$D$4)*D540</f>
        <v>16.600898375732271</v>
      </c>
      <c r="E541" s="2">
        <f t="shared" si="49"/>
        <v>2.8714811030145171E-2</v>
      </c>
      <c r="F541" s="2">
        <f t="shared" si="47"/>
        <v>1.4231373052584205E-2</v>
      </c>
      <c r="G541" s="2">
        <f t="shared" si="45"/>
        <v>1.4483437977560966E-2</v>
      </c>
      <c r="H541" s="2" t="str">
        <f t="shared" si="46"/>
        <v>Sell</v>
      </c>
    </row>
    <row r="542" spans="1:8" ht="13.5" x14ac:dyDescent="0.25">
      <c r="A542" s="3">
        <f>TITRES_STAT!B545</f>
        <v>45386</v>
      </c>
      <c r="B542" s="5">
        <f>TITRES_STAT!D545</f>
        <v>16.5151</v>
      </c>
      <c r="C542" s="2">
        <f t="shared" si="48"/>
        <v>16.625365004183582</v>
      </c>
      <c r="D542" s="2">
        <f t="shared" si="50"/>
        <v>16.594542940492843</v>
      </c>
      <c r="E542" s="2">
        <f t="shared" si="49"/>
        <v>3.0822063690738588E-2</v>
      </c>
      <c r="F542" s="2">
        <f t="shared" si="47"/>
        <v>1.7549511180215083E-2</v>
      </c>
      <c r="G542" s="2">
        <f t="shared" si="45"/>
        <v>1.3272552510523505E-2</v>
      </c>
      <c r="H542" s="2" t="str">
        <f t="shared" si="46"/>
        <v>Sell</v>
      </c>
    </row>
    <row r="543" spans="1:8" ht="13.5" x14ac:dyDescent="0.25">
      <c r="A543" s="3">
        <f>TITRES_STAT!B546</f>
        <v>45387</v>
      </c>
      <c r="B543" s="5">
        <f>TITRES_STAT!D546</f>
        <v>16.497699999999998</v>
      </c>
      <c r="C543" s="2">
        <f t="shared" si="48"/>
        <v>16.621770388155337</v>
      </c>
      <c r="D543" s="2">
        <f t="shared" si="50"/>
        <v>16.587369389345227</v>
      </c>
      <c r="E543" s="2">
        <f t="shared" si="49"/>
        <v>3.440099881010994E-2</v>
      </c>
      <c r="F543" s="2">
        <f t="shared" si="47"/>
        <v>2.0919808706194056E-2</v>
      </c>
      <c r="G543" s="2">
        <f t="shared" si="45"/>
        <v>1.3481190103915883E-2</v>
      </c>
      <c r="H543" s="2" t="str">
        <f t="shared" si="46"/>
        <v>Sell</v>
      </c>
    </row>
    <row r="544" spans="1:8" ht="13.5" x14ac:dyDescent="0.25">
      <c r="A544" s="3">
        <f>TITRES_STAT!B547</f>
        <v>45390</v>
      </c>
      <c r="B544" s="5">
        <f>TITRES_STAT!D547</f>
        <v>16.558499999999999</v>
      </c>
      <c r="C544" s="2">
        <f t="shared" si="48"/>
        <v>16.612036482285284</v>
      </c>
      <c r="D544" s="2">
        <f t="shared" si="50"/>
        <v>16.585230916060397</v>
      </c>
      <c r="E544" s="2">
        <f t="shared" si="49"/>
        <v>2.6805566224886945E-2</v>
      </c>
      <c r="F544" s="2">
        <f t="shared" si="47"/>
        <v>2.2096960209932636E-2</v>
      </c>
      <c r="G544" s="2">
        <f t="shared" si="45"/>
        <v>4.7086060149543092E-3</v>
      </c>
      <c r="H544" s="2" t="str">
        <f t="shared" si="46"/>
        <v>Sell</v>
      </c>
    </row>
    <row r="545" spans="1:8" ht="13.5" x14ac:dyDescent="0.25">
      <c r="A545" s="3">
        <f>TITRES_STAT!B548</f>
        <v>45394</v>
      </c>
      <c r="B545" s="5">
        <f>TITRES_STAT!D548</f>
        <v>16.558499999999999</v>
      </c>
      <c r="C545" s="2">
        <f t="shared" si="48"/>
        <v>16.60380010039524</v>
      </c>
      <c r="D545" s="2">
        <f t="shared" si="50"/>
        <v>16.58325084820407</v>
      </c>
      <c r="E545" s="2">
        <f t="shared" si="49"/>
        <v>2.0549252191170098E-2</v>
      </c>
      <c r="F545" s="2">
        <f t="shared" si="47"/>
        <v>2.178741860618013E-2</v>
      </c>
      <c r="G545" s="2">
        <f t="shared" si="45"/>
        <v>-1.2381664150100322E-3</v>
      </c>
      <c r="H545" s="2" t="str">
        <f t="shared" si="46"/>
        <v>Hold</v>
      </c>
    </row>
    <row r="546" spans="1:8" ht="13.5" x14ac:dyDescent="0.25">
      <c r="A546" s="3">
        <f>TITRES_STAT!B549</f>
        <v>45397</v>
      </c>
      <c r="B546" s="5">
        <f>TITRES_STAT!D549</f>
        <v>16.5151</v>
      </c>
      <c r="C546" s="2">
        <f t="shared" si="48"/>
        <v>16.588815469565205</v>
      </c>
      <c r="D546" s="2">
        <f t="shared" si="50"/>
        <v>16.578202637225992</v>
      </c>
      <c r="E546" s="2">
        <f t="shared" si="49"/>
        <v>1.061283233921273E-2</v>
      </c>
      <c r="F546" s="2">
        <f t="shared" si="47"/>
        <v>1.955250135278665E-2</v>
      </c>
      <c r="G546" s="2">
        <f t="shared" si="45"/>
        <v>-8.9396690135739205E-3</v>
      </c>
      <c r="H546" s="2" t="str">
        <f t="shared" si="46"/>
        <v>Hold</v>
      </c>
    </row>
    <row r="547" spans="1:8" ht="13.5" x14ac:dyDescent="0.25">
      <c r="A547" s="3">
        <f>TITRES_STAT!B550</f>
        <v>45398</v>
      </c>
      <c r="B547" s="5">
        <f>TITRES_STAT!D550</f>
        <v>16.5151</v>
      </c>
      <c r="C547" s="2">
        <f t="shared" si="48"/>
        <v>16.577474628093636</v>
      </c>
      <c r="D547" s="2">
        <f t="shared" si="50"/>
        <v>16.573528367801845</v>
      </c>
      <c r="E547" s="2">
        <f t="shared" si="49"/>
        <v>3.946260291790793E-3</v>
      </c>
      <c r="F547" s="2">
        <f t="shared" si="47"/>
        <v>1.6431253140587479E-2</v>
      </c>
      <c r="G547" s="2">
        <f t="shared" si="45"/>
        <v>-1.2484992848796686E-2</v>
      </c>
      <c r="H547" s="2" t="str">
        <f t="shared" si="46"/>
        <v>Hold</v>
      </c>
    </row>
    <row r="548" spans="1:8" ht="13.5" x14ac:dyDescent="0.25">
      <c r="A548" s="3">
        <f>TITRES_STAT!B551</f>
        <v>45399</v>
      </c>
      <c r="B548" s="5">
        <f>TITRES_STAT!D551</f>
        <v>16.5151</v>
      </c>
      <c r="C548" s="2">
        <f t="shared" si="48"/>
        <v>16.567878531463847</v>
      </c>
      <c r="D548" s="2">
        <f t="shared" si="50"/>
        <v>16.569200340557266</v>
      </c>
      <c r="E548" s="2">
        <f t="shared" si="49"/>
        <v>-1.3218090934188353E-3</v>
      </c>
      <c r="F548" s="2">
        <f t="shared" si="47"/>
        <v>1.2880640693786216E-2</v>
      </c>
      <c r="G548" s="2">
        <f t="shared" ref="G548:G611" si="51">E548-F548</f>
        <v>-1.4202449787205052E-2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45400</v>
      </c>
      <c r="B549" s="5">
        <f>TITRES_STAT!D552</f>
        <v>16.5151</v>
      </c>
      <c r="C549" s="2">
        <f t="shared" si="48"/>
        <v>16.559758757392487</v>
      </c>
      <c r="D549" s="2">
        <f t="shared" si="50"/>
        <v>16.565192907923397</v>
      </c>
      <c r="E549" s="2">
        <f t="shared" si="49"/>
        <v>-5.434150530909676E-3</v>
      </c>
      <c r="F549" s="2">
        <f t="shared" ref="F549:F612" si="53">(E549*(2/(10)))+((1-(2/10))*F548)</f>
        <v>9.217682448847039E-3</v>
      </c>
      <c r="G549" s="2">
        <f t="shared" si="51"/>
        <v>-1.4651832979756715E-2</v>
      </c>
      <c r="H549" s="2" t="str">
        <f t="shared" si="52"/>
        <v>Hold</v>
      </c>
    </row>
    <row r="550" spans="1:8" ht="13.5" x14ac:dyDescent="0.25">
      <c r="A550" s="3">
        <f>TITRES_STAT!B553</f>
        <v>45401</v>
      </c>
      <c r="B550" s="5">
        <f>TITRES_STAT!D553</f>
        <v>16.5151</v>
      </c>
      <c r="C550" s="2">
        <f t="shared" si="48"/>
        <v>16.552888179332104</v>
      </c>
      <c r="D550" s="2">
        <f t="shared" si="50"/>
        <v>16.561482322151292</v>
      </c>
      <c r="E550" s="2">
        <f t="shared" si="49"/>
        <v>-8.594142819188022E-3</v>
      </c>
      <c r="F550" s="2">
        <f t="shared" si="53"/>
        <v>5.6553173952400273E-3</v>
      </c>
      <c r="G550" s="2">
        <f t="shared" si="51"/>
        <v>-1.424946021442805E-2</v>
      </c>
      <c r="H550" s="2" t="str">
        <f t="shared" si="52"/>
        <v>Hold</v>
      </c>
    </row>
    <row r="551" spans="1:8" ht="13.5" x14ac:dyDescent="0.25">
      <c r="A551" s="3">
        <f>TITRES_STAT!B554</f>
        <v>45404</v>
      </c>
      <c r="B551" s="5">
        <f>TITRES_STAT!D554</f>
        <v>16.5151</v>
      </c>
      <c r="C551" s="2">
        <f t="shared" si="48"/>
        <v>16.547074613281012</v>
      </c>
      <c r="D551" s="2">
        <f t="shared" si="50"/>
        <v>16.558046594584532</v>
      </c>
      <c r="E551" s="2">
        <f t="shared" si="49"/>
        <v>-1.097198130351984E-2</v>
      </c>
      <c r="F551" s="2">
        <f t="shared" si="53"/>
        <v>2.3298576554880543E-3</v>
      </c>
      <c r="G551" s="2">
        <f t="shared" si="51"/>
        <v>-1.3301838959007894E-2</v>
      </c>
      <c r="H551" s="2" t="str">
        <f t="shared" si="52"/>
        <v>Hold</v>
      </c>
    </row>
    <row r="552" spans="1:8" ht="13.5" x14ac:dyDescent="0.25">
      <c r="A552" s="3">
        <f>TITRES_STAT!B555</f>
        <v>45405</v>
      </c>
      <c r="B552" s="5">
        <f>TITRES_STAT!D555</f>
        <v>16.5151</v>
      </c>
      <c r="C552" s="2">
        <f t="shared" si="48"/>
        <v>16.542155442007012</v>
      </c>
      <c r="D552" s="2">
        <f t="shared" si="50"/>
        <v>16.554865365356047</v>
      </c>
      <c r="E552" s="2">
        <f t="shared" si="49"/>
        <v>-1.2709923349035535E-2</v>
      </c>
      <c r="F552" s="2">
        <f t="shared" si="53"/>
        <v>-6.7809854541666346E-4</v>
      </c>
      <c r="G552" s="2">
        <f t="shared" si="51"/>
        <v>-1.2031824803618871E-2</v>
      </c>
      <c r="H552" s="2" t="str">
        <f t="shared" si="52"/>
        <v>Hold</v>
      </c>
    </row>
    <row r="553" spans="1:8" ht="13.5" x14ac:dyDescent="0.25">
      <c r="A553" s="3">
        <f>TITRES_STAT!B556</f>
        <v>45406</v>
      </c>
      <c r="B553" s="5">
        <f>TITRES_STAT!D556</f>
        <v>16.5151</v>
      </c>
      <c r="C553" s="2">
        <f t="shared" si="48"/>
        <v>16.535316143236702</v>
      </c>
      <c r="D553" s="2">
        <f t="shared" si="50"/>
        <v>16.55191978273708</v>
      </c>
      <c r="E553" s="2">
        <f t="shared" si="49"/>
        <v>-1.6603639500377909E-2</v>
      </c>
      <c r="F553" s="2">
        <f t="shared" si="53"/>
        <v>-3.8632067364089131E-3</v>
      </c>
      <c r="G553" s="2">
        <f t="shared" si="51"/>
        <v>-1.2740432763968995E-2</v>
      </c>
      <c r="H553" s="2" t="str">
        <f t="shared" si="52"/>
        <v>Hold</v>
      </c>
    </row>
    <row r="554" spans="1:8" ht="13.5" x14ac:dyDescent="0.25">
      <c r="A554" s="3">
        <f>TITRES_STAT!B557</f>
        <v>45407</v>
      </c>
      <c r="B554" s="5">
        <f>TITRES_STAT!D557</f>
        <v>16.5151</v>
      </c>
      <c r="C554" s="2">
        <f t="shared" si="48"/>
        <v>16.538882890431054</v>
      </c>
      <c r="D554" s="2">
        <f t="shared" si="50"/>
        <v>16.549192391423222</v>
      </c>
      <c r="E554" s="2">
        <f t="shared" si="49"/>
        <v>-1.0309500992168097E-2</v>
      </c>
      <c r="F554" s="2">
        <f t="shared" si="53"/>
        <v>-5.1524655875607502E-3</v>
      </c>
      <c r="G554" s="2">
        <f t="shared" si="51"/>
        <v>-5.1570354046073467E-3</v>
      </c>
      <c r="H554" s="2" t="str">
        <f t="shared" si="52"/>
        <v>Hold</v>
      </c>
    </row>
    <row r="555" spans="1:8" ht="13.5" x14ac:dyDescent="0.25">
      <c r="A555" s="3">
        <f>TITRES_STAT!B558</f>
        <v>45408</v>
      </c>
      <c r="B555" s="5">
        <f>TITRES_STAT!D558</f>
        <v>16.5151</v>
      </c>
      <c r="C555" s="2">
        <f t="shared" si="48"/>
        <v>16.541900907287815</v>
      </c>
      <c r="D555" s="2">
        <f t="shared" si="50"/>
        <v>16.546667029095577</v>
      </c>
      <c r="E555" s="2">
        <f t="shared" si="49"/>
        <v>-4.766121807762147E-3</v>
      </c>
      <c r="F555" s="2">
        <f t="shared" si="53"/>
        <v>-5.0751968316010299E-3</v>
      </c>
      <c r="G555" s="2">
        <f t="shared" si="51"/>
        <v>3.0907502383888293E-4</v>
      </c>
      <c r="H555" s="2" t="str">
        <f t="shared" si="52"/>
        <v>Sell</v>
      </c>
    </row>
    <row r="556" spans="1:8" ht="13.5" x14ac:dyDescent="0.25">
      <c r="A556" s="3">
        <f>TITRES_STAT!B559</f>
        <v>45411</v>
      </c>
      <c r="B556" s="5">
        <f>TITRES_STAT!D559</f>
        <v>16.5151</v>
      </c>
      <c r="C556" s="2">
        <f t="shared" si="48"/>
        <v>16.537777690781997</v>
      </c>
      <c r="D556" s="2">
        <f t="shared" si="50"/>
        <v>16.544328730644054</v>
      </c>
      <c r="E556" s="2">
        <f t="shared" si="49"/>
        <v>-6.55103986205674E-3</v>
      </c>
      <c r="F556" s="2">
        <f t="shared" si="53"/>
        <v>-5.3703654376921726E-3</v>
      </c>
      <c r="G556" s="2">
        <f t="shared" si="51"/>
        <v>-1.1806744243645674E-3</v>
      </c>
      <c r="H556" s="2" t="str">
        <f t="shared" si="52"/>
        <v>Hold</v>
      </c>
    </row>
    <row r="557" spans="1:8" ht="13.5" x14ac:dyDescent="0.25">
      <c r="A557" s="3">
        <f>TITRES_STAT!B560</f>
        <v>45412</v>
      </c>
      <c r="B557" s="5">
        <f>TITRES_STAT!D560</f>
        <v>16.5151</v>
      </c>
      <c r="C557" s="2">
        <f t="shared" si="48"/>
        <v>16.534288815277076</v>
      </c>
      <c r="D557" s="2">
        <f t="shared" si="50"/>
        <v>16.542163639485235</v>
      </c>
      <c r="E557" s="2">
        <f t="shared" si="49"/>
        <v>-7.8748242081587705E-3</v>
      </c>
      <c r="F557" s="2">
        <f t="shared" si="53"/>
        <v>-5.8712571917854933E-3</v>
      </c>
      <c r="G557" s="2">
        <f t="shared" si="51"/>
        <v>-2.0035670163732772E-3</v>
      </c>
      <c r="H557" s="2" t="str">
        <f t="shared" si="52"/>
        <v>Hold</v>
      </c>
    </row>
    <row r="558" spans="1:8" ht="13.5" x14ac:dyDescent="0.25">
      <c r="A558" s="3">
        <f>TITRES_STAT!B561</f>
        <v>45414</v>
      </c>
      <c r="B558" s="5">
        <f>TITRES_STAT!D561</f>
        <v>16.845400000000001</v>
      </c>
      <c r="C558" s="2">
        <f t="shared" si="48"/>
        <v>16.531336689849834</v>
      </c>
      <c r="D558" s="2">
        <f t="shared" si="50"/>
        <v>16.564625592115959</v>
      </c>
      <c r="E558" s="2">
        <f t="shared" si="49"/>
        <v>-3.3288902266125575E-2</v>
      </c>
      <c r="F558" s="2">
        <f t="shared" si="53"/>
        <v>-1.1354786206653511E-2</v>
      </c>
      <c r="G558" s="2">
        <f t="shared" si="51"/>
        <v>-2.1934116059472063E-2</v>
      </c>
      <c r="H558" s="2" t="str">
        <f t="shared" si="52"/>
        <v>Hold</v>
      </c>
    </row>
    <row r="559" spans="1:8" ht="13.5" x14ac:dyDescent="0.25">
      <c r="A559" s="3">
        <f>TITRES_STAT!B562</f>
        <v>45415</v>
      </c>
      <c r="B559" s="5">
        <f>TITRES_STAT!D562</f>
        <v>17.3843</v>
      </c>
      <c r="C559" s="2">
        <f t="shared" si="48"/>
        <v>16.528838737565245</v>
      </c>
      <c r="D559" s="2">
        <f t="shared" si="50"/>
        <v>16.625342214922185</v>
      </c>
      <c r="E559" s="2">
        <f t="shared" si="49"/>
        <v>-9.6503477356939982E-2</v>
      </c>
      <c r="F559" s="2">
        <f t="shared" si="53"/>
        <v>-2.8384524436710808E-2</v>
      </c>
      <c r="G559" s="2">
        <f t="shared" si="51"/>
        <v>-6.8118952920229181E-2</v>
      </c>
      <c r="H559" s="2" t="str">
        <f t="shared" si="52"/>
        <v>Hold</v>
      </c>
    </row>
    <row r="560" spans="1:8" ht="13.5" x14ac:dyDescent="0.25">
      <c r="A560" s="3">
        <f>TITRES_STAT!B563</f>
        <v>45418</v>
      </c>
      <c r="B560" s="5">
        <f>TITRES_STAT!D563</f>
        <v>17.3843</v>
      </c>
      <c r="C560" s="2">
        <f t="shared" si="48"/>
        <v>16.52672508563213</v>
      </c>
      <c r="D560" s="2">
        <f t="shared" si="50"/>
        <v>16.681561310113132</v>
      </c>
      <c r="E560" s="2">
        <f t="shared" si="49"/>
        <v>-0.1548362244810022</v>
      </c>
      <c r="F560" s="2">
        <f t="shared" si="53"/>
        <v>-5.3674864445569084E-2</v>
      </c>
      <c r="G560" s="2">
        <f t="shared" si="51"/>
        <v>-0.10116136003543312</v>
      </c>
      <c r="H560" s="2" t="str">
        <f t="shared" si="52"/>
        <v>Hold</v>
      </c>
    </row>
    <row r="561" spans="1:8" ht="13.5" x14ac:dyDescent="0.25">
      <c r="A561" s="3">
        <f>TITRES_STAT!B564</f>
        <v>45419</v>
      </c>
      <c r="B561" s="5">
        <f>TITRES_STAT!D564</f>
        <v>16.9497</v>
      </c>
      <c r="C561" s="2">
        <f t="shared" si="48"/>
        <v>16.524936610919493</v>
      </c>
      <c r="D561" s="2">
        <f t="shared" si="50"/>
        <v>16.701423435289936</v>
      </c>
      <c r="E561" s="2">
        <f t="shared" si="49"/>
        <v>-0.17648682437044272</v>
      </c>
      <c r="F561" s="2">
        <f t="shared" si="53"/>
        <v>-7.8237256430543814E-2</v>
      </c>
      <c r="G561" s="2">
        <f t="shared" si="51"/>
        <v>-9.8249567939898905E-2</v>
      </c>
      <c r="H561" s="2" t="str">
        <f t="shared" si="52"/>
        <v>Hold</v>
      </c>
    </row>
    <row r="562" spans="1:8" ht="13.5" x14ac:dyDescent="0.25">
      <c r="A562" s="3">
        <f>TITRES_STAT!B565</f>
        <v>45420</v>
      </c>
      <c r="B562" s="5">
        <f>TITRES_STAT!D565</f>
        <v>16.9497</v>
      </c>
      <c r="C562" s="2">
        <f t="shared" si="48"/>
        <v>16.523423286162647</v>
      </c>
      <c r="D562" s="2">
        <f t="shared" si="50"/>
        <v>16.719814291935126</v>
      </c>
      <c r="E562" s="2">
        <f t="shared" si="49"/>
        <v>-0.19639100577247959</v>
      </c>
      <c r="F562" s="2">
        <f t="shared" si="53"/>
        <v>-0.10186800629893097</v>
      </c>
      <c r="G562" s="2">
        <f t="shared" si="51"/>
        <v>-9.4522999473548613E-2</v>
      </c>
      <c r="H562" s="2" t="str">
        <f t="shared" si="52"/>
        <v>Hold</v>
      </c>
    </row>
    <row r="563" spans="1:8" ht="13.5" x14ac:dyDescent="0.25">
      <c r="A563" s="3">
        <f>TITRES_STAT!B566</f>
        <v>45421</v>
      </c>
      <c r="B563" s="5">
        <f>TITRES_STAT!D566</f>
        <v>16.9497</v>
      </c>
      <c r="C563" s="2">
        <f t="shared" si="48"/>
        <v>16.522142780599161</v>
      </c>
      <c r="D563" s="2">
        <f t="shared" si="50"/>
        <v>16.736842862902893</v>
      </c>
      <c r="E563" s="2">
        <f t="shared" si="49"/>
        <v>-0.21470008230373239</v>
      </c>
      <c r="F563" s="2">
        <f t="shared" si="53"/>
        <v>-0.12443442149989127</v>
      </c>
      <c r="G563" s="2">
        <f t="shared" si="51"/>
        <v>-9.0265660803841116E-2</v>
      </c>
      <c r="H563" s="2" t="str">
        <f t="shared" si="52"/>
        <v>Hold</v>
      </c>
    </row>
    <row r="564" spans="1:8" ht="13.5" x14ac:dyDescent="0.25">
      <c r="A564" s="3">
        <f>TITRES_STAT!B567</f>
        <v>45422</v>
      </c>
      <c r="B564" s="5">
        <f>TITRES_STAT!D567</f>
        <v>16.9497</v>
      </c>
      <c r="C564" s="2">
        <f t="shared" si="48"/>
        <v>16.521059275891599</v>
      </c>
      <c r="D564" s="2">
        <f t="shared" si="50"/>
        <v>16.75261005824342</v>
      </c>
      <c r="E564" s="2">
        <f t="shared" si="49"/>
        <v>-0.23155078235182103</v>
      </c>
      <c r="F564" s="2">
        <f t="shared" si="53"/>
        <v>-0.14585769367027723</v>
      </c>
      <c r="G564" s="2">
        <f t="shared" si="51"/>
        <v>-8.5693088681543794E-2</v>
      </c>
      <c r="H564" s="2" t="str">
        <f t="shared" si="52"/>
        <v>Hold</v>
      </c>
    </row>
    <row r="565" spans="1:8" ht="13.5" x14ac:dyDescent="0.25">
      <c r="A565" s="3">
        <f>TITRES_STAT!B568</f>
        <v>45425</v>
      </c>
      <c r="B565" s="5">
        <f>TITRES_STAT!D568</f>
        <v>16.9497</v>
      </c>
      <c r="C565" s="2">
        <f t="shared" si="48"/>
        <v>16.520142464215969</v>
      </c>
      <c r="D565" s="2">
        <f t="shared" si="50"/>
        <v>16.767209313188353</v>
      </c>
      <c r="E565" s="2">
        <f t="shared" si="49"/>
        <v>-0.24706684897238418</v>
      </c>
      <c r="F565" s="2">
        <f t="shared" si="53"/>
        <v>-0.16609952473069864</v>
      </c>
      <c r="G565" s="2">
        <f t="shared" si="51"/>
        <v>-8.096732424168554E-2</v>
      </c>
      <c r="H565" s="2" t="str">
        <f t="shared" si="52"/>
        <v>Hold</v>
      </c>
    </row>
    <row r="566" spans="1:8" ht="13.5" x14ac:dyDescent="0.25">
      <c r="A566" s="3">
        <f>TITRES_STAT!B569</f>
        <v>45426</v>
      </c>
      <c r="B566" s="5">
        <f>TITRES_STAT!D569</f>
        <v>17.3843</v>
      </c>
      <c r="C566" s="2">
        <f t="shared" si="48"/>
        <v>16.519366700490433</v>
      </c>
      <c r="D566" s="2">
        <f t="shared" si="50"/>
        <v>16.81291973443366</v>
      </c>
      <c r="E566" s="2">
        <f t="shared" si="49"/>
        <v>-0.29355303394322618</v>
      </c>
      <c r="F566" s="2">
        <f t="shared" si="53"/>
        <v>-0.19159022657320415</v>
      </c>
      <c r="G566" s="2">
        <f t="shared" si="51"/>
        <v>-0.10196280737002203</v>
      </c>
      <c r="H566" s="2" t="str">
        <f t="shared" si="52"/>
        <v>Hold</v>
      </c>
    </row>
    <row r="567" spans="1:8" ht="13.5" x14ac:dyDescent="0.25">
      <c r="A567" s="3">
        <f>TITRES_STAT!B570</f>
        <v>45427</v>
      </c>
      <c r="B567" s="5">
        <f>TITRES_STAT!D570</f>
        <v>17.5929</v>
      </c>
      <c r="C567" s="2">
        <f t="shared" si="48"/>
        <v>16.518710285030366</v>
      </c>
      <c r="D567" s="2">
        <f t="shared" si="50"/>
        <v>16.870696050401538</v>
      </c>
      <c r="E567" s="2">
        <f t="shared" si="49"/>
        <v>-0.35198576537117177</v>
      </c>
      <c r="F567" s="2">
        <f t="shared" si="53"/>
        <v>-0.2236693343327977</v>
      </c>
      <c r="G567" s="2">
        <f t="shared" si="51"/>
        <v>-0.12831643103837406</v>
      </c>
      <c r="H567" s="2" t="str">
        <f t="shared" si="52"/>
        <v>Hold</v>
      </c>
    </row>
    <row r="568" spans="1:8" ht="13.5" x14ac:dyDescent="0.25">
      <c r="A568" s="3">
        <f>TITRES_STAT!B571</f>
        <v>45428</v>
      </c>
      <c r="B568" s="5">
        <f>TITRES_STAT!D571</f>
        <v>17.818899999999999</v>
      </c>
      <c r="C568" s="2">
        <f t="shared" si="48"/>
        <v>16.568970241179542</v>
      </c>
      <c r="D568" s="2">
        <f t="shared" si="50"/>
        <v>16.940933380001425</v>
      </c>
      <c r="E568" s="2">
        <f t="shared" si="49"/>
        <v>-0.37196313882188292</v>
      </c>
      <c r="F568" s="2">
        <f t="shared" si="53"/>
        <v>-0.25332809523061478</v>
      </c>
      <c r="G568" s="2">
        <f t="shared" si="51"/>
        <v>-0.11863504359126814</v>
      </c>
      <c r="H568" s="2" t="str">
        <f t="shared" si="52"/>
        <v>Hold</v>
      </c>
    </row>
    <row r="569" spans="1:8" ht="13.5" x14ac:dyDescent="0.25">
      <c r="A569" s="3">
        <f>TITRES_STAT!B572</f>
        <v>45429</v>
      </c>
      <c r="B569" s="5">
        <f>TITRES_STAT!D572</f>
        <v>17.810199999999998</v>
      </c>
      <c r="C569" s="2">
        <f t="shared" si="48"/>
        <v>16.69440558869038</v>
      </c>
      <c r="D569" s="2">
        <f t="shared" si="50"/>
        <v>17.005323500001321</v>
      </c>
      <c r="E569" s="2">
        <f t="shared" si="49"/>
        <v>-0.31091791131094126</v>
      </c>
      <c r="F569" s="2">
        <f t="shared" si="53"/>
        <v>-0.26484605844668008</v>
      </c>
      <c r="G569" s="2">
        <f t="shared" si="51"/>
        <v>-4.6071852864261187E-2</v>
      </c>
      <c r="H569" s="2" t="str">
        <f t="shared" si="52"/>
        <v>Hold</v>
      </c>
    </row>
    <row r="570" spans="1:8" ht="13.5" x14ac:dyDescent="0.25">
      <c r="A570" s="3">
        <f>TITRES_STAT!B573</f>
        <v>45432</v>
      </c>
      <c r="B570" s="5">
        <f>TITRES_STAT!D573</f>
        <v>16.9497</v>
      </c>
      <c r="C570" s="2">
        <f t="shared" si="48"/>
        <v>16.800543190430322</v>
      </c>
      <c r="D570" s="2">
        <f t="shared" si="50"/>
        <v>17.001203240741965</v>
      </c>
      <c r="E570" s="2">
        <f t="shared" si="49"/>
        <v>-0.2006600503116438</v>
      </c>
      <c r="F570" s="2">
        <f t="shared" si="53"/>
        <v>-0.25200885681967283</v>
      </c>
      <c r="G570" s="2">
        <f t="shared" si="51"/>
        <v>5.1348806508029032E-2</v>
      </c>
      <c r="H570" s="2" t="str">
        <f t="shared" si="52"/>
        <v>Sell</v>
      </c>
    </row>
    <row r="571" spans="1:8" ht="13.5" x14ac:dyDescent="0.25">
      <c r="A571" s="3">
        <f>TITRES_STAT!B574</f>
        <v>45433</v>
      </c>
      <c r="B571" s="5">
        <f>TITRES_STAT!D574</f>
        <v>17.818899999999999</v>
      </c>
      <c r="C571" s="2">
        <f t="shared" si="48"/>
        <v>16.823490391902578</v>
      </c>
      <c r="D571" s="2">
        <f t="shared" si="50"/>
        <v>17.061773371057377</v>
      </c>
      <c r="E571" s="2">
        <f t="shared" si="49"/>
        <v>-0.23828297915479979</v>
      </c>
      <c r="F571" s="2">
        <f t="shared" si="53"/>
        <v>-0.24926368128669824</v>
      </c>
      <c r="G571" s="2">
        <f t="shared" si="51"/>
        <v>1.0980702131898445E-2</v>
      </c>
      <c r="H571" s="2" t="str">
        <f t="shared" si="52"/>
        <v>Sell</v>
      </c>
    </row>
    <row r="572" spans="1:8" ht="13.5" x14ac:dyDescent="0.25">
      <c r="A572" s="3">
        <f>TITRES_STAT!B575</f>
        <v>45434</v>
      </c>
      <c r="B572" s="5">
        <f>TITRES_STAT!D575</f>
        <v>17.775400000000001</v>
      </c>
      <c r="C572" s="2">
        <f t="shared" si="48"/>
        <v>16.842907254686796</v>
      </c>
      <c r="D572" s="2">
        <f t="shared" si="50"/>
        <v>17.114634602830904</v>
      </c>
      <c r="E572" s="2">
        <f t="shared" si="49"/>
        <v>-0.27172734814410759</v>
      </c>
      <c r="F572" s="2">
        <f t="shared" si="53"/>
        <v>-0.25375641465818011</v>
      </c>
      <c r="G572" s="2">
        <f t="shared" si="51"/>
        <v>-1.7970933485927487E-2</v>
      </c>
      <c r="H572" s="2" t="str">
        <f t="shared" si="52"/>
        <v>Hold</v>
      </c>
    </row>
    <row r="573" spans="1:8" ht="13.5" x14ac:dyDescent="0.25">
      <c r="A573" s="3">
        <f>TITRES_STAT!B576</f>
        <v>45435</v>
      </c>
      <c r="B573" s="5">
        <f>TITRES_STAT!D576</f>
        <v>17.749400000000001</v>
      </c>
      <c r="C573" s="2">
        <f t="shared" si="48"/>
        <v>16.859336907811905</v>
      </c>
      <c r="D573" s="2">
        <f t="shared" si="50"/>
        <v>17.161654261880468</v>
      </c>
      <c r="E573" s="2">
        <f t="shared" si="49"/>
        <v>-0.3023173540685633</v>
      </c>
      <c r="F573" s="2">
        <f t="shared" si="53"/>
        <v>-0.26346860254025678</v>
      </c>
      <c r="G573" s="2">
        <f t="shared" si="51"/>
        <v>-3.8848751528306524E-2</v>
      </c>
      <c r="H573" s="2" t="str">
        <f t="shared" si="52"/>
        <v>Hold</v>
      </c>
    </row>
    <row r="574" spans="1:8" ht="13.5" x14ac:dyDescent="0.25">
      <c r="A574" s="3">
        <f>TITRES_STAT!B577</f>
        <v>45436</v>
      </c>
      <c r="B574" s="5">
        <f>TITRES_STAT!D577</f>
        <v>17.749400000000001</v>
      </c>
      <c r="C574" s="2">
        <f t="shared" si="48"/>
        <v>16.873238921994687</v>
      </c>
      <c r="D574" s="2">
        <f t="shared" si="50"/>
        <v>17.205190983222657</v>
      </c>
      <c r="E574" s="2">
        <f t="shared" si="49"/>
        <v>-0.33195206122796961</v>
      </c>
      <c r="F574" s="2">
        <f t="shared" si="53"/>
        <v>-0.27716529427779935</v>
      </c>
      <c r="G574" s="2">
        <f t="shared" si="51"/>
        <v>-5.4786766950170263E-2</v>
      </c>
      <c r="H574" s="2" t="str">
        <f t="shared" si="52"/>
        <v>Hold</v>
      </c>
    </row>
    <row r="575" spans="1:8" ht="13.5" x14ac:dyDescent="0.25">
      <c r="A575" s="3">
        <f>TITRES_STAT!B578</f>
        <v>45439</v>
      </c>
      <c r="B575" s="5">
        <f>TITRES_STAT!D578</f>
        <v>17.3843</v>
      </c>
      <c r="C575" s="2">
        <f t="shared" si="48"/>
        <v>16.885002164764735</v>
      </c>
      <c r="D575" s="2">
        <f t="shared" si="50"/>
        <v>17.218458317798756</v>
      </c>
      <c r="E575" s="2">
        <f t="shared" si="49"/>
        <v>-0.33345615303402099</v>
      </c>
      <c r="F575" s="2">
        <f t="shared" si="53"/>
        <v>-0.28842346602904367</v>
      </c>
      <c r="G575" s="2">
        <f t="shared" si="51"/>
        <v>-4.5032687004977312E-2</v>
      </c>
      <c r="H575" s="2" t="str">
        <f t="shared" si="52"/>
        <v>Hold</v>
      </c>
    </row>
    <row r="576" spans="1:8" ht="13.5" x14ac:dyDescent="0.25">
      <c r="A576" s="3">
        <f>TITRES_STAT!B579</f>
        <v>45440</v>
      </c>
      <c r="B576" s="5">
        <f>TITRES_STAT!D579</f>
        <v>17.749400000000001</v>
      </c>
      <c r="C576" s="2">
        <f t="shared" si="48"/>
        <v>16.961817216339391</v>
      </c>
      <c r="D576" s="2">
        <f t="shared" si="50"/>
        <v>17.257787331295145</v>
      </c>
      <c r="E576" s="2">
        <f t="shared" si="49"/>
        <v>-0.29597011495575387</v>
      </c>
      <c r="F576" s="2">
        <f t="shared" si="53"/>
        <v>-0.28993279581438575</v>
      </c>
      <c r="G576" s="2">
        <f t="shared" si="51"/>
        <v>-6.0373191413681249E-3</v>
      </c>
      <c r="H576" s="2" t="str">
        <f t="shared" si="52"/>
        <v>Hold</v>
      </c>
    </row>
    <row r="577" spans="1:8" ht="13.5" x14ac:dyDescent="0.25">
      <c r="A577" s="3">
        <f>TITRES_STAT!B580</f>
        <v>45441</v>
      </c>
      <c r="B577" s="5">
        <f>TITRES_STAT!D580</f>
        <v>17.045300000000001</v>
      </c>
      <c r="C577" s="2">
        <f t="shared" si="48"/>
        <v>17.058906875364102</v>
      </c>
      <c r="D577" s="2">
        <f t="shared" si="50"/>
        <v>17.242047528976986</v>
      </c>
      <c r="E577" s="2">
        <f t="shared" si="49"/>
        <v>-0.18314065361288456</v>
      </c>
      <c r="F577" s="2">
        <f t="shared" si="53"/>
        <v>-0.26857436737408552</v>
      </c>
      <c r="G577" s="2">
        <f t="shared" si="51"/>
        <v>8.5433713761200958E-2</v>
      </c>
      <c r="H577" s="2" t="str">
        <f t="shared" si="52"/>
        <v>Sell</v>
      </c>
    </row>
    <row r="578" spans="1:8" ht="13.5" x14ac:dyDescent="0.25">
      <c r="A578" s="3">
        <f>TITRES_STAT!B581</f>
        <v>45442</v>
      </c>
      <c r="B578" s="5">
        <f>TITRES_STAT!D581</f>
        <v>17.045300000000001</v>
      </c>
      <c r="C578" s="2">
        <f t="shared" si="48"/>
        <v>17.175828894538856</v>
      </c>
      <c r="D578" s="2">
        <f t="shared" si="50"/>
        <v>17.227473637941653</v>
      </c>
      <c r="E578" s="2">
        <f t="shared" si="49"/>
        <v>-5.1644743402796678E-2</v>
      </c>
      <c r="F578" s="2">
        <f t="shared" si="53"/>
        <v>-0.22518844257982776</v>
      </c>
      <c r="G578" s="2">
        <f t="shared" si="51"/>
        <v>0.17354369917703108</v>
      </c>
      <c r="H578" s="2" t="str">
        <f t="shared" si="52"/>
        <v>Sell</v>
      </c>
    </row>
    <row r="579" spans="1:8" ht="13.5" x14ac:dyDescent="0.25">
      <c r="A579" s="3">
        <f>TITRES_STAT!B582</f>
        <v>45443</v>
      </c>
      <c r="B579" s="5">
        <f>TITRES_STAT!D582</f>
        <v>17.731999999999999</v>
      </c>
      <c r="C579" s="2">
        <f t="shared" si="48"/>
        <v>17.273424449225185</v>
      </c>
      <c r="D579" s="2">
        <f t="shared" si="50"/>
        <v>17.264845961057084</v>
      </c>
      <c r="E579" s="2">
        <f t="shared" si="49"/>
        <v>8.5784881681014724E-3</v>
      </c>
      <c r="F579" s="2">
        <f t="shared" si="53"/>
        <v>-0.17843505643024193</v>
      </c>
      <c r="G579" s="2">
        <f t="shared" si="51"/>
        <v>0.18701354459834341</v>
      </c>
      <c r="H579" s="2" t="str">
        <f t="shared" si="52"/>
        <v>Sell</v>
      </c>
    </row>
    <row r="580" spans="1:8" ht="13.5" x14ac:dyDescent="0.25">
      <c r="A580" s="3">
        <f>TITRES_STAT!B583</f>
        <v>45446</v>
      </c>
      <c r="B580" s="5">
        <f>TITRES_STAT!D583</f>
        <v>17.723299999999998</v>
      </c>
      <c r="C580" s="2">
        <f t="shared" si="48"/>
        <v>17.223620687805926</v>
      </c>
      <c r="D580" s="2">
        <f t="shared" si="50"/>
        <v>17.2988055194973</v>
      </c>
      <c r="E580" s="2">
        <f t="shared" si="49"/>
        <v>-7.5184831691373688E-2</v>
      </c>
      <c r="F580" s="2">
        <f t="shared" si="53"/>
        <v>-0.15778501148246829</v>
      </c>
      <c r="G580" s="2">
        <f t="shared" si="51"/>
        <v>8.2600179791094602E-2</v>
      </c>
      <c r="H580" s="2" t="str">
        <f t="shared" si="52"/>
        <v>Sell</v>
      </c>
    </row>
    <row r="581" spans="1:8" ht="13.5" x14ac:dyDescent="0.25">
      <c r="A581" s="3">
        <f>TITRES_STAT!B584</f>
        <v>45447</v>
      </c>
      <c r="B581" s="5">
        <f>TITRES_STAT!D584</f>
        <v>17.723299999999998</v>
      </c>
      <c r="C581" s="2">
        <f t="shared" si="48"/>
        <v>17.315202120451168</v>
      </c>
      <c r="D581" s="2">
        <f t="shared" si="50"/>
        <v>17.330249555090095</v>
      </c>
      <c r="E581" s="2">
        <f t="shared" si="49"/>
        <v>-1.504743463892666E-2</v>
      </c>
      <c r="F581" s="2">
        <f t="shared" si="53"/>
        <v>-0.12923749611375995</v>
      </c>
      <c r="G581" s="2">
        <f t="shared" si="51"/>
        <v>0.11419006147483329</v>
      </c>
      <c r="H581" s="2" t="str">
        <f t="shared" si="52"/>
        <v>Sell</v>
      </c>
    </row>
    <row r="582" spans="1:8" ht="13.5" x14ac:dyDescent="0.25">
      <c r="A582" s="3">
        <f>TITRES_STAT!B585</f>
        <v>45448</v>
      </c>
      <c r="B582" s="5">
        <f>TITRES_STAT!D585</f>
        <v>16.680199999999999</v>
      </c>
      <c r="C582" s="2">
        <f t="shared" si="48"/>
        <v>17.386001794227912</v>
      </c>
      <c r="D582" s="2">
        <f t="shared" si="50"/>
        <v>17.282097736194533</v>
      </c>
      <c r="E582" s="2">
        <f t="shared" si="49"/>
        <v>0.10390405803337899</v>
      </c>
      <c r="F582" s="2">
        <f t="shared" si="53"/>
        <v>-8.2609185284332171E-2</v>
      </c>
      <c r="G582" s="2">
        <f t="shared" si="51"/>
        <v>0.18651324331771116</v>
      </c>
      <c r="H582" s="2" t="str">
        <f t="shared" si="52"/>
        <v>Sell</v>
      </c>
    </row>
    <row r="583" spans="1:8" ht="13.5" x14ac:dyDescent="0.25">
      <c r="A583" s="3">
        <f>TITRES_STAT!B586</f>
        <v>45449</v>
      </c>
      <c r="B583" s="5">
        <f>TITRES_STAT!D586</f>
        <v>17.3843</v>
      </c>
      <c r="C583" s="2">
        <f t="shared" si="48"/>
        <v>17.44190921050054</v>
      </c>
      <c r="D583" s="2">
        <f t="shared" si="50"/>
        <v>17.289668274254197</v>
      </c>
      <c r="E583" s="2">
        <f t="shared" si="49"/>
        <v>0.15224093624634349</v>
      </c>
      <c r="F583" s="2">
        <f t="shared" si="53"/>
        <v>-3.563916097819704E-2</v>
      </c>
      <c r="G583" s="2">
        <f t="shared" si="51"/>
        <v>0.18788009722454052</v>
      </c>
      <c r="H583" s="2" t="str">
        <f t="shared" si="52"/>
        <v>Sell</v>
      </c>
    </row>
    <row r="584" spans="1:8" ht="13.5" x14ac:dyDescent="0.25">
      <c r="A584" s="3">
        <f>TITRES_STAT!B587</f>
        <v>45450</v>
      </c>
      <c r="B584" s="5">
        <f>TITRES_STAT!D587</f>
        <v>17.3843</v>
      </c>
      <c r="C584" s="2">
        <f t="shared" si="48"/>
        <v>17.489215485808149</v>
      </c>
      <c r="D584" s="2">
        <f t="shared" si="50"/>
        <v>17.296678031716848</v>
      </c>
      <c r="E584" s="2">
        <f t="shared" si="49"/>
        <v>0.19253745409130119</v>
      </c>
      <c r="F584" s="2">
        <f t="shared" si="53"/>
        <v>9.9961620357026104E-3</v>
      </c>
      <c r="G584" s="2">
        <f t="shared" si="51"/>
        <v>0.18254129205559858</v>
      </c>
      <c r="H584" s="2" t="str">
        <f t="shared" si="52"/>
        <v>Sell</v>
      </c>
    </row>
    <row r="585" spans="1:8" ht="13.5" x14ac:dyDescent="0.25">
      <c r="A585" s="3">
        <f>TITRES_STAT!B588</f>
        <v>45453</v>
      </c>
      <c r="B585" s="5">
        <f>TITRES_STAT!D588</f>
        <v>17.3843</v>
      </c>
      <c r="C585" s="2">
        <f t="shared" si="48"/>
        <v>17.473074641837663</v>
      </c>
      <c r="D585" s="2">
        <f t="shared" si="50"/>
        <v>17.303168547885971</v>
      </c>
      <c r="E585" s="2">
        <f t="shared" si="49"/>
        <v>0.16990609395169187</v>
      </c>
      <c r="F585" s="2">
        <f t="shared" si="53"/>
        <v>4.197814841890047E-2</v>
      </c>
      <c r="G585" s="2">
        <f t="shared" si="51"/>
        <v>0.12792794553279141</v>
      </c>
      <c r="H585" s="2" t="str">
        <f t="shared" si="52"/>
        <v>Sell</v>
      </c>
    </row>
    <row r="586" spans="1:8" ht="13.5" x14ac:dyDescent="0.25">
      <c r="A586" s="3">
        <f>TITRES_STAT!B589</f>
        <v>45454</v>
      </c>
      <c r="B586" s="5">
        <f>TITRES_STAT!D589</f>
        <v>17.3843</v>
      </c>
      <c r="C586" s="2">
        <f t="shared" si="48"/>
        <v>17.515586235401098</v>
      </c>
      <c r="D586" s="2">
        <f t="shared" si="50"/>
        <v>17.309178285079604</v>
      </c>
      <c r="E586" s="2">
        <f t="shared" si="49"/>
        <v>0.20640795032149484</v>
      </c>
      <c r="F586" s="2">
        <f t="shared" si="53"/>
        <v>7.4864108799419349E-2</v>
      </c>
      <c r="G586" s="2">
        <f t="shared" si="51"/>
        <v>0.13154384152207549</v>
      </c>
      <c r="H586" s="2" t="str">
        <f t="shared" si="52"/>
        <v>Sell</v>
      </c>
    </row>
    <row r="587" spans="1:8" ht="13.5" x14ac:dyDescent="0.25">
      <c r="A587" s="3">
        <f>TITRES_STAT!B590</f>
        <v>45455</v>
      </c>
      <c r="B587" s="5">
        <f>TITRES_STAT!D590</f>
        <v>16.341200000000001</v>
      </c>
      <c r="C587" s="2">
        <f t="shared" si="48"/>
        <v>17.443234506877854</v>
      </c>
      <c r="D587" s="2">
        <f t="shared" si="50"/>
        <v>17.237476189888522</v>
      </c>
      <c r="E587" s="2">
        <f t="shared" si="49"/>
        <v>0.205758316989332</v>
      </c>
      <c r="F587" s="2">
        <f t="shared" si="53"/>
        <v>0.10104295043740188</v>
      </c>
      <c r="G587" s="2">
        <f t="shared" si="51"/>
        <v>0.10471536655193012</v>
      </c>
      <c r="H587" s="2" t="str">
        <f t="shared" si="52"/>
        <v>Sell</v>
      </c>
    </row>
    <row r="588" spans="1:8" ht="13.5" x14ac:dyDescent="0.25">
      <c r="A588" s="3">
        <f>TITRES_STAT!B591</f>
        <v>45456</v>
      </c>
      <c r="B588" s="5">
        <f>TITRES_STAT!D591</f>
        <v>16.967099999999999</v>
      </c>
      <c r="C588" s="2">
        <f t="shared" si="48"/>
        <v>17.382013813512032</v>
      </c>
      <c r="D588" s="2">
        <f t="shared" si="50"/>
        <v>17.217448323970853</v>
      </c>
      <c r="E588" s="2">
        <f t="shared" si="49"/>
        <v>0.16456548954117878</v>
      </c>
      <c r="F588" s="2">
        <f t="shared" si="53"/>
        <v>0.11374745825815727</v>
      </c>
      <c r="G588" s="2">
        <f t="shared" si="51"/>
        <v>5.0818031283021509E-2</v>
      </c>
      <c r="H588" s="2" t="str">
        <f t="shared" si="52"/>
        <v>Sell</v>
      </c>
    </row>
    <row r="589" spans="1:8" ht="13.5" x14ac:dyDescent="0.25">
      <c r="A589" s="3">
        <f>TITRES_STAT!B592</f>
        <v>45457</v>
      </c>
      <c r="B589" s="5">
        <f>TITRES_STAT!D592</f>
        <v>17.2974</v>
      </c>
      <c r="C589" s="2">
        <f t="shared" si="48"/>
        <v>17.435857842202488</v>
      </c>
      <c r="D589" s="2">
        <f t="shared" si="50"/>
        <v>17.223370670343382</v>
      </c>
      <c r="E589" s="2">
        <f t="shared" si="49"/>
        <v>0.21248717185910593</v>
      </c>
      <c r="F589" s="2">
        <f t="shared" si="53"/>
        <v>0.133495400978347</v>
      </c>
      <c r="G589" s="2">
        <f t="shared" si="51"/>
        <v>7.8991770880758927E-2</v>
      </c>
      <c r="H589" s="2" t="str">
        <f t="shared" si="52"/>
        <v>Sell</v>
      </c>
    </row>
    <row r="590" spans="1:8" ht="13.5" x14ac:dyDescent="0.25">
      <c r="A590" s="3">
        <f>TITRES_STAT!B593</f>
        <v>45461</v>
      </c>
      <c r="B590" s="5">
        <f>TITRES_STAT!D593</f>
        <v>17.2974</v>
      </c>
      <c r="C590" s="2">
        <f t="shared" si="48"/>
        <v>17.480079712632872</v>
      </c>
      <c r="D590" s="2">
        <f t="shared" si="50"/>
        <v>17.228854324392021</v>
      </c>
      <c r="E590" s="2">
        <f t="shared" si="49"/>
        <v>0.25122538824085083</v>
      </c>
      <c r="F590" s="2">
        <f t="shared" si="53"/>
        <v>0.15704139843084777</v>
      </c>
      <c r="G590" s="2">
        <f t="shared" si="51"/>
        <v>9.418398981000306E-2</v>
      </c>
      <c r="H590" s="2" t="str">
        <f t="shared" si="52"/>
        <v>Sell</v>
      </c>
    </row>
    <row r="591" spans="1:8" ht="13.5" x14ac:dyDescent="0.25">
      <c r="A591" s="3">
        <f>TITRES_STAT!B594</f>
        <v>45462</v>
      </c>
      <c r="B591" s="5">
        <f>TITRES_STAT!D594</f>
        <v>16.9497</v>
      </c>
      <c r="C591" s="2">
        <f t="shared" ref="C591:C654" si="54">$C$4*B581+C590*(1-$C$4)</f>
        <v>17.517498218381661</v>
      </c>
      <c r="D591" s="2">
        <f t="shared" si="50"/>
        <v>17.208176226288909</v>
      </c>
      <c r="E591" s="2">
        <f t="shared" si="49"/>
        <v>0.30932199209275169</v>
      </c>
      <c r="F591" s="2">
        <f t="shared" si="53"/>
        <v>0.18749751716322857</v>
      </c>
      <c r="G591" s="2">
        <f t="shared" si="51"/>
        <v>0.12182447492952311</v>
      </c>
      <c r="H591" s="2" t="str">
        <f t="shared" si="52"/>
        <v>Sell</v>
      </c>
    </row>
    <row r="592" spans="1:8" ht="13.5" x14ac:dyDescent="0.25">
      <c r="A592" s="3">
        <f>TITRES_STAT!B595</f>
        <v>45463</v>
      </c>
      <c r="B592" s="5">
        <f>TITRES_STAT!D595</f>
        <v>16.9497</v>
      </c>
      <c r="C592" s="2">
        <f t="shared" si="54"/>
        <v>17.388683107861404</v>
      </c>
      <c r="D592" s="2">
        <f t="shared" si="50"/>
        <v>17.189029839156397</v>
      </c>
      <c r="E592" s="2">
        <f t="shared" si="49"/>
        <v>0.19965326870500633</v>
      </c>
      <c r="F592" s="2">
        <f t="shared" si="53"/>
        <v>0.18992866747158413</v>
      </c>
      <c r="G592" s="2">
        <f t="shared" si="51"/>
        <v>9.7246012334221976E-3</v>
      </c>
      <c r="H592" s="2" t="str">
        <f t="shared" si="52"/>
        <v>Sell</v>
      </c>
    </row>
    <row r="593" spans="1:8" ht="13.5" x14ac:dyDescent="0.25">
      <c r="A593" s="3">
        <f>TITRES_STAT!B596</f>
        <v>45464</v>
      </c>
      <c r="B593" s="5">
        <f>TITRES_STAT!D596</f>
        <v>16.9497</v>
      </c>
      <c r="C593" s="2">
        <f t="shared" si="54"/>
        <v>17.388008783575032</v>
      </c>
      <c r="D593" s="2">
        <f t="shared" si="50"/>
        <v>17.171301702922591</v>
      </c>
      <c r="E593" s="2">
        <f t="shared" si="49"/>
        <v>0.21670708065244071</v>
      </c>
      <c r="F593" s="2">
        <f t="shared" si="53"/>
        <v>0.19528435010775547</v>
      </c>
      <c r="G593" s="2">
        <f t="shared" si="51"/>
        <v>2.1422730544685242E-2</v>
      </c>
      <c r="H593" s="2" t="str">
        <f t="shared" si="52"/>
        <v>Sell</v>
      </c>
    </row>
    <row r="594" spans="1:8" ht="13.5" x14ac:dyDescent="0.25">
      <c r="A594" s="3">
        <f>TITRES_STAT!B597</f>
        <v>45467</v>
      </c>
      <c r="B594" s="5">
        <f>TITRES_STAT!D597</f>
        <v>16.9497</v>
      </c>
      <c r="C594" s="2">
        <f t="shared" si="54"/>
        <v>17.387438201486567</v>
      </c>
      <c r="D594" s="2">
        <f t="shared" si="50"/>
        <v>17.154886761965361</v>
      </c>
      <c r="E594" s="2">
        <f t="shared" si="49"/>
        <v>0.23255143952120605</v>
      </c>
      <c r="F594" s="2">
        <f t="shared" si="53"/>
        <v>0.2027377679904456</v>
      </c>
      <c r="G594" s="2">
        <f t="shared" si="51"/>
        <v>2.9813671530760449E-2</v>
      </c>
      <c r="H594" s="2" t="str">
        <f t="shared" si="52"/>
        <v>Sell</v>
      </c>
    </row>
    <row r="595" spans="1:8" ht="13.5" x14ac:dyDescent="0.25">
      <c r="A595" s="3">
        <f>TITRES_STAT!B598</f>
        <v>45468</v>
      </c>
      <c r="B595" s="5">
        <f>TITRES_STAT!D598</f>
        <v>16.9497</v>
      </c>
      <c r="C595" s="2">
        <f t="shared" si="54"/>
        <v>17.386955401257865</v>
      </c>
      <c r="D595" s="2">
        <f t="shared" si="50"/>
        <v>17.139687742560518</v>
      </c>
      <c r="E595" s="2">
        <f t="shared" si="49"/>
        <v>0.24726765869734635</v>
      </c>
      <c r="F595" s="2">
        <f t="shared" si="53"/>
        <v>0.21164374613182574</v>
      </c>
      <c r="G595" s="2">
        <f t="shared" si="51"/>
        <v>3.562391256552061E-2</v>
      </c>
      <c r="H595" s="2" t="str">
        <f t="shared" si="52"/>
        <v>Sell</v>
      </c>
    </row>
    <row r="596" spans="1:8" ht="13.5" x14ac:dyDescent="0.25">
      <c r="A596" s="3">
        <f>TITRES_STAT!B599</f>
        <v>45469</v>
      </c>
      <c r="B596" s="5">
        <f>TITRES_STAT!D599</f>
        <v>16.5151</v>
      </c>
      <c r="C596" s="2">
        <f t="shared" si="54"/>
        <v>17.386546877987424</v>
      </c>
      <c r="D596" s="2">
        <f t="shared" si="50"/>
        <v>17.09342198385233</v>
      </c>
      <c r="E596" s="2">
        <f t="shared" si="49"/>
        <v>0.29312489413509368</v>
      </c>
      <c r="F596" s="2">
        <f t="shared" si="53"/>
        <v>0.22793997573247932</v>
      </c>
      <c r="G596" s="2">
        <f t="shared" si="51"/>
        <v>6.5184918402614367E-2</v>
      </c>
      <c r="H596" s="2" t="str">
        <f t="shared" si="52"/>
        <v>Sell</v>
      </c>
    </row>
    <row r="597" spans="1:8" ht="13.5" x14ac:dyDescent="0.25">
      <c r="A597" s="3">
        <f>TITRES_STAT!B600</f>
        <v>45470</v>
      </c>
      <c r="B597" s="5">
        <f>TITRES_STAT!D600</f>
        <v>16.5151</v>
      </c>
      <c r="C597" s="2">
        <f t="shared" si="54"/>
        <v>17.225724281373974</v>
      </c>
      <c r="D597" s="2">
        <f t="shared" si="50"/>
        <v>17.050583318381786</v>
      </c>
      <c r="E597" s="2">
        <f t="shared" si="49"/>
        <v>0.17514096299218807</v>
      </c>
      <c r="F597" s="2">
        <f t="shared" si="53"/>
        <v>0.21738017318442107</v>
      </c>
      <c r="G597" s="2">
        <f t="shared" si="51"/>
        <v>-4.2239210192233007E-2</v>
      </c>
      <c r="H597" s="2" t="str">
        <f t="shared" si="52"/>
        <v>Hold</v>
      </c>
    </row>
    <row r="598" spans="1:8" ht="13.5" x14ac:dyDescent="0.25">
      <c r="A598" s="3">
        <f>TITRES_STAT!B601</f>
        <v>45471</v>
      </c>
      <c r="B598" s="5">
        <f>TITRES_STAT!D601</f>
        <v>16.9497</v>
      </c>
      <c r="C598" s="2">
        <f t="shared" si="54"/>
        <v>17.185935930393363</v>
      </c>
      <c r="D598" s="2">
        <f t="shared" si="50"/>
        <v>17.043110479983135</v>
      </c>
      <c r="E598" s="2">
        <f t="shared" si="49"/>
        <v>0.14282545041022843</v>
      </c>
      <c r="F598" s="2">
        <f t="shared" si="53"/>
        <v>0.20246922862958255</v>
      </c>
      <c r="G598" s="2">
        <f t="shared" si="51"/>
        <v>-5.9643778219354127E-2</v>
      </c>
      <c r="H598" s="2" t="str">
        <f t="shared" si="52"/>
        <v>Hold</v>
      </c>
    </row>
    <row r="599" spans="1:8" ht="13.5" x14ac:dyDescent="0.25">
      <c r="A599" s="3">
        <f>TITRES_STAT!B602</f>
        <v>45474</v>
      </c>
      <c r="B599" s="5">
        <f>TITRES_STAT!D602</f>
        <v>17.366900000000001</v>
      </c>
      <c r="C599" s="2">
        <f t="shared" si="54"/>
        <v>17.203084248794383</v>
      </c>
      <c r="D599" s="2">
        <f t="shared" si="50"/>
        <v>17.067094888873271</v>
      </c>
      <c r="E599" s="2">
        <f t="shared" si="49"/>
        <v>0.13598935992111194</v>
      </c>
      <c r="F599" s="2">
        <f t="shared" si="53"/>
        <v>0.18917325488788844</v>
      </c>
      <c r="G599" s="2">
        <f t="shared" si="51"/>
        <v>-5.3183894966776502E-2</v>
      </c>
      <c r="H599" s="2" t="str">
        <f t="shared" si="52"/>
        <v>Hold</v>
      </c>
    </row>
    <row r="600" spans="1:8" ht="13.5" x14ac:dyDescent="0.25">
      <c r="A600" s="3">
        <f>TITRES_STAT!B603</f>
        <v>45475</v>
      </c>
      <c r="B600" s="5">
        <f>TITRES_STAT!D603</f>
        <v>16.5151</v>
      </c>
      <c r="C600" s="2">
        <f t="shared" si="54"/>
        <v>17.217594364364476</v>
      </c>
      <c r="D600" s="2">
        <f t="shared" si="50"/>
        <v>17.026206378586362</v>
      </c>
      <c r="E600" s="2">
        <f t="shared" si="49"/>
        <v>0.191387985778114</v>
      </c>
      <c r="F600" s="2">
        <f t="shared" si="53"/>
        <v>0.18961620106593358</v>
      </c>
      <c r="G600" s="2">
        <f t="shared" si="51"/>
        <v>1.7717847121804242E-3</v>
      </c>
      <c r="H600" s="2" t="str">
        <f t="shared" si="52"/>
        <v>Sell</v>
      </c>
    </row>
    <row r="601" spans="1:8" ht="13.5" x14ac:dyDescent="0.25">
      <c r="A601" s="3">
        <f>TITRES_STAT!B604</f>
        <v>45476</v>
      </c>
      <c r="B601" s="5">
        <f>TITRES_STAT!D604</f>
        <v>16.8628</v>
      </c>
      <c r="C601" s="2">
        <f t="shared" si="54"/>
        <v>17.17637984676994</v>
      </c>
      <c r="D601" s="2">
        <f t="shared" si="50"/>
        <v>17.014102202394781</v>
      </c>
      <c r="E601" s="2">
        <f t="shared" si="49"/>
        <v>0.16227764437515901</v>
      </c>
      <c r="F601" s="2">
        <f t="shared" si="53"/>
        <v>0.18414848972777867</v>
      </c>
      <c r="G601" s="2">
        <f t="shared" si="51"/>
        <v>-2.1870845352619656E-2</v>
      </c>
      <c r="H601" s="2" t="str">
        <f t="shared" si="52"/>
        <v>Hold</v>
      </c>
    </row>
    <row r="602" spans="1:8" ht="13.5" x14ac:dyDescent="0.25">
      <c r="A602" s="3">
        <f>TITRES_STAT!B605</f>
        <v>45477</v>
      </c>
      <c r="B602" s="5">
        <f>TITRES_STAT!D605</f>
        <v>16.636800000000001</v>
      </c>
      <c r="C602" s="2">
        <f t="shared" si="54"/>
        <v>17.141506024189948</v>
      </c>
      <c r="D602" s="2">
        <f t="shared" si="50"/>
        <v>16.98615389110628</v>
      </c>
      <c r="E602" s="2">
        <f t="shared" si="49"/>
        <v>0.15535213308366735</v>
      </c>
      <c r="F602" s="2">
        <f t="shared" si="53"/>
        <v>0.17838921839895641</v>
      </c>
      <c r="G602" s="2">
        <f t="shared" si="51"/>
        <v>-2.3037085315289058E-2</v>
      </c>
      <c r="H602" s="2" t="str">
        <f t="shared" si="52"/>
        <v>Hold</v>
      </c>
    </row>
    <row r="603" spans="1:8" ht="13.5" x14ac:dyDescent="0.25">
      <c r="A603" s="3">
        <f>TITRES_STAT!B606</f>
        <v>45478</v>
      </c>
      <c r="B603" s="5">
        <f>TITRES_STAT!D606</f>
        <v>17.2974</v>
      </c>
      <c r="C603" s="2">
        <f t="shared" si="54"/>
        <v>17.111997405083802</v>
      </c>
      <c r="D603" s="2">
        <f t="shared" si="50"/>
        <v>17.009209158431741</v>
      </c>
      <c r="E603" s="2">
        <f t="shared" si="49"/>
        <v>0.10278824665206088</v>
      </c>
      <c r="F603" s="2">
        <f t="shared" si="53"/>
        <v>0.16326902404957733</v>
      </c>
      <c r="G603" s="2">
        <f t="shared" si="51"/>
        <v>-6.048077739751645E-2</v>
      </c>
      <c r="H603" s="2" t="str">
        <f t="shared" si="52"/>
        <v>Hold</v>
      </c>
    </row>
    <row r="604" spans="1:8" ht="13.5" x14ac:dyDescent="0.25">
      <c r="A604" s="3">
        <f>TITRES_STAT!B607</f>
        <v>45481</v>
      </c>
      <c r="B604" s="5">
        <f>TITRES_STAT!D607</f>
        <v>17.253900000000002</v>
      </c>
      <c r="C604" s="2">
        <f t="shared" si="54"/>
        <v>17.087028573532447</v>
      </c>
      <c r="D604" s="2">
        <f t="shared" si="50"/>
        <v>17.027334405955315</v>
      </c>
      <c r="E604" s="2">
        <f t="shared" ref="E604:E667" si="55">C604-D604</f>
        <v>5.9694167577131196E-2</v>
      </c>
      <c r="F604" s="2">
        <f t="shared" si="53"/>
        <v>0.14255405275508812</v>
      </c>
      <c r="G604" s="2">
        <f t="shared" si="51"/>
        <v>-8.2859885177956921E-2</v>
      </c>
      <c r="H604" s="2" t="str">
        <f t="shared" si="52"/>
        <v>Hold</v>
      </c>
    </row>
    <row r="605" spans="1:8" ht="13.5" x14ac:dyDescent="0.25">
      <c r="A605" s="3">
        <f>TITRES_STAT!B608</f>
        <v>45482</v>
      </c>
      <c r="B605" s="5">
        <f>TITRES_STAT!D608</f>
        <v>17.175699999999999</v>
      </c>
      <c r="C605" s="2">
        <f t="shared" si="54"/>
        <v>17.065901100681302</v>
      </c>
      <c r="D605" s="2">
        <f t="shared" ref="D605:D668" si="56">$D$4*B605+(1-$D$4)*D604</f>
        <v>17.038324449958626</v>
      </c>
      <c r="E605" s="2">
        <f t="shared" si="55"/>
        <v>2.7576650722675566E-2</v>
      </c>
      <c r="F605" s="2">
        <f t="shared" si="53"/>
        <v>0.11955857234860562</v>
      </c>
      <c r="G605" s="2">
        <f t="shared" si="51"/>
        <v>-9.1981921625930052E-2</v>
      </c>
      <c r="H605" s="2" t="str">
        <f t="shared" si="52"/>
        <v>Hold</v>
      </c>
    </row>
    <row r="606" spans="1:8" ht="13.5" x14ac:dyDescent="0.25">
      <c r="A606" s="3">
        <f>TITRES_STAT!B609</f>
        <v>45483</v>
      </c>
      <c r="B606" s="5">
        <f>TITRES_STAT!D609</f>
        <v>17.175699999999999</v>
      </c>
      <c r="C606" s="2">
        <f t="shared" si="54"/>
        <v>16.981162469807256</v>
      </c>
      <c r="D606" s="2">
        <f t="shared" si="56"/>
        <v>17.048500416628357</v>
      </c>
      <c r="E606" s="2">
        <f t="shared" si="55"/>
        <v>-6.7337946821101724E-2</v>
      </c>
      <c r="F606" s="2">
        <f t="shared" si="53"/>
        <v>8.2179268514664144E-2</v>
      </c>
      <c r="G606" s="2">
        <f t="shared" si="51"/>
        <v>-0.14951721533576587</v>
      </c>
      <c r="H606" s="2" t="str">
        <f t="shared" si="52"/>
        <v>Hold</v>
      </c>
    </row>
    <row r="607" spans="1:8" ht="13.5" x14ac:dyDescent="0.25">
      <c r="A607" s="3">
        <f>TITRES_STAT!B610</f>
        <v>45484</v>
      </c>
      <c r="B607" s="5">
        <f>TITRES_STAT!D610</f>
        <v>17.175699999999999</v>
      </c>
      <c r="C607" s="2">
        <f t="shared" si="54"/>
        <v>16.909460551375371</v>
      </c>
      <c r="D607" s="2">
        <f t="shared" si="56"/>
        <v>17.057922607989219</v>
      </c>
      <c r="E607" s="2">
        <f t="shared" si="55"/>
        <v>-0.14846205661384815</v>
      </c>
      <c r="F607" s="2">
        <f t="shared" si="53"/>
        <v>3.6051003488961689E-2</v>
      </c>
      <c r="G607" s="2">
        <f t="shared" si="51"/>
        <v>-0.18451306010280982</v>
      </c>
      <c r="H607" s="2" t="str">
        <f t="shared" si="52"/>
        <v>Hold</v>
      </c>
    </row>
    <row r="608" spans="1:8" ht="13.5" x14ac:dyDescent="0.25">
      <c r="A608" s="3">
        <f>TITRES_STAT!B611</f>
        <v>45485</v>
      </c>
      <c r="B608" s="5">
        <f>TITRES_STAT!D611</f>
        <v>16.819299999999998</v>
      </c>
      <c r="C608" s="2">
        <f t="shared" si="54"/>
        <v>16.915651235779158</v>
      </c>
      <c r="D608" s="2">
        <f t="shared" si="56"/>
        <v>17.04024685924928</v>
      </c>
      <c r="E608" s="2">
        <f t="shared" si="55"/>
        <v>-0.1245956234701211</v>
      </c>
      <c r="F608" s="2">
        <f t="shared" si="53"/>
        <v>3.9216780971451301E-3</v>
      </c>
      <c r="G608" s="2">
        <f t="shared" si="51"/>
        <v>-0.12851730156726623</v>
      </c>
      <c r="H608" s="2" t="str">
        <f t="shared" si="52"/>
        <v>Hold</v>
      </c>
    </row>
    <row r="609" spans="1:8" ht="13.5" x14ac:dyDescent="0.25">
      <c r="A609" s="3">
        <f>TITRES_STAT!B612</f>
        <v>45488</v>
      </c>
      <c r="B609" s="5">
        <f>TITRES_STAT!D612</f>
        <v>16.819299999999998</v>
      </c>
      <c r="C609" s="2">
        <f t="shared" si="54"/>
        <v>16.985074122582365</v>
      </c>
      <c r="D609" s="2">
        <f t="shared" si="56"/>
        <v>17.023880425230814</v>
      </c>
      <c r="E609" s="2">
        <f t="shared" si="55"/>
        <v>-3.8806302648449531E-2</v>
      </c>
      <c r="F609" s="2">
        <f t="shared" si="53"/>
        <v>-4.6239180519738023E-3</v>
      </c>
      <c r="G609" s="2">
        <f t="shared" si="51"/>
        <v>-3.4182384596475726E-2</v>
      </c>
      <c r="H609" s="2" t="str">
        <f t="shared" si="52"/>
        <v>Hold</v>
      </c>
    </row>
    <row r="610" spans="1:8" ht="13.5" x14ac:dyDescent="0.25">
      <c r="A610" s="3">
        <f>TITRES_STAT!B613</f>
        <v>45489</v>
      </c>
      <c r="B610" s="5">
        <f>TITRES_STAT!D613</f>
        <v>16.819299999999998</v>
      </c>
      <c r="C610" s="2">
        <f t="shared" si="54"/>
        <v>16.912770411415845</v>
      </c>
      <c r="D610" s="2">
        <f t="shared" si="56"/>
        <v>17.008726319658162</v>
      </c>
      <c r="E610" s="2">
        <f t="shared" si="55"/>
        <v>-9.5955908242316923E-2</v>
      </c>
      <c r="F610" s="2">
        <f t="shared" si="53"/>
        <v>-2.2890316090042426E-2</v>
      </c>
      <c r="G610" s="2">
        <f t="shared" si="51"/>
        <v>-7.3065592152274497E-2</v>
      </c>
      <c r="H610" s="2" t="str">
        <f t="shared" si="52"/>
        <v>Hold</v>
      </c>
    </row>
    <row r="611" spans="1:8" ht="13.5" x14ac:dyDescent="0.25">
      <c r="A611" s="3">
        <f>TITRES_STAT!B614</f>
        <v>45490</v>
      </c>
      <c r="B611" s="5">
        <f>TITRES_STAT!D614</f>
        <v>16.819299999999998</v>
      </c>
      <c r="C611" s="2">
        <f t="shared" si="54"/>
        <v>16.905082655813409</v>
      </c>
      <c r="D611" s="2">
        <f t="shared" si="56"/>
        <v>16.994694740424226</v>
      </c>
      <c r="E611" s="2">
        <f t="shared" si="55"/>
        <v>-8.9612084610816822E-2</v>
      </c>
      <c r="F611" s="2">
        <f t="shared" si="53"/>
        <v>-3.6234669794197309E-2</v>
      </c>
      <c r="G611" s="2">
        <f t="shared" si="51"/>
        <v>-5.3377414816619513E-2</v>
      </c>
      <c r="H611" s="2" t="str">
        <f t="shared" si="52"/>
        <v>Hold</v>
      </c>
    </row>
    <row r="612" spans="1:8" ht="13.5" x14ac:dyDescent="0.25">
      <c r="A612" s="3">
        <f>TITRES_STAT!B615</f>
        <v>45491</v>
      </c>
      <c r="B612" s="5">
        <f>TITRES_STAT!D615</f>
        <v>16.819299999999998</v>
      </c>
      <c r="C612" s="2">
        <f t="shared" si="54"/>
        <v>16.863808401072884</v>
      </c>
      <c r="D612" s="2">
        <f t="shared" si="56"/>
        <v>16.98170253742984</v>
      </c>
      <c r="E612" s="2">
        <f t="shared" si="55"/>
        <v>-0.11789413635695567</v>
      </c>
      <c r="F612" s="2">
        <f t="shared" si="53"/>
        <v>-5.2566563106748981E-2</v>
      </c>
      <c r="G612" s="2">
        <f t="shared" ref="G612:G675" si="57">E612-F612</f>
        <v>-6.5327573250206689E-2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45492</v>
      </c>
      <c r="B613" s="5">
        <f>TITRES_STAT!D616</f>
        <v>16.819299999999998</v>
      </c>
      <c r="C613" s="2">
        <f t="shared" si="54"/>
        <v>16.930514800907826</v>
      </c>
      <c r="D613" s="2">
        <f t="shared" si="56"/>
        <v>16.969672719842446</v>
      </c>
      <c r="E613" s="2">
        <f t="shared" si="55"/>
        <v>-3.9157918934620284E-2</v>
      </c>
      <c r="F613" s="2">
        <f t="shared" ref="F613:F676" si="59">(E613*(2/(10)))+((1-(2/10))*F612)</f>
        <v>-4.9884834272323243E-2</v>
      </c>
      <c r="G613" s="2">
        <f t="shared" si="57"/>
        <v>1.0726915337702959E-2</v>
      </c>
      <c r="H613" s="2" t="str">
        <f t="shared" si="58"/>
        <v>Sell</v>
      </c>
    </row>
    <row r="614" spans="1:8" ht="13.5" x14ac:dyDescent="0.25">
      <c r="A614" s="3">
        <f>TITRES_STAT!B617</f>
        <v>45495</v>
      </c>
      <c r="B614" s="5">
        <f>TITRES_STAT!D617</f>
        <v>16.793199999999999</v>
      </c>
      <c r="C614" s="2">
        <f t="shared" si="54"/>
        <v>16.98026636999893</v>
      </c>
      <c r="D614" s="2">
        <f t="shared" si="56"/>
        <v>16.956600666520785</v>
      </c>
      <c r="E614" s="2">
        <f t="shared" si="55"/>
        <v>2.3665703478144451E-2</v>
      </c>
      <c r="F614" s="2">
        <f t="shared" si="59"/>
        <v>-3.5174726722229703E-2</v>
      </c>
      <c r="G614" s="2">
        <f t="shared" si="57"/>
        <v>5.8840430200374154E-2</v>
      </c>
      <c r="H614" s="2" t="str">
        <f t="shared" si="58"/>
        <v>Sell</v>
      </c>
    </row>
    <row r="615" spans="1:8" ht="13.5" x14ac:dyDescent="0.25">
      <c r="A615" s="3">
        <f>TITRES_STAT!B618</f>
        <v>45496</v>
      </c>
      <c r="B615" s="5">
        <f>TITRES_STAT!D618</f>
        <v>16.7758</v>
      </c>
      <c r="C615" s="2">
        <f t="shared" si="54"/>
        <v>17.010333082306786</v>
      </c>
      <c r="D615" s="2">
        <f t="shared" si="56"/>
        <v>16.943208024556284</v>
      </c>
      <c r="E615" s="2">
        <f t="shared" si="55"/>
        <v>6.7125057750502037E-2</v>
      </c>
      <c r="F615" s="2">
        <f t="shared" si="59"/>
        <v>-1.4714769827683357E-2</v>
      </c>
      <c r="G615" s="2">
        <f t="shared" si="57"/>
        <v>8.1839827578185392E-2</v>
      </c>
      <c r="H615" s="2" t="str">
        <f t="shared" si="58"/>
        <v>Sell</v>
      </c>
    </row>
    <row r="616" spans="1:8" ht="13.5" x14ac:dyDescent="0.25">
      <c r="A616" s="3">
        <f>TITRES_STAT!B619</f>
        <v>45497</v>
      </c>
      <c r="B616" s="5">
        <f>TITRES_STAT!D619</f>
        <v>17.509</v>
      </c>
      <c r="C616" s="2">
        <f t="shared" si="54"/>
        <v>17.035774146567281</v>
      </c>
      <c r="D616" s="2">
        <f t="shared" si="56"/>
        <v>16.985118541255819</v>
      </c>
      <c r="E616" s="2">
        <f t="shared" si="55"/>
        <v>5.0655605311462182E-2</v>
      </c>
      <c r="F616" s="2">
        <f t="shared" si="59"/>
        <v>-1.6406947998542486E-3</v>
      </c>
      <c r="G616" s="2">
        <f t="shared" si="57"/>
        <v>5.2296300111316432E-2</v>
      </c>
      <c r="H616" s="2" t="str">
        <f t="shared" si="58"/>
        <v>Sell</v>
      </c>
    </row>
    <row r="617" spans="1:8" ht="13.5" x14ac:dyDescent="0.25">
      <c r="A617" s="3">
        <f>TITRES_STAT!B620</f>
        <v>45499</v>
      </c>
      <c r="B617" s="5">
        <f>TITRES_STAT!D620</f>
        <v>17.875699999999998</v>
      </c>
      <c r="C617" s="2">
        <f t="shared" si="54"/>
        <v>17.057301200941545</v>
      </c>
      <c r="D617" s="2">
        <f t="shared" si="56"/>
        <v>17.05108753819983</v>
      </c>
      <c r="E617" s="2">
        <f t="shared" si="55"/>
        <v>6.2136627417146428E-3</v>
      </c>
      <c r="F617" s="2">
        <f t="shared" si="59"/>
        <v>-6.9823291540470258E-5</v>
      </c>
      <c r="G617" s="2">
        <f t="shared" si="57"/>
        <v>6.2834860332551135E-3</v>
      </c>
      <c r="H617" s="2" t="str">
        <f t="shared" si="58"/>
        <v>Sell</v>
      </c>
    </row>
    <row r="618" spans="1:8" ht="13.5" x14ac:dyDescent="0.25">
      <c r="A618" s="3">
        <f>TITRES_STAT!B621</f>
        <v>45502</v>
      </c>
      <c r="B618" s="5">
        <f>TITRES_STAT!D621</f>
        <v>18.013200000000001</v>
      </c>
      <c r="C618" s="2">
        <f t="shared" si="54"/>
        <v>17.020685631565922</v>
      </c>
      <c r="D618" s="2">
        <f t="shared" si="56"/>
        <v>17.122355127962805</v>
      </c>
      <c r="E618" s="2">
        <f t="shared" si="55"/>
        <v>-0.10166949639688383</v>
      </c>
      <c r="F618" s="2">
        <f t="shared" si="59"/>
        <v>-2.0389757912609142E-2</v>
      </c>
      <c r="G618" s="2">
        <f t="shared" si="57"/>
        <v>-8.1279738484274694E-2</v>
      </c>
      <c r="H618" s="2" t="str">
        <f t="shared" si="58"/>
        <v>Hold</v>
      </c>
    </row>
    <row r="619" spans="1:8" ht="13.5" x14ac:dyDescent="0.25">
      <c r="A619" s="3">
        <f>TITRES_STAT!B622</f>
        <v>45503</v>
      </c>
      <c r="B619" s="5">
        <f>TITRES_STAT!D622</f>
        <v>18.013200000000001</v>
      </c>
      <c r="C619" s="2">
        <f t="shared" si="54"/>
        <v>16.989703226709626</v>
      </c>
      <c r="D619" s="2">
        <f t="shared" si="56"/>
        <v>17.1883436370026</v>
      </c>
      <c r="E619" s="2">
        <f t="shared" si="55"/>
        <v>-0.19864041029297397</v>
      </c>
      <c r="F619" s="2">
        <f t="shared" si="59"/>
        <v>-5.603988838868211E-2</v>
      </c>
      <c r="G619" s="2">
        <f t="shared" si="57"/>
        <v>-0.14260052190429184</v>
      </c>
      <c r="H619" s="2" t="str">
        <f t="shared" si="58"/>
        <v>Hold</v>
      </c>
    </row>
    <row r="620" spans="1:8" ht="13.5" x14ac:dyDescent="0.25">
      <c r="A620" s="3">
        <f>TITRES_STAT!B623</f>
        <v>45504</v>
      </c>
      <c r="B620" s="5">
        <f>TITRES_STAT!D623</f>
        <v>18.013200000000001</v>
      </c>
      <c r="C620" s="2">
        <f t="shared" si="54"/>
        <v>16.963487345677375</v>
      </c>
      <c r="D620" s="2">
        <f t="shared" si="56"/>
        <v>17.249444108335741</v>
      </c>
      <c r="E620" s="2">
        <f t="shared" si="55"/>
        <v>-0.28595676265836545</v>
      </c>
      <c r="F620" s="2">
        <f t="shared" si="59"/>
        <v>-0.10202326324261879</v>
      </c>
      <c r="G620" s="2">
        <f t="shared" si="57"/>
        <v>-0.18393349941574666</v>
      </c>
      <c r="H620" s="2" t="str">
        <f t="shared" si="58"/>
        <v>Hold</v>
      </c>
    </row>
    <row r="621" spans="1:8" ht="13.5" x14ac:dyDescent="0.25">
      <c r="A621" s="3">
        <f>TITRES_STAT!B624</f>
        <v>45505</v>
      </c>
      <c r="B621" s="5">
        <f>TITRES_STAT!D624</f>
        <v>18.334</v>
      </c>
      <c r="C621" s="2">
        <f t="shared" si="54"/>
        <v>16.941304677111624</v>
      </c>
      <c r="D621" s="2">
        <f t="shared" si="56"/>
        <v>17.329781581792354</v>
      </c>
      <c r="E621" s="2">
        <f t="shared" si="55"/>
        <v>-0.38847690468072926</v>
      </c>
      <c r="F621" s="2">
        <f t="shared" si="59"/>
        <v>-0.15931399153024089</v>
      </c>
      <c r="G621" s="2">
        <f t="shared" si="57"/>
        <v>-0.22916291315048837</v>
      </c>
      <c r="H621" s="2" t="str">
        <f t="shared" si="58"/>
        <v>Hold</v>
      </c>
    </row>
    <row r="622" spans="1:8" ht="13.5" x14ac:dyDescent="0.25">
      <c r="A622" s="3">
        <f>TITRES_STAT!B625</f>
        <v>45506</v>
      </c>
      <c r="B622" s="5">
        <f>TITRES_STAT!D625</f>
        <v>18.334</v>
      </c>
      <c r="C622" s="2">
        <f t="shared" si="54"/>
        <v>16.922534726786758</v>
      </c>
      <c r="D622" s="2">
        <f t="shared" si="56"/>
        <v>17.404168131289218</v>
      </c>
      <c r="E622" s="2">
        <f t="shared" si="55"/>
        <v>-0.48163340450246039</v>
      </c>
      <c r="F622" s="2">
        <f t="shared" si="59"/>
        <v>-0.22377787412468481</v>
      </c>
      <c r="G622" s="2">
        <f t="shared" si="57"/>
        <v>-0.25785553037777559</v>
      </c>
      <c r="H622" s="2" t="str">
        <f t="shared" si="58"/>
        <v>Hold</v>
      </c>
    </row>
    <row r="623" spans="1:8" ht="13.5" x14ac:dyDescent="0.25">
      <c r="A623" s="3">
        <f>TITRES_STAT!B626</f>
        <v>45509</v>
      </c>
      <c r="B623" s="5">
        <f>TITRES_STAT!D626</f>
        <v>18.1965</v>
      </c>
      <c r="C623" s="2">
        <f t="shared" si="54"/>
        <v>16.906652461127255</v>
      </c>
      <c r="D623" s="2">
        <f t="shared" si="56"/>
        <v>17.46285938082335</v>
      </c>
      <c r="E623" s="2">
        <f t="shared" si="55"/>
        <v>-0.55620691969609481</v>
      </c>
      <c r="F623" s="2">
        <f t="shared" si="59"/>
        <v>-0.29026368323896684</v>
      </c>
      <c r="G623" s="2">
        <f t="shared" si="57"/>
        <v>-0.26594323645712797</v>
      </c>
      <c r="H623" s="2" t="str">
        <f t="shared" si="58"/>
        <v>Hold</v>
      </c>
    </row>
    <row r="624" spans="1:8" ht="13.5" x14ac:dyDescent="0.25">
      <c r="A624" s="3">
        <f>TITRES_STAT!B627</f>
        <v>45510</v>
      </c>
      <c r="B624" s="5">
        <f>TITRES_STAT!D627</f>
        <v>18.104800000000001</v>
      </c>
      <c r="C624" s="2">
        <f t="shared" si="54"/>
        <v>16.889198236338448</v>
      </c>
      <c r="D624" s="2">
        <f t="shared" si="56"/>
        <v>17.510410537799398</v>
      </c>
      <c r="E624" s="2">
        <f t="shared" si="55"/>
        <v>-0.6212123014609503</v>
      </c>
      <c r="F624" s="2">
        <f t="shared" si="59"/>
        <v>-0.35645340688336352</v>
      </c>
      <c r="G624" s="2">
        <f t="shared" si="57"/>
        <v>-0.26475889457758678</v>
      </c>
      <c r="H624" s="2" t="str">
        <f t="shared" si="58"/>
        <v>Hold</v>
      </c>
    </row>
    <row r="625" spans="1:8" ht="13.5" x14ac:dyDescent="0.25">
      <c r="A625" s="3">
        <f>TITRES_STAT!B628</f>
        <v>45511</v>
      </c>
      <c r="B625" s="5">
        <f>TITRES_STAT!D628</f>
        <v>18.040700000000001</v>
      </c>
      <c r="C625" s="2">
        <f t="shared" si="54"/>
        <v>16.871752353824842</v>
      </c>
      <c r="D625" s="2">
        <f t="shared" si="56"/>
        <v>17.549691238703147</v>
      </c>
      <c r="E625" s="2">
        <f t="shared" si="55"/>
        <v>-0.677938884878305</v>
      </c>
      <c r="F625" s="2">
        <f t="shared" si="59"/>
        <v>-0.4207505024823518</v>
      </c>
      <c r="G625" s="2">
        <f t="shared" si="57"/>
        <v>-0.25718838239595321</v>
      </c>
      <c r="H625" s="2" t="str">
        <f t="shared" si="58"/>
        <v>Hold</v>
      </c>
    </row>
    <row r="626" spans="1:8" ht="13.5" x14ac:dyDescent="0.25">
      <c r="A626" s="3">
        <f>TITRES_STAT!B629</f>
        <v>45512</v>
      </c>
      <c r="B626" s="5">
        <f>TITRES_STAT!D629</f>
        <v>17.417300000000001</v>
      </c>
      <c r="C626" s="2">
        <f t="shared" si="54"/>
        <v>16.969790453236406</v>
      </c>
      <c r="D626" s="2">
        <f t="shared" si="56"/>
        <v>17.539884480280691</v>
      </c>
      <c r="E626" s="2">
        <f t="shared" si="55"/>
        <v>-0.57009402704428425</v>
      </c>
      <c r="F626" s="2">
        <f t="shared" si="59"/>
        <v>-0.45061920739473832</v>
      </c>
      <c r="G626" s="2">
        <f t="shared" si="57"/>
        <v>-0.11947481964954593</v>
      </c>
      <c r="H626" s="2" t="str">
        <f t="shared" si="58"/>
        <v>Hold</v>
      </c>
    </row>
    <row r="627" spans="1:8" ht="13.5" x14ac:dyDescent="0.25">
      <c r="A627" s="3">
        <f>TITRES_STAT!B630</f>
        <v>45513</v>
      </c>
      <c r="B627" s="5">
        <f>TITRES_STAT!D630</f>
        <v>17.783999999999999</v>
      </c>
      <c r="C627" s="2">
        <f t="shared" si="54"/>
        <v>17.109161152738498</v>
      </c>
      <c r="D627" s="2">
        <f t="shared" si="56"/>
        <v>17.55796711137101</v>
      </c>
      <c r="E627" s="2">
        <f t="shared" si="55"/>
        <v>-0.44880595863251216</v>
      </c>
      <c r="F627" s="2">
        <f t="shared" si="59"/>
        <v>-0.45025655764229311</v>
      </c>
      <c r="G627" s="2">
        <f t="shared" si="57"/>
        <v>1.4505990097809507E-3</v>
      </c>
      <c r="H627" s="2" t="str">
        <f t="shared" si="58"/>
        <v>Sell</v>
      </c>
    </row>
    <row r="628" spans="1:8" ht="13.5" x14ac:dyDescent="0.25">
      <c r="A628" s="3">
        <f>TITRES_STAT!B631</f>
        <v>45516</v>
      </c>
      <c r="B628" s="5">
        <f>TITRES_STAT!D631</f>
        <v>17.692299999999999</v>
      </c>
      <c r="C628" s="2">
        <f t="shared" si="54"/>
        <v>17.24824405231719</v>
      </c>
      <c r="D628" s="2">
        <f t="shared" si="56"/>
        <v>17.567917695713898</v>
      </c>
      <c r="E628" s="2">
        <f t="shared" si="55"/>
        <v>-0.31967364339670823</v>
      </c>
      <c r="F628" s="2">
        <f t="shared" si="59"/>
        <v>-0.42413997479317617</v>
      </c>
      <c r="G628" s="2">
        <f t="shared" si="57"/>
        <v>0.10446633139646794</v>
      </c>
      <c r="H628" s="2" t="str">
        <f t="shared" si="58"/>
        <v>Sell</v>
      </c>
    </row>
    <row r="629" spans="1:8" ht="13.5" x14ac:dyDescent="0.25">
      <c r="A629" s="3">
        <f>TITRES_STAT!B632</f>
        <v>45518</v>
      </c>
      <c r="B629" s="5">
        <f>TITRES_STAT!D632</f>
        <v>17.692299999999999</v>
      </c>
      <c r="C629" s="2">
        <f t="shared" si="54"/>
        <v>17.36592958272993</v>
      </c>
      <c r="D629" s="2">
        <f t="shared" si="56"/>
        <v>17.577131199735092</v>
      </c>
      <c r="E629" s="2">
        <f t="shared" si="55"/>
        <v>-0.21120161700516249</v>
      </c>
      <c r="F629" s="2">
        <f t="shared" si="59"/>
        <v>-0.38155230323557349</v>
      </c>
      <c r="G629" s="2">
        <f t="shared" si="57"/>
        <v>0.170350686230411</v>
      </c>
      <c r="H629" s="2" t="str">
        <f t="shared" si="58"/>
        <v>Sell</v>
      </c>
    </row>
    <row r="630" spans="1:8" ht="13.5" x14ac:dyDescent="0.25">
      <c r="A630" s="3">
        <f>TITRES_STAT!B633</f>
        <v>45519</v>
      </c>
      <c r="B630" s="5">
        <f>TITRES_STAT!D633</f>
        <v>17.509</v>
      </c>
      <c r="C630" s="2">
        <f t="shared" si="54"/>
        <v>17.465509646925327</v>
      </c>
      <c r="D630" s="2">
        <f t="shared" si="56"/>
        <v>17.572084444199159</v>
      </c>
      <c r="E630" s="2">
        <f t="shared" si="55"/>
        <v>-0.1065747972738329</v>
      </c>
      <c r="F630" s="2">
        <f t="shared" si="59"/>
        <v>-0.3265568020432254</v>
      </c>
      <c r="G630" s="2">
        <f t="shared" si="57"/>
        <v>0.2199820047693925</v>
      </c>
      <c r="H630" s="2" t="str">
        <f t="shared" si="58"/>
        <v>Sell</v>
      </c>
    </row>
    <row r="631" spans="1:8" ht="13.5" x14ac:dyDescent="0.25">
      <c r="A631" s="3">
        <f>TITRES_STAT!B634</f>
        <v>45520</v>
      </c>
      <c r="B631" s="5">
        <f>TITRES_STAT!D634</f>
        <v>17.509</v>
      </c>
      <c r="C631" s="2">
        <f t="shared" si="54"/>
        <v>17.599123547398353</v>
      </c>
      <c r="D631" s="2">
        <f t="shared" si="56"/>
        <v>17.567411522406626</v>
      </c>
      <c r="E631" s="2">
        <f t="shared" si="55"/>
        <v>3.1712024991726651E-2</v>
      </c>
      <c r="F631" s="2">
        <f t="shared" si="59"/>
        <v>-0.25490303663623504</v>
      </c>
      <c r="G631" s="2">
        <f t="shared" si="57"/>
        <v>0.28661506162796169</v>
      </c>
      <c r="H631" s="2" t="str">
        <f t="shared" si="58"/>
        <v>Sell</v>
      </c>
    </row>
    <row r="632" spans="1:8" ht="13.5" x14ac:dyDescent="0.25">
      <c r="A632" s="3">
        <f>TITRES_STAT!B635</f>
        <v>45523</v>
      </c>
      <c r="B632" s="5">
        <f>TITRES_STAT!D635</f>
        <v>17.509</v>
      </c>
      <c r="C632" s="2">
        <f t="shared" si="54"/>
        <v>17.712181463183221</v>
      </c>
      <c r="D632" s="2">
        <f t="shared" si="56"/>
        <v>17.563084742969096</v>
      </c>
      <c r="E632" s="2">
        <f t="shared" si="55"/>
        <v>0.1490967202141249</v>
      </c>
      <c r="F632" s="2">
        <f t="shared" si="59"/>
        <v>-0.17410308526616305</v>
      </c>
      <c r="G632" s="2">
        <f t="shared" si="57"/>
        <v>0.32319980548028793</v>
      </c>
      <c r="H632" s="2" t="str">
        <f t="shared" si="58"/>
        <v>Sell</v>
      </c>
    </row>
    <row r="633" spans="1:8" ht="13.5" x14ac:dyDescent="0.25">
      <c r="A633" s="3">
        <f>TITRES_STAT!B636</f>
        <v>45524</v>
      </c>
      <c r="B633" s="5">
        <f>TITRES_STAT!D636</f>
        <v>17.509</v>
      </c>
      <c r="C633" s="2">
        <f t="shared" si="54"/>
        <v>17.786692007308879</v>
      </c>
      <c r="D633" s="2">
        <f t="shared" si="56"/>
        <v>17.559078465712126</v>
      </c>
      <c r="E633" s="2">
        <f t="shared" si="55"/>
        <v>0.22761354159675307</v>
      </c>
      <c r="F633" s="2">
        <f t="shared" si="59"/>
        <v>-9.3759759893579819E-2</v>
      </c>
      <c r="G633" s="2">
        <f t="shared" si="57"/>
        <v>0.32137330149033289</v>
      </c>
      <c r="H633" s="2" t="str">
        <f t="shared" si="58"/>
        <v>Sell</v>
      </c>
    </row>
    <row r="634" spans="1:8" ht="13.5" x14ac:dyDescent="0.25">
      <c r="A634" s="3">
        <f>TITRES_STAT!B637</f>
        <v>45525</v>
      </c>
      <c r="B634" s="5">
        <f>TITRES_STAT!D637</f>
        <v>17.509</v>
      </c>
      <c r="C634" s="2">
        <f t="shared" si="54"/>
        <v>17.835631698492129</v>
      </c>
      <c r="D634" s="2">
        <f t="shared" si="56"/>
        <v>17.555368949733449</v>
      </c>
      <c r="E634" s="2">
        <f t="shared" si="55"/>
        <v>0.2802627487586804</v>
      </c>
      <c r="F634" s="2">
        <f t="shared" si="59"/>
        <v>-1.8955258163127778E-2</v>
      </c>
      <c r="G634" s="2">
        <f t="shared" si="57"/>
        <v>0.29921800692180817</v>
      </c>
      <c r="H634" s="2" t="str">
        <f t="shared" si="58"/>
        <v>Sell</v>
      </c>
    </row>
    <row r="635" spans="1:8" ht="13.5" x14ac:dyDescent="0.25">
      <c r="A635" s="3">
        <f>TITRES_STAT!B638</f>
        <v>45526</v>
      </c>
      <c r="B635" s="5">
        <f>TITRES_STAT!D638</f>
        <v>17.509</v>
      </c>
      <c r="C635" s="2">
        <f t="shared" si="54"/>
        <v>17.86718066795488</v>
      </c>
      <c r="D635" s="2">
        <f t="shared" si="56"/>
        <v>17.551934212716155</v>
      </c>
      <c r="E635" s="2">
        <f t="shared" si="55"/>
        <v>0.31524645523872508</v>
      </c>
      <c r="F635" s="2">
        <f t="shared" si="59"/>
        <v>4.7885084517242799E-2</v>
      </c>
      <c r="G635" s="2">
        <f t="shared" si="57"/>
        <v>0.26736137072148225</v>
      </c>
      <c r="H635" s="2" t="str">
        <f t="shared" si="58"/>
        <v>Sell</v>
      </c>
    </row>
    <row r="636" spans="1:8" ht="13.5" x14ac:dyDescent="0.25">
      <c r="A636" s="3">
        <f>TITRES_STAT!B639</f>
        <v>45527</v>
      </c>
      <c r="B636" s="5">
        <f>TITRES_STAT!D639</f>
        <v>17.509</v>
      </c>
      <c r="C636" s="2">
        <f t="shared" si="54"/>
        <v>17.797968257500283</v>
      </c>
      <c r="D636" s="2">
        <f t="shared" si="56"/>
        <v>17.548753900663105</v>
      </c>
      <c r="E636" s="2">
        <f t="shared" si="55"/>
        <v>0.24921435683717874</v>
      </c>
      <c r="F636" s="2">
        <f t="shared" si="59"/>
        <v>8.8150938981229998E-2</v>
      </c>
      <c r="G636" s="2">
        <f t="shared" si="57"/>
        <v>0.16106341785594874</v>
      </c>
      <c r="H636" s="2" t="str">
        <f t="shared" si="58"/>
        <v>Sell</v>
      </c>
    </row>
    <row r="637" spans="1:8" ht="13.5" x14ac:dyDescent="0.25">
      <c r="A637" s="3">
        <f>TITRES_STAT!B640</f>
        <v>45530</v>
      </c>
      <c r="B637" s="5">
        <f>TITRES_STAT!D640</f>
        <v>17.371500000000001</v>
      </c>
      <c r="C637" s="2">
        <f t="shared" si="54"/>
        <v>17.795819294807931</v>
      </c>
      <c r="D637" s="2">
        <f t="shared" si="56"/>
        <v>17.535623982095469</v>
      </c>
      <c r="E637" s="2">
        <f t="shared" si="55"/>
        <v>0.26019531271246166</v>
      </c>
      <c r="F637" s="2">
        <f t="shared" si="59"/>
        <v>0.12255981372747635</v>
      </c>
      <c r="G637" s="2">
        <f t="shared" si="57"/>
        <v>0.13763549898498531</v>
      </c>
      <c r="H637" s="2" t="str">
        <f t="shared" si="58"/>
        <v>Sell</v>
      </c>
    </row>
    <row r="638" spans="1:8" ht="13.5" x14ac:dyDescent="0.25">
      <c r="A638" s="3">
        <f>TITRES_STAT!B641</f>
        <v>45531</v>
      </c>
      <c r="B638" s="5">
        <f>TITRES_STAT!D641</f>
        <v>17.371500000000001</v>
      </c>
      <c r="C638" s="2">
        <f t="shared" si="54"/>
        <v>17.779893249452865</v>
      </c>
      <c r="D638" s="2">
        <f t="shared" si="56"/>
        <v>17.523466650088398</v>
      </c>
      <c r="E638" s="2">
        <f t="shared" si="55"/>
        <v>0.25642659936446677</v>
      </c>
      <c r="F638" s="2">
        <f t="shared" si="59"/>
        <v>0.14933317085487444</v>
      </c>
      <c r="G638" s="2">
        <f t="shared" si="57"/>
        <v>0.10709342850959233</v>
      </c>
      <c r="H638" s="2" t="str">
        <f t="shared" si="58"/>
        <v>Sell</v>
      </c>
    </row>
    <row r="639" spans="1:8" ht="13.5" x14ac:dyDescent="0.25">
      <c r="A639" s="3">
        <f>TITRES_STAT!B642</f>
        <v>45532</v>
      </c>
      <c r="B639" s="5">
        <f>TITRES_STAT!D642</f>
        <v>17.362300000000001</v>
      </c>
      <c r="C639" s="2">
        <f t="shared" si="54"/>
        <v>17.766417364921654</v>
      </c>
      <c r="D639" s="2">
        <f t="shared" si="56"/>
        <v>17.511528379711478</v>
      </c>
      <c r="E639" s="2">
        <f t="shared" si="55"/>
        <v>0.25488898521017589</v>
      </c>
      <c r="F639" s="2">
        <f t="shared" si="59"/>
        <v>0.17044433372593473</v>
      </c>
      <c r="G639" s="2">
        <f t="shared" si="57"/>
        <v>8.4444651484241157E-2</v>
      </c>
      <c r="H639" s="2" t="str">
        <f t="shared" si="58"/>
        <v>Sell</v>
      </c>
    </row>
    <row r="640" spans="1:8" ht="13.5" x14ac:dyDescent="0.25">
      <c r="A640" s="3">
        <f>TITRES_STAT!B643</f>
        <v>45533</v>
      </c>
      <c r="B640" s="5">
        <f>TITRES_STAT!D643</f>
        <v>17.362300000000001</v>
      </c>
      <c r="C640" s="2">
        <f t="shared" si="54"/>
        <v>17.726814693395248</v>
      </c>
      <c r="D640" s="2">
        <f t="shared" si="56"/>
        <v>17.500474425658776</v>
      </c>
      <c r="E640" s="2">
        <f t="shared" si="55"/>
        <v>0.22634026773647165</v>
      </c>
      <c r="F640" s="2">
        <f t="shared" si="59"/>
        <v>0.18162352052804212</v>
      </c>
      <c r="G640" s="2">
        <f t="shared" si="57"/>
        <v>4.4716747208429525E-2</v>
      </c>
      <c r="H640" s="2" t="str">
        <f t="shared" si="58"/>
        <v>Sell</v>
      </c>
    </row>
    <row r="641" spans="1:8" ht="13.5" x14ac:dyDescent="0.25">
      <c r="A641" s="3">
        <f>TITRES_STAT!B644</f>
        <v>45534</v>
      </c>
      <c r="B641" s="5">
        <f>TITRES_STAT!D644</f>
        <v>17.371500000000001</v>
      </c>
      <c r="C641" s="2">
        <f t="shared" si="54"/>
        <v>17.69330474056521</v>
      </c>
      <c r="D641" s="2">
        <f t="shared" si="56"/>
        <v>17.490920764498867</v>
      </c>
      <c r="E641" s="2">
        <f t="shared" si="55"/>
        <v>0.20238397606634351</v>
      </c>
      <c r="F641" s="2">
        <f t="shared" si="59"/>
        <v>0.18577561163570239</v>
      </c>
      <c r="G641" s="2">
        <f t="shared" si="57"/>
        <v>1.660836443064112E-2</v>
      </c>
      <c r="H641" s="2" t="str">
        <f t="shared" si="58"/>
        <v>Sell</v>
      </c>
    </row>
    <row r="642" spans="1:8" ht="13.5" x14ac:dyDescent="0.25">
      <c r="A642" s="3">
        <f>TITRES_STAT!B645</f>
        <v>45537</v>
      </c>
      <c r="B642" s="5">
        <f>TITRES_STAT!D645</f>
        <v>18.1873</v>
      </c>
      <c r="C642" s="2">
        <f t="shared" si="54"/>
        <v>17.664950165093639</v>
      </c>
      <c r="D642" s="2">
        <f t="shared" si="56"/>
        <v>17.542504411573024</v>
      </c>
      <c r="E642" s="2">
        <f t="shared" si="55"/>
        <v>0.1224457535206156</v>
      </c>
      <c r="F642" s="2">
        <f t="shared" si="59"/>
        <v>0.17310964001268503</v>
      </c>
      <c r="G642" s="2">
        <f t="shared" si="57"/>
        <v>-5.0663886492069432E-2</v>
      </c>
      <c r="H642" s="2" t="str">
        <f t="shared" si="58"/>
        <v>Hold</v>
      </c>
    </row>
    <row r="643" spans="1:8" ht="13.5" x14ac:dyDescent="0.25">
      <c r="A643" s="3">
        <f>TITRES_STAT!B646</f>
        <v>45538</v>
      </c>
      <c r="B643" s="5">
        <f>TITRES_STAT!D646</f>
        <v>18.150700000000001</v>
      </c>
      <c r="C643" s="2">
        <f t="shared" si="54"/>
        <v>17.640957832002311</v>
      </c>
      <c r="D643" s="2">
        <f t="shared" si="56"/>
        <v>17.587555936641689</v>
      </c>
      <c r="E643" s="2">
        <f t="shared" si="55"/>
        <v>5.340189536062212E-2</v>
      </c>
      <c r="F643" s="2">
        <f t="shared" si="59"/>
        <v>0.14916809108227247</v>
      </c>
      <c r="G643" s="2">
        <f t="shared" si="57"/>
        <v>-9.5766195721650349E-2</v>
      </c>
      <c r="H643" s="2" t="str">
        <f t="shared" si="58"/>
        <v>Hold</v>
      </c>
    </row>
    <row r="644" spans="1:8" ht="13.5" x14ac:dyDescent="0.25">
      <c r="A644" s="3">
        <f>TITRES_STAT!B647</f>
        <v>45539</v>
      </c>
      <c r="B644" s="5">
        <f>TITRES_STAT!D647</f>
        <v>18.1782</v>
      </c>
      <c r="C644" s="2">
        <f t="shared" si="54"/>
        <v>17.62065662707888</v>
      </c>
      <c r="D644" s="2">
        <f t="shared" si="56"/>
        <v>17.631307348742304</v>
      </c>
      <c r="E644" s="2">
        <f t="shared" si="55"/>
        <v>-1.0650721663424179E-2</v>
      </c>
      <c r="F644" s="2">
        <f t="shared" si="59"/>
        <v>0.11720432853313315</v>
      </c>
      <c r="G644" s="2">
        <f t="shared" si="57"/>
        <v>-0.12785505019655732</v>
      </c>
      <c r="H644" s="2" t="str">
        <f t="shared" si="58"/>
        <v>Hold</v>
      </c>
    </row>
    <row r="645" spans="1:8" ht="13.5" x14ac:dyDescent="0.25">
      <c r="A645" s="3">
        <f>TITRES_STAT!B648</f>
        <v>45540</v>
      </c>
      <c r="B645" s="5">
        <f>TITRES_STAT!D648</f>
        <v>17.875699999999998</v>
      </c>
      <c r="C645" s="2">
        <f t="shared" si="54"/>
        <v>17.60347868445136</v>
      </c>
      <c r="D645" s="2">
        <f t="shared" si="56"/>
        <v>17.649410508094725</v>
      </c>
      <c r="E645" s="2">
        <f t="shared" si="55"/>
        <v>-4.5931823643364567E-2</v>
      </c>
      <c r="F645" s="2">
        <f t="shared" si="59"/>
        <v>8.4577098097833606E-2</v>
      </c>
      <c r="G645" s="2">
        <f t="shared" si="57"/>
        <v>-0.13050892174119816</v>
      </c>
      <c r="H645" s="2" t="str">
        <f t="shared" si="58"/>
        <v>Hold</v>
      </c>
    </row>
    <row r="646" spans="1:8" ht="13.5" x14ac:dyDescent="0.25">
      <c r="A646" s="3">
        <f>TITRES_STAT!B649</f>
        <v>45541</v>
      </c>
      <c r="B646" s="5">
        <f>TITRES_STAT!D649</f>
        <v>17.875699999999998</v>
      </c>
      <c r="C646" s="2">
        <f t="shared" si="54"/>
        <v>17.588943502228076</v>
      </c>
      <c r="D646" s="2">
        <f t="shared" si="56"/>
        <v>17.666172692680302</v>
      </c>
      <c r="E646" s="2">
        <f t="shared" si="55"/>
        <v>-7.7229190452225538E-2</v>
      </c>
      <c r="F646" s="2">
        <f t="shared" si="59"/>
        <v>5.2215840387821781E-2</v>
      </c>
      <c r="G646" s="2">
        <f t="shared" si="57"/>
        <v>-0.12944503084004733</v>
      </c>
      <c r="H646" s="2" t="str">
        <f t="shared" si="58"/>
        <v>Hold</v>
      </c>
    </row>
    <row r="647" spans="1:8" ht="13.5" x14ac:dyDescent="0.25">
      <c r="A647" s="3">
        <f>TITRES_STAT!B650</f>
        <v>45544</v>
      </c>
      <c r="B647" s="5">
        <f>TITRES_STAT!D650</f>
        <v>17.875699999999998</v>
      </c>
      <c r="C647" s="2">
        <f t="shared" si="54"/>
        <v>17.55549065573145</v>
      </c>
      <c r="D647" s="2">
        <f t="shared" si="56"/>
        <v>17.681693233963244</v>
      </c>
      <c r="E647" s="2">
        <f t="shared" si="55"/>
        <v>-0.12620257823179415</v>
      </c>
      <c r="F647" s="2">
        <f t="shared" si="59"/>
        <v>1.6532156663898595E-2</v>
      </c>
      <c r="G647" s="2">
        <f t="shared" si="57"/>
        <v>-0.14273473489569274</v>
      </c>
      <c r="H647" s="2" t="str">
        <f t="shared" si="58"/>
        <v>Hold</v>
      </c>
    </row>
    <row r="648" spans="1:8" ht="13.5" x14ac:dyDescent="0.25">
      <c r="A648" s="3">
        <f>TITRES_STAT!B651</f>
        <v>45545</v>
      </c>
      <c r="B648" s="5">
        <f>TITRES_STAT!D651</f>
        <v>17.875699999999998</v>
      </c>
      <c r="C648" s="2">
        <f t="shared" si="54"/>
        <v>17.527184401003534</v>
      </c>
      <c r="D648" s="2">
        <f t="shared" si="56"/>
        <v>17.696064105521522</v>
      </c>
      <c r="E648" s="2">
        <f t="shared" si="55"/>
        <v>-0.16887970451798751</v>
      </c>
      <c r="F648" s="2">
        <f t="shared" si="59"/>
        <v>-2.0550215572478624E-2</v>
      </c>
      <c r="G648" s="2">
        <f t="shared" si="57"/>
        <v>-0.14832948894550887</v>
      </c>
      <c r="H648" s="2" t="str">
        <f t="shared" si="58"/>
        <v>Hold</v>
      </c>
    </row>
    <row r="649" spans="1:8" ht="13.5" x14ac:dyDescent="0.25">
      <c r="A649" s="3">
        <f>TITRES_STAT!B652</f>
        <v>45546</v>
      </c>
      <c r="B649" s="5">
        <f>TITRES_STAT!D652</f>
        <v>17.875699999999998</v>
      </c>
      <c r="C649" s="2">
        <f t="shared" si="54"/>
        <v>17.501817570079915</v>
      </c>
      <c r="D649" s="2">
        <f t="shared" si="56"/>
        <v>17.709370468075484</v>
      </c>
      <c r="E649" s="2">
        <f t="shared" si="55"/>
        <v>-0.2075528979955692</v>
      </c>
      <c r="F649" s="2">
        <f t="shared" si="59"/>
        <v>-5.7950752057096738E-2</v>
      </c>
      <c r="G649" s="2">
        <f t="shared" si="57"/>
        <v>-0.14960214593847246</v>
      </c>
      <c r="H649" s="2" t="str">
        <f t="shared" si="58"/>
        <v>Hold</v>
      </c>
    </row>
    <row r="650" spans="1:8" ht="13.5" x14ac:dyDescent="0.25">
      <c r="A650" s="3">
        <f>TITRES_STAT!B653</f>
        <v>45547</v>
      </c>
      <c r="B650" s="5">
        <f>TITRES_STAT!D653</f>
        <v>17.875699999999998</v>
      </c>
      <c r="C650" s="2">
        <f t="shared" si="54"/>
        <v>17.480353328529159</v>
      </c>
      <c r="D650" s="2">
        <f t="shared" si="56"/>
        <v>17.721691174143967</v>
      </c>
      <c r="E650" s="2">
        <f t="shared" si="55"/>
        <v>-0.24133784561480809</v>
      </c>
      <c r="F650" s="2">
        <f t="shared" si="59"/>
        <v>-9.4628170768639025E-2</v>
      </c>
      <c r="G650" s="2">
        <f t="shared" si="57"/>
        <v>-0.14670967484616906</v>
      </c>
      <c r="H650" s="2" t="str">
        <f t="shared" si="58"/>
        <v>Hold</v>
      </c>
    </row>
    <row r="651" spans="1:8" ht="13.5" x14ac:dyDescent="0.25">
      <c r="A651" s="3">
        <f>TITRES_STAT!B654</f>
        <v>45548</v>
      </c>
      <c r="B651" s="5">
        <f>TITRES_STAT!D654</f>
        <v>17.829799999999999</v>
      </c>
      <c r="C651" s="2">
        <f t="shared" si="54"/>
        <v>17.463606662601595</v>
      </c>
      <c r="D651" s="2">
        <f t="shared" si="56"/>
        <v>17.729699235318488</v>
      </c>
      <c r="E651" s="2">
        <f t="shared" si="55"/>
        <v>-0.26609257271689302</v>
      </c>
      <c r="F651" s="2">
        <f t="shared" si="59"/>
        <v>-0.12892105115828983</v>
      </c>
      <c r="G651" s="2">
        <f t="shared" si="57"/>
        <v>-0.13717152155860318</v>
      </c>
      <c r="H651" s="2" t="str">
        <f t="shared" si="58"/>
        <v>Hold</v>
      </c>
    </row>
    <row r="652" spans="1:8" ht="13.5" x14ac:dyDescent="0.25">
      <c r="A652" s="3">
        <f>TITRES_STAT!B655</f>
        <v>45551</v>
      </c>
      <c r="B652" s="5">
        <f>TITRES_STAT!D655</f>
        <v>17.829799999999999</v>
      </c>
      <c r="C652" s="2">
        <f t="shared" si="54"/>
        <v>17.574944099124426</v>
      </c>
      <c r="D652" s="2">
        <f t="shared" si="56"/>
        <v>17.737114106776378</v>
      </c>
      <c r="E652" s="2">
        <f t="shared" si="55"/>
        <v>-0.16217000765195166</v>
      </c>
      <c r="F652" s="2">
        <f t="shared" si="59"/>
        <v>-0.13557084245702222</v>
      </c>
      <c r="G652" s="2">
        <f t="shared" si="57"/>
        <v>-2.6599165194929442E-2</v>
      </c>
      <c r="H652" s="2" t="str">
        <f t="shared" si="58"/>
        <v>Hold</v>
      </c>
    </row>
    <row r="653" spans="1:8" ht="13.5" x14ac:dyDescent="0.25">
      <c r="A653" s="3">
        <f>TITRES_STAT!B656</f>
        <v>45552</v>
      </c>
      <c r="B653" s="5">
        <f>TITRES_STAT!D656</f>
        <v>17.783999999999999</v>
      </c>
      <c r="C653" s="2">
        <f t="shared" si="54"/>
        <v>17.663521930028359</v>
      </c>
      <c r="D653" s="2">
        <f t="shared" si="56"/>
        <v>17.740587135904054</v>
      </c>
      <c r="E653" s="2">
        <f t="shared" si="55"/>
        <v>-7.7065205875694431E-2</v>
      </c>
      <c r="F653" s="2">
        <f t="shared" si="59"/>
        <v>-0.12386971514075668</v>
      </c>
      <c r="G653" s="2">
        <f t="shared" si="57"/>
        <v>4.6804509265062244E-2</v>
      </c>
      <c r="H653" s="2" t="str">
        <f t="shared" si="58"/>
        <v>Sell</v>
      </c>
    </row>
    <row r="654" spans="1:8" ht="13.5" x14ac:dyDescent="0.25">
      <c r="A654" s="3">
        <f>TITRES_STAT!B657</f>
        <v>45553</v>
      </c>
      <c r="B654" s="5">
        <f>TITRES_STAT!D657</f>
        <v>17.783999999999999</v>
      </c>
      <c r="C654" s="2">
        <f t="shared" si="54"/>
        <v>17.742703171562457</v>
      </c>
      <c r="D654" s="2">
        <f t="shared" si="56"/>
        <v>17.743802903614867</v>
      </c>
      <c r="E654" s="2">
        <f t="shared" si="55"/>
        <v>-1.0997320524097631E-3</v>
      </c>
      <c r="F654" s="2">
        <f t="shared" si="59"/>
        <v>-9.9315718523087293E-2</v>
      </c>
      <c r="G654" s="2">
        <f t="shared" si="57"/>
        <v>9.821598647067753E-2</v>
      </c>
      <c r="H654" s="2" t="str">
        <f t="shared" si="58"/>
        <v>Sell</v>
      </c>
    </row>
    <row r="655" spans="1:8" ht="13.5" x14ac:dyDescent="0.25">
      <c r="A655" s="3">
        <f>TITRES_STAT!B658</f>
        <v>45554</v>
      </c>
      <c r="B655" s="5">
        <f>TITRES_STAT!D658</f>
        <v>17.783999999999999</v>
      </c>
      <c r="C655" s="2">
        <f t="shared" ref="C655:C718" si="60">$C$4*B645+C654*(1-$C$4)</f>
        <v>17.763164222091309</v>
      </c>
      <c r="D655" s="2">
        <f t="shared" si="56"/>
        <v>17.746780466310064</v>
      </c>
      <c r="E655" s="2">
        <f t="shared" si="55"/>
        <v>1.6383755781244957E-2</v>
      </c>
      <c r="F655" s="2">
        <f t="shared" si="59"/>
        <v>-7.6175823662220851E-2</v>
      </c>
      <c r="G655" s="2">
        <f t="shared" si="57"/>
        <v>9.2559579443465809E-2</v>
      </c>
      <c r="H655" s="2" t="str">
        <f t="shared" si="58"/>
        <v>Sell</v>
      </c>
    </row>
    <row r="656" spans="1:8" ht="13.5" x14ac:dyDescent="0.25">
      <c r="A656" s="3">
        <f>TITRES_STAT!B659</f>
        <v>45555</v>
      </c>
      <c r="B656" s="5">
        <f>TITRES_STAT!D659</f>
        <v>17.692299999999999</v>
      </c>
      <c r="C656" s="2">
        <f t="shared" si="60"/>
        <v>17.780477418692644</v>
      </c>
      <c r="D656" s="2">
        <f t="shared" si="56"/>
        <v>17.742744876213024</v>
      </c>
      <c r="E656" s="2">
        <f t="shared" si="55"/>
        <v>3.7732542479620435E-2</v>
      </c>
      <c r="F656" s="2">
        <f t="shared" si="59"/>
        <v>-5.3394150433852594E-2</v>
      </c>
      <c r="G656" s="2">
        <f t="shared" si="57"/>
        <v>9.1126692913473029E-2</v>
      </c>
      <c r="H656" s="2" t="str">
        <f t="shared" si="58"/>
        <v>Sell</v>
      </c>
    </row>
    <row r="657" spans="1:8" ht="13.5" x14ac:dyDescent="0.25">
      <c r="A657" s="3">
        <f>TITRES_STAT!B660</f>
        <v>45558</v>
      </c>
      <c r="B657" s="5">
        <f>TITRES_STAT!D660</f>
        <v>17.692299999999999</v>
      </c>
      <c r="C657" s="2">
        <f t="shared" si="60"/>
        <v>17.795127046586085</v>
      </c>
      <c r="D657" s="2">
        <f t="shared" si="56"/>
        <v>17.739008218715764</v>
      </c>
      <c r="E657" s="2">
        <f t="shared" si="55"/>
        <v>5.6118827870321297E-2</v>
      </c>
      <c r="F657" s="2">
        <f t="shared" si="59"/>
        <v>-3.1491554773017821E-2</v>
      </c>
      <c r="G657" s="2">
        <f t="shared" si="57"/>
        <v>8.7610382643339119E-2</v>
      </c>
      <c r="H657" s="2" t="str">
        <f t="shared" si="58"/>
        <v>Sell</v>
      </c>
    </row>
    <row r="658" spans="1:8" ht="13.5" x14ac:dyDescent="0.25">
      <c r="A658" s="3">
        <f>TITRES_STAT!B661</f>
        <v>45559</v>
      </c>
      <c r="B658" s="5">
        <f>TITRES_STAT!D661</f>
        <v>17.408100000000001</v>
      </c>
      <c r="C658" s="2">
        <f t="shared" si="60"/>
        <v>17.80752288557284</v>
      </c>
      <c r="D658" s="2">
        <f t="shared" si="56"/>
        <v>17.714496498810895</v>
      </c>
      <c r="E658" s="2">
        <f t="shared" si="55"/>
        <v>9.302638676194519E-2</v>
      </c>
      <c r="F658" s="2">
        <f t="shared" si="59"/>
        <v>-6.5879664660252191E-3</v>
      </c>
      <c r="G658" s="2">
        <f t="shared" si="57"/>
        <v>9.9614353227970409E-2</v>
      </c>
      <c r="H658" s="2" t="str">
        <f t="shared" si="58"/>
        <v>Sell</v>
      </c>
    </row>
    <row r="659" spans="1:8" ht="13.5" x14ac:dyDescent="0.25">
      <c r="A659" s="3">
        <f>TITRES_STAT!B662</f>
        <v>45560</v>
      </c>
      <c r="B659" s="5">
        <f>TITRES_STAT!D662</f>
        <v>17.408100000000001</v>
      </c>
      <c r="C659" s="2">
        <f t="shared" si="60"/>
        <v>17.818011672407788</v>
      </c>
      <c r="D659" s="2">
        <f t="shared" si="56"/>
        <v>17.691800461861941</v>
      </c>
      <c r="E659" s="2">
        <f t="shared" si="55"/>
        <v>0.12621121054584705</v>
      </c>
      <c r="F659" s="2">
        <f t="shared" si="59"/>
        <v>1.9971868936349235E-2</v>
      </c>
      <c r="G659" s="2">
        <f t="shared" si="57"/>
        <v>0.10623934160949781</v>
      </c>
      <c r="H659" s="2" t="str">
        <f t="shared" si="58"/>
        <v>Sell</v>
      </c>
    </row>
    <row r="660" spans="1:8" ht="13.5" x14ac:dyDescent="0.25">
      <c r="A660" s="3">
        <f>TITRES_STAT!B663</f>
        <v>45561</v>
      </c>
      <c r="B660" s="5">
        <f>TITRES_STAT!D663</f>
        <v>17.408100000000001</v>
      </c>
      <c r="C660" s="2">
        <f t="shared" si="60"/>
        <v>17.826886799729667</v>
      </c>
      <c r="D660" s="2">
        <f t="shared" si="56"/>
        <v>17.670785612835132</v>
      </c>
      <c r="E660" s="2">
        <f t="shared" si="55"/>
        <v>0.156101186894535</v>
      </c>
      <c r="F660" s="2">
        <f t="shared" si="59"/>
        <v>4.719773252798639E-2</v>
      </c>
      <c r="G660" s="2">
        <f t="shared" si="57"/>
        <v>0.10890345436654861</v>
      </c>
      <c r="H660" s="2" t="str">
        <f t="shared" si="58"/>
        <v>Sell</v>
      </c>
    </row>
    <row r="661" spans="1:8" ht="13.5" x14ac:dyDescent="0.25">
      <c r="A661" s="3">
        <f>TITRES_STAT!B664</f>
        <v>45562</v>
      </c>
      <c r="B661" s="5">
        <f>TITRES_STAT!D664</f>
        <v>17.408100000000001</v>
      </c>
      <c r="C661" s="2">
        <f t="shared" si="60"/>
        <v>17.827334984386642</v>
      </c>
      <c r="D661" s="2">
        <f t="shared" si="56"/>
        <v>17.651327419291789</v>
      </c>
      <c r="E661" s="2">
        <f t="shared" si="55"/>
        <v>0.17600756509485294</v>
      </c>
      <c r="F661" s="2">
        <f t="shared" si="59"/>
        <v>7.295969904135971E-2</v>
      </c>
      <c r="G661" s="2">
        <f t="shared" si="57"/>
        <v>0.10304786605349323</v>
      </c>
      <c r="H661" s="2" t="str">
        <f t="shared" si="58"/>
        <v>Sell</v>
      </c>
    </row>
    <row r="662" spans="1:8" ht="13.5" x14ac:dyDescent="0.25">
      <c r="A662" s="3">
        <f>TITRES_STAT!B665</f>
        <v>45565</v>
      </c>
      <c r="B662" s="5">
        <f>TITRES_STAT!D665</f>
        <v>17.389800000000001</v>
      </c>
      <c r="C662" s="2">
        <f t="shared" si="60"/>
        <v>17.827714217557929</v>
      </c>
      <c r="D662" s="2">
        <f t="shared" si="56"/>
        <v>17.631955017862769</v>
      </c>
      <c r="E662" s="2">
        <f t="shared" si="55"/>
        <v>0.19575919969516065</v>
      </c>
      <c r="F662" s="2">
        <f t="shared" si="59"/>
        <v>9.75195991721199E-2</v>
      </c>
      <c r="G662" s="2">
        <f t="shared" si="57"/>
        <v>9.8239600523040746E-2</v>
      </c>
      <c r="H662" s="2" t="str">
        <f t="shared" si="58"/>
        <v>Sell</v>
      </c>
    </row>
    <row r="663" spans="1:8" ht="13.5" x14ac:dyDescent="0.25">
      <c r="A663" s="3">
        <f>TITRES_STAT!B666</f>
        <v>45566</v>
      </c>
      <c r="B663" s="5">
        <f>TITRES_STAT!D666</f>
        <v>17.692299999999999</v>
      </c>
      <c r="C663" s="2">
        <f t="shared" si="60"/>
        <v>17.820988953318249</v>
      </c>
      <c r="D663" s="2">
        <f t="shared" si="56"/>
        <v>17.636425016539601</v>
      </c>
      <c r="E663" s="2">
        <f t="shared" si="55"/>
        <v>0.18456393677864824</v>
      </c>
      <c r="F663" s="2">
        <f t="shared" si="59"/>
        <v>0.11492846669342557</v>
      </c>
      <c r="G663" s="2">
        <f t="shared" si="57"/>
        <v>6.9635470085222667E-2</v>
      </c>
      <c r="H663" s="2" t="str">
        <f t="shared" si="58"/>
        <v>Sell</v>
      </c>
    </row>
    <row r="664" spans="1:8" ht="13.5" x14ac:dyDescent="0.25">
      <c r="A664" s="3">
        <f>TITRES_STAT!B667</f>
        <v>45567</v>
      </c>
      <c r="B664" s="5">
        <f>TITRES_STAT!D667</f>
        <v>17.692299999999999</v>
      </c>
      <c r="C664" s="2">
        <f t="shared" si="60"/>
        <v>17.815298345115441</v>
      </c>
      <c r="D664" s="2">
        <f t="shared" si="56"/>
        <v>17.640563904203336</v>
      </c>
      <c r="E664" s="2">
        <f t="shared" si="55"/>
        <v>0.17473444091210411</v>
      </c>
      <c r="F664" s="2">
        <f t="shared" si="59"/>
        <v>0.1268896615371613</v>
      </c>
      <c r="G664" s="2">
        <f t="shared" si="57"/>
        <v>4.7844779374942803E-2</v>
      </c>
      <c r="H664" s="2" t="str">
        <f t="shared" si="58"/>
        <v>Sell</v>
      </c>
    </row>
    <row r="665" spans="1:8" ht="13.5" x14ac:dyDescent="0.25">
      <c r="A665" s="3">
        <f>TITRES_STAT!B668</f>
        <v>45568</v>
      </c>
      <c r="B665" s="5">
        <f>TITRES_STAT!D668</f>
        <v>17.6465</v>
      </c>
      <c r="C665" s="2">
        <f t="shared" si="60"/>
        <v>17.81048321509768</v>
      </c>
      <c r="D665" s="2">
        <f t="shared" si="56"/>
        <v>17.64100361500309</v>
      </c>
      <c r="E665" s="2">
        <f t="shared" si="55"/>
        <v>0.16947960009458996</v>
      </c>
      <c r="F665" s="2">
        <f t="shared" si="59"/>
        <v>0.13540764924864704</v>
      </c>
      <c r="G665" s="2">
        <f t="shared" si="57"/>
        <v>3.4071950845942917E-2</v>
      </c>
      <c r="H665" s="2" t="str">
        <f t="shared" si="58"/>
        <v>Sell</v>
      </c>
    </row>
    <row r="666" spans="1:8" ht="13.5" x14ac:dyDescent="0.25">
      <c r="A666" s="3">
        <f>TITRES_STAT!B669</f>
        <v>45569</v>
      </c>
      <c r="B666" s="5">
        <f>TITRES_STAT!D669</f>
        <v>17.5915</v>
      </c>
      <c r="C666" s="2">
        <f t="shared" si="60"/>
        <v>17.79230118200573</v>
      </c>
      <c r="D666" s="2">
        <f t="shared" si="56"/>
        <v>17.637336680558416</v>
      </c>
      <c r="E666" s="2">
        <f t="shared" si="55"/>
        <v>0.15496450144731355</v>
      </c>
      <c r="F666" s="2">
        <f t="shared" si="59"/>
        <v>0.13931901968838034</v>
      </c>
      <c r="G666" s="2">
        <f t="shared" si="57"/>
        <v>1.5645481758933211E-2</v>
      </c>
      <c r="H666" s="2" t="str">
        <f t="shared" si="58"/>
        <v>Sell</v>
      </c>
    </row>
    <row r="667" spans="1:8" ht="13.5" x14ac:dyDescent="0.25">
      <c r="A667" s="3">
        <f>TITRES_STAT!B670</f>
        <v>45572</v>
      </c>
      <c r="B667" s="5">
        <f>TITRES_STAT!D670</f>
        <v>17.5823</v>
      </c>
      <c r="C667" s="2">
        <f t="shared" si="60"/>
        <v>17.776916384774079</v>
      </c>
      <c r="D667" s="2">
        <f t="shared" si="56"/>
        <v>17.633259889405942</v>
      </c>
      <c r="E667" s="2">
        <f t="shared" si="55"/>
        <v>0.14365649536813763</v>
      </c>
      <c r="F667" s="2">
        <f t="shared" si="59"/>
        <v>0.14018651482433181</v>
      </c>
      <c r="G667" s="2">
        <f t="shared" si="57"/>
        <v>3.4699805438058173E-3</v>
      </c>
      <c r="H667" s="2" t="str">
        <f t="shared" si="58"/>
        <v>Sell</v>
      </c>
    </row>
    <row r="668" spans="1:8" ht="13.5" x14ac:dyDescent="0.25">
      <c r="A668" s="3">
        <f>TITRES_STAT!B671</f>
        <v>45573</v>
      </c>
      <c r="B668" s="5">
        <f>TITRES_STAT!D671</f>
        <v>17.5915</v>
      </c>
      <c r="C668" s="2">
        <f t="shared" si="60"/>
        <v>17.720175402501145</v>
      </c>
      <c r="D668" s="2">
        <f t="shared" si="56"/>
        <v>17.630166564264762</v>
      </c>
      <c r="E668" s="2">
        <f t="shared" ref="E668:E731" si="61">C668-D668</f>
        <v>9.0008838236382616E-2</v>
      </c>
      <c r="F668" s="2">
        <f t="shared" si="59"/>
        <v>0.13015097950674198</v>
      </c>
      <c r="G668" s="2">
        <f t="shared" si="57"/>
        <v>-4.0142141270359366E-2</v>
      </c>
      <c r="H668" s="2" t="str">
        <f t="shared" si="58"/>
        <v>Hold</v>
      </c>
    </row>
    <row r="669" spans="1:8" ht="13.5" x14ac:dyDescent="0.25">
      <c r="A669" s="3">
        <f>TITRES_STAT!B672</f>
        <v>45574</v>
      </c>
      <c r="B669" s="5">
        <f>TITRES_STAT!D672</f>
        <v>16.537299999999998</v>
      </c>
      <c r="C669" s="2">
        <f t="shared" si="60"/>
        <v>17.672163802116351</v>
      </c>
      <c r="D669" s="2">
        <f t="shared" ref="D669:D732" si="62">$D$4*B669+(1-$D$4)*D668</f>
        <v>17.549213485430336</v>
      </c>
      <c r="E669" s="2">
        <f t="shared" si="61"/>
        <v>0.12295031668601553</v>
      </c>
      <c r="F669" s="2">
        <f t="shared" si="59"/>
        <v>0.12871084694259671</v>
      </c>
      <c r="G669" s="2">
        <f t="shared" si="57"/>
        <v>-5.7605302565811867E-3</v>
      </c>
      <c r="H669" s="2" t="str">
        <f t="shared" si="58"/>
        <v>Hold</v>
      </c>
    </row>
    <row r="670" spans="1:8" ht="13.5" x14ac:dyDescent="0.25">
      <c r="A670" s="3">
        <f>TITRES_STAT!B673</f>
        <v>45575</v>
      </c>
      <c r="B670" s="5">
        <f>TITRES_STAT!D673</f>
        <v>17.234000000000002</v>
      </c>
      <c r="C670" s="2">
        <f t="shared" si="60"/>
        <v>17.631538601790758</v>
      </c>
      <c r="D670" s="2">
        <f t="shared" si="62"/>
        <v>17.525864338361423</v>
      </c>
      <c r="E670" s="2">
        <f t="shared" si="61"/>
        <v>0.10567426342933572</v>
      </c>
      <c r="F670" s="2">
        <f t="shared" si="59"/>
        <v>0.12410353023994453</v>
      </c>
      <c r="G670" s="2">
        <f t="shared" si="57"/>
        <v>-1.8429266810608802E-2</v>
      </c>
      <c r="H670" s="2" t="str">
        <f t="shared" si="58"/>
        <v>Hold</v>
      </c>
    </row>
    <row r="671" spans="1:8" ht="13.5" x14ac:dyDescent="0.25">
      <c r="A671" s="3">
        <f>TITRES_STAT!B674</f>
        <v>45576</v>
      </c>
      <c r="B671" s="5">
        <f>TITRES_STAT!D674</f>
        <v>16.9039</v>
      </c>
      <c r="C671" s="2">
        <f t="shared" si="60"/>
        <v>17.597163432284489</v>
      </c>
      <c r="D671" s="2">
        <f t="shared" si="62"/>
        <v>17.479792905890207</v>
      </c>
      <c r="E671" s="2">
        <f t="shared" si="61"/>
        <v>0.11737052639428214</v>
      </c>
      <c r="F671" s="2">
        <f t="shared" si="59"/>
        <v>0.12275692947081206</v>
      </c>
      <c r="G671" s="2">
        <f t="shared" si="57"/>
        <v>-5.3864030765299192E-3</v>
      </c>
      <c r="H671" s="2" t="str">
        <f t="shared" si="58"/>
        <v>Hold</v>
      </c>
    </row>
    <row r="672" spans="1:8" ht="13.5" x14ac:dyDescent="0.25">
      <c r="A672" s="3">
        <f>TITRES_STAT!B675</f>
        <v>45579</v>
      </c>
      <c r="B672" s="5">
        <f>TITRES_STAT!D675</f>
        <v>17.142299999999999</v>
      </c>
      <c r="C672" s="2">
        <f t="shared" si="60"/>
        <v>17.565261365779183</v>
      </c>
      <c r="D672" s="2">
        <f t="shared" si="62"/>
        <v>17.454793431379823</v>
      </c>
      <c r="E672" s="2">
        <f t="shared" si="61"/>
        <v>0.11046793439935954</v>
      </c>
      <c r="F672" s="2">
        <f t="shared" si="59"/>
        <v>0.12029913045652156</v>
      </c>
      <c r="G672" s="2">
        <f t="shared" si="57"/>
        <v>-9.8311960571620255E-3</v>
      </c>
      <c r="H672" s="2" t="str">
        <f t="shared" si="58"/>
        <v>Hold</v>
      </c>
    </row>
    <row r="673" spans="1:8" ht="13.5" x14ac:dyDescent="0.25">
      <c r="A673" s="3">
        <f>TITRES_STAT!B676</f>
        <v>45581</v>
      </c>
      <c r="B673" s="5">
        <f>TITRES_STAT!D676</f>
        <v>17.5731</v>
      </c>
      <c r="C673" s="2">
        <f t="shared" si="60"/>
        <v>17.584805771043925</v>
      </c>
      <c r="D673" s="2">
        <f t="shared" si="62"/>
        <v>17.463556880907245</v>
      </c>
      <c r="E673" s="2">
        <f t="shared" si="61"/>
        <v>0.12124889013668039</v>
      </c>
      <c r="F673" s="2">
        <f t="shared" si="59"/>
        <v>0.12048908239255333</v>
      </c>
      <c r="G673" s="2">
        <f t="shared" si="57"/>
        <v>7.5980774412705288E-4</v>
      </c>
      <c r="H673" s="2" t="str">
        <f t="shared" si="58"/>
        <v>Sell</v>
      </c>
    </row>
    <row r="674" spans="1:8" ht="13.5" x14ac:dyDescent="0.25">
      <c r="A674" s="3">
        <f>TITRES_STAT!B677</f>
        <v>45582</v>
      </c>
      <c r="B674" s="5">
        <f>TITRES_STAT!D677</f>
        <v>17.417300000000001</v>
      </c>
      <c r="C674" s="2">
        <f t="shared" si="60"/>
        <v>17.601343344729475</v>
      </c>
      <c r="D674" s="2">
        <f t="shared" si="62"/>
        <v>17.460130445284484</v>
      </c>
      <c r="E674" s="2">
        <f t="shared" si="61"/>
        <v>0.14121289944499082</v>
      </c>
      <c r="F674" s="2">
        <f t="shared" si="59"/>
        <v>0.12463384580304085</v>
      </c>
      <c r="G674" s="2">
        <f t="shared" si="57"/>
        <v>1.6579053641949976E-2</v>
      </c>
      <c r="H674" s="2" t="str">
        <f t="shared" si="58"/>
        <v>Sell</v>
      </c>
    </row>
    <row r="675" spans="1:8" ht="13.5" x14ac:dyDescent="0.25">
      <c r="A675" s="3">
        <f>TITRES_STAT!B678</f>
        <v>45583</v>
      </c>
      <c r="B675" s="5">
        <f>TITRES_STAT!D678</f>
        <v>17.417300000000001</v>
      </c>
      <c r="C675" s="2">
        <f t="shared" si="60"/>
        <v>17.608290522463403</v>
      </c>
      <c r="D675" s="2">
        <f t="shared" si="62"/>
        <v>17.456957819707853</v>
      </c>
      <c r="E675" s="2">
        <f t="shared" si="61"/>
        <v>0.15133270275554978</v>
      </c>
      <c r="F675" s="2">
        <f t="shared" si="59"/>
        <v>0.12997361719354264</v>
      </c>
      <c r="G675" s="2">
        <f t="shared" si="57"/>
        <v>2.1359085562007135E-2</v>
      </c>
      <c r="H675" s="2" t="str">
        <f t="shared" si="58"/>
        <v>Sell</v>
      </c>
    </row>
    <row r="676" spans="1:8" ht="13.5" x14ac:dyDescent="0.25">
      <c r="A676" s="3">
        <f>TITRES_STAT!B679</f>
        <v>45586</v>
      </c>
      <c r="B676" s="5">
        <f>TITRES_STAT!D679</f>
        <v>17.307300000000001</v>
      </c>
      <c r="C676" s="2">
        <f t="shared" si="60"/>
        <v>17.60570736516134</v>
      </c>
      <c r="D676" s="2">
        <f t="shared" si="62"/>
        <v>17.445872055285047</v>
      </c>
      <c r="E676" s="2">
        <f t="shared" si="61"/>
        <v>0.1598353098762928</v>
      </c>
      <c r="F676" s="2">
        <f t="shared" si="59"/>
        <v>0.13594595573009266</v>
      </c>
      <c r="G676" s="2">
        <f t="shared" ref="G676:G739" si="63">E676-F676</f>
        <v>2.3889354146200137E-2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45587</v>
      </c>
      <c r="B677" s="5">
        <f>TITRES_STAT!D680</f>
        <v>17.399000000000001</v>
      </c>
      <c r="C677" s="2">
        <f t="shared" si="60"/>
        <v>17.602106232059594</v>
      </c>
      <c r="D677" s="2">
        <f t="shared" si="62"/>
        <v>17.442400051189857</v>
      </c>
      <c r="E677" s="2">
        <f t="shared" si="61"/>
        <v>0.15970618086973687</v>
      </c>
      <c r="F677" s="2">
        <f t="shared" ref="F677:F740" si="65">(E677*(2/(10)))+((1-(2/10))*F676)</f>
        <v>0.1406980007580215</v>
      </c>
      <c r="G677" s="2">
        <f t="shared" si="63"/>
        <v>1.9008180111715373E-2</v>
      </c>
      <c r="H677" s="2" t="str">
        <f t="shared" si="64"/>
        <v>Sell</v>
      </c>
    </row>
    <row r="678" spans="1:8" ht="13.5" x14ac:dyDescent="0.25">
      <c r="A678" s="3">
        <f>TITRES_STAT!B681</f>
        <v>45588</v>
      </c>
      <c r="B678" s="5">
        <f>TITRES_STAT!D681</f>
        <v>17.417300000000001</v>
      </c>
      <c r="C678" s="2">
        <f t="shared" si="60"/>
        <v>17.600474504050425</v>
      </c>
      <c r="D678" s="2">
        <f t="shared" si="62"/>
        <v>17.440540788138755</v>
      </c>
      <c r="E678" s="2">
        <f t="shared" si="61"/>
        <v>0.15993371591167005</v>
      </c>
      <c r="F678" s="2">
        <f t="shared" si="65"/>
        <v>0.14454514378875122</v>
      </c>
      <c r="G678" s="2">
        <f t="shared" si="63"/>
        <v>1.5388572122918831E-2</v>
      </c>
      <c r="H678" s="2" t="str">
        <f t="shared" si="64"/>
        <v>Sell</v>
      </c>
    </row>
    <row r="679" spans="1:8" ht="13.5" x14ac:dyDescent="0.25">
      <c r="A679" s="3">
        <f>TITRES_STAT!B682</f>
        <v>45589</v>
      </c>
      <c r="B679" s="5">
        <f>TITRES_STAT!D682</f>
        <v>17.417300000000001</v>
      </c>
      <c r="C679" s="2">
        <f t="shared" si="60"/>
        <v>17.436909195734977</v>
      </c>
      <c r="D679" s="2">
        <f t="shared" si="62"/>
        <v>17.438819248276623</v>
      </c>
      <c r="E679" s="2">
        <f t="shared" si="61"/>
        <v>-1.9100525416462233E-3</v>
      </c>
      <c r="F679" s="2">
        <f t="shared" si="65"/>
        <v>0.11525410452267174</v>
      </c>
      <c r="G679" s="2">
        <f t="shared" si="63"/>
        <v>-0.11716415706431796</v>
      </c>
      <c r="H679" s="2" t="str">
        <f t="shared" si="64"/>
        <v>Hold</v>
      </c>
    </row>
    <row r="680" spans="1:8" ht="13.5" x14ac:dyDescent="0.25">
      <c r="A680" s="3">
        <f>TITRES_STAT!B683</f>
        <v>45590</v>
      </c>
      <c r="B680" s="5">
        <f>TITRES_STAT!D683</f>
        <v>17.160599999999999</v>
      </c>
      <c r="C680" s="2">
        <f t="shared" si="60"/>
        <v>17.405692396391135</v>
      </c>
      <c r="D680" s="2">
        <f t="shared" si="62"/>
        <v>17.418210415070948</v>
      </c>
      <c r="E680" s="2">
        <f t="shared" si="61"/>
        <v>-1.2518018679813281E-2</v>
      </c>
      <c r="F680" s="2">
        <f t="shared" si="65"/>
        <v>8.969967988217474E-2</v>
      </c>
      <c r="G680" s="2">
        <f t="shared" si="63"/>
        <v>-0.10221769856198802</v>
      </c>
      <c r="H680" s="2" t="str">
        <f t="shared" si="64"/>
        <v>Hold</v>
      </c>
    </row>
    <row r="681" spans="1:8" ht="13.5" x14ac:dyDescent="0.25">
      <c r="A681" s="3">
        <f>TITRES_STAT!B684</f>
        <v>45593</v>
      </c>
      <c r="B681" s="5">
        <f>TITRES_STAT!D684</f>
        <v>17.197299999999998</v>
      </c>
      <c r="C681" s="2">
        <f t="shared" si="60"/>
        <v>17.328493566177116</v>
      </c>
      <c r="D681" s="2">
        <f t="shared" si="62"/>
        <v>17.401846680621247</v>
      </c>
      <c r="E681" s="2">
        <f t="shared" si="61"/>
        <v>-7.3353114444131506E-2</v>
      </c>
      <c r="F681" s="2">
        <f t="shared" si="65"/>
        <v>5.7089121016913491E-2</v>
      </c>
      <c r="G681" s="2">
        <f t="shared" si="63"/>
        <v>-0.130442235461045</v>
      </c>
      <c r="H681" s="2" t="str">
        <f t="shared" si="64"/>
        <v>Hold</v>
      </c>
    </row>
    <row r="682" spans="1:8" ht="13.5" x14ac:dyDescent="0.25">
      <c r="A682" s="3">
        <f>TITRES_STAT!B685</f>
        <v>45594</v>
      </c>
      <c r="B682" s="5">
        <f>TITRES_STAT!D685</f>
        <v>17.197299999999998</v>
      </c>
      <c r="C682" s="2">
        <f t="shared" si="60"/>
        <v>17.299848402149866</v>
      </c>
      <c r="D682" s="2">
        <f t="shared" si="62"/>
        <v>17.386695074649303</v>
      </c>
      <c r="E682" s="2">
        <f t="shared" si="61"/>
        <v>-8.6846672499437005E-2</v>
      </c>
      <c r="F682" s="2">
        <f t="shared" si="65"/>
        <v>2.8301962313643396E-2</v>
      </c>
      <c r="G682" s="2">
        <f t="shared" si="63"/>
        <v>-0.11514863481308041</v>
      </c>
      <c r="H682" s="2" t="str">
        <f t="shared" si="64"/>
        <v>Hold</v>
      </c>
    </row>
    <row r="683" spans="1:8" ht="13.5" x14ac:dyDescent="0.25">
      <c r="A683" s="3">
        <f>TITRES_STAT!B686</f>
        <v>45595</v>
      </c>
      <c r="B683" s="5">
        <f>TITRES_STAT!D686</f>
        <v>17.059799999999999</v>
      </c>
      <c r="C683" s="2">
        <f t="shared" si="60"/>
        <v>17.341887109511426</v>
      </c>
      <c r="D683" s="2">
        <f t="shared" si="62"/>
        <v>17.362480624675282</v>
      </c>
      <c r="E683" s="2">
        <f t="shared" si="61"/>
        <v>-2.0593515163856324E-2</v>
      </c>
      <c r="F683" s="2">
        <f t="shared" si="65"/>
        <v>1.8522866818143451E-2</v>
      </c>
      <c r="G683" s="2">
        <f t="shared" si="63"/>
        <v>-3.9116381981999779E-2</v>
      </c>
      <c r="H683" s="2" t="str">
        <f t="shared" si="64"/>
        <v>Hold</v>
      </c>
    </row>
    <row r="684" spans="1:8" ht="13.5" x14ac:dyDescent="0.25">
      <c r="A684" s="3">
        <f>TITRES_STAT!B687</f>
        <v>45596</v>
      </c>
      <c r="B684" s="5">
        <f>TITRES_STAT!D687</f>
        <v>17.169799999999999</v>
      </c>
      <c r="C684" s="2">
        <f t="shared" si="60"/>
        <v>17.353489092663512</v>
      </c>
      <c r="D684" s="2">
        <f t="shared" si="62"/>
        <v>17.348207985810447</v>
      </c>
      <c r="E684" s="2">
        <f t="shared" si="61"/>
        <v>5.2811068530651539E-3</v>
      </c>
      <c r="F684" s="2">
        <f t="shared" si="65"/>
        <v>1.5874514825127792E-2</v>
      </c>
      <c r="G684" s="2">
        <f t="shared" si="63"/>
        <v>-1.0593407972062638E-2</v>
      </c>
      <c r="H684" s="2" t="str">
        <f t="shared" si="64"/>
        <v>Hold</v>
      </c>
    </row>
    <row r="685" spans="1:8" ht="13.5" x14ac:dyDescent="0.25">
      <c r="A685" s="3">
        <f>TITRES_STAT!B688</f>
        <v>45597</v>
      </c>
      <c r="B685" s="5">
        <f>TITRES_STAT!D688</f>
        <v>17.6465</v>
      </c>
      <c r="C685" s="2">
        <f t="shared" si="60"/>
        <v>17.363306155330665</v>
      </c>
      <c r="D685" s="2">
        <f t="shared" si="62"/>
        <v>17.37030369056523</v>
      </c>
      <c r="E685" s="2">
        <f t="shared" si="61"/>
        <v>-6.9975352345643671E-3</v>
      </c>
      <c r="F685" s="2">
        <f t="shared" si="65"/>
        <v>1.130010481318936E-2</v>
      </c>
      <c r="G685" s="2">
        <f t="shared" si="63"/>
        <v>-1.8297640047753728E-2</v>
      </c>
      <c r="H685" s="2" t="str">
        <f t="shared" si="64"/>
        <v>Hold</v>
      </c>
    </row>
    <row r="686" spans="1:8" ht="13.5" x14ac:dyDescent="0.25">
      <c r="A686" s="3">
        <f>TITRES_STAT!B689</f>
        <v>45600</v>
      </c>
      <c r="B686" s="5">
        <f>TITRES_STAT!D689</f>
        <v>17.875699999999998</v>
      </c>
      <c r="C686" s="2">
        <f t="shared" si="60"/>
        <v>17.354689823741332</v>
      </c>
      <c r="D686" s="2">
        <f t="shared" si="62"/>
        <v>17.407740454227067</v>
      </c>
      <c r="E686" s="2">
        <f t="shared" si="61"/>
        <v>-5.3050630485735439E-2</v>
      </c>
      <c r="F686" s="2">
        <f t="shared" si="65"/>
        <v>-1.5700422465956005E-3</v>
      </c>
      <c r="G686" s="2">
        <f t="shared" si="63"/>
        <v>-5.1480588239139841E-2</v>
      </c>
      <c r="H686" s="2" t="str">
        <f t="shared" si="64"/>
        <v>Hold</v>
      </c>
    </row>
    <row r="687" spans="1:8" ht="13.5" x14ac:dyDescent="0.25">
      <c r="A687" s="3">
        <f>TITRES_STAT!B690</f>
        <v>45601</v>
      </c>
      <c r="B687" s="5">
        <f>TITRES_STAT!D690</f>
        <v>17.967300000000002</v>
      </c>
      <c r="C687" s="2">
        <f t="shared" si="60"/>
        <v>17.361506773934973</v>
      </c>
      <c r="D687" s="2">
        <f t="shared" si="62"/>
        <v>17.449189309469507</v>
      </c>
      <c r="E687" s="2">
        <f t="shared" si="61"/>
        <v>-8.7682535534533201E-2</v>
      </c>
      <c r="F687" s="2">
        <f t="shared" si="65"/>
        <v>-1.8792540904183121E-2</v>
      </c>
      <c r="G687" s="2">
        <f t="shared" si="63"/>
        <v>-6.8889994630350088E-2</v>
      </c>
      <c r="H687" s="2" t="str">
        <f t="shared" si="64"/>
        <v>Hold</v>
      </c>
    </row>
    <row r="688" spans="1:8" ht="13.5" x14ac:dyDescent="0.25">
      <c r="A688" s="3">
        <f>TITRES_STAT!B691</f>
        <v>45602</v>
      </c>
      <c r="B688" s="5">
        <f>TITRES_STAT!D691</f>
        <v>17.921500000000002</v>
      </c>
      <c r="C688" s="2">
        <f t="shared" si="60"/>
        <v>17.370090347175747</v>
      </c>
      <c r="D688" s="2">
        <f t="shared" si="62"/>
        <v>17.484175286545842</v>
      </c>
      <c r="E688" s="2">
        <f t="shared" si="61"/>
        <v>-0.11408493937009467</v>
      </c>
      <c r="F688" s="2">
        <f t="shared" si="65"/>
        <v>-3.7851020597365434E-2</v>
      </c>
      <c r="G688" s="2">
        <f t="shared" si="63"/>
        <v>-7.6233918772729239E-2</v>
      </c>
      <c r="H688" s="2" t="str">
        <f t="shared" si="64"/>
        <v>Hold</v>
      </c>
    </row>
    <row r="689" spans="1:8" ht="13.5" x14ac:dyDescent="0.25">
      <c r="A689" s="3">
        <f>TITRES_STAT!B692</f>
        <v>45603</v>
      </c>
      <c r="B689" s="5">
        <f>TITRES_STAT!D692</f>
        <v>17.756499999999999</v>
      </c>
      <c r="C689" s="2">
        <f t="shared" si="60"/>
        <v>17.377353370687171</v>
      </c>
      <c r="D689" s="2">
        <f t="shared" si="62"/>
        <v>17.504347487542447</v>
      </c>
      <c r="E689" s="2">
        <f t="shared" si="61"/>
        <v>-0.12699411685527551</v>
      </c>
      <c r="F689" s="2">
        <f t="shared" si="65"/>
        <v>-5.5679639848947457E-2</v>
      </c>
      <c r="G689" s="2">
        <f t="shared" si="63"/>
        <v>-7.131447700632805E-2</v>
      </c>
      <c r="H689" s="2" t="str">
        <f t="shared" si="64"/>
        <v>Hold</v>
      </c>
    </row>
    <row r="690" spans="1:8" ht="13.5" x14ac:dyDescent="0.25">
      <c r="A690" s="3">
        <f>TITRES_STAT!B693</f>
        <v>45604</v>
      </c>
      <c r="B690" s="5">
        <f>TITRES_STAT!D693</f>
        <v>17.417300000000001</v>
      </c>
      <c r="C690" s="2">
        <f t="shared" si="60"/>
        <v>17.344006698273759</v>
      </c>
      <c r="D690" s="2">
        <f t="shared" si="62"/>
        <v>17.497899525502262</v>
      </c>
      <c r="E690" s="2">
        <f t="shared" si="61"/>
        <v>-0.15389282722850339</v>
      </c>
      <c r="F690" s="2">
        <f t="shared" si="65"/>
        <v>-7.5322277324858647E-2</v>
      </c>
      <c r="G690" s="2">
        <f t="shared" si="63"/>
        <v>-7.8570549903644746E-2</v>
      </c>
      <c r="H690" s="2" t="str">
        <f t="shared" si="64"/>
        <v>Hold</v>
      </c>
    </row>
    <row r="691" spans="1:8" ht="13.5" x14ac:dyDescent="0.25">
      <c r="A691" s="3">
        <f>TITRES_STAT!B694</f>
        <v>45607</v>
      </c>
      <c r="B691" s="5">
        <f>TITRES_STAT!D694</f>
        <v>17.692299999999999</v>
      </c>
      <c r="C691" s="2">
        <f t="shared" si="60"/>
        <v>17.321436437000873</v>
      </c>
      <c r="D691" s="2">
        <f t="shared" si="62"/>
        <v>17.512299560650245</v>
      </c>
      <c r="E691" s="2">
        <f t="shared" si="61"/>
        <v>-0.19086312364937186</v>
      </c>
      <c r="F691" s="2">
        <f t="shared" si="65"/>
        <v>-9.84304465897613E-2</v>
      </c>
      <c r="G691" s="2">
        <f t="shared" si="63"/>
        <v>-9.2432677059610557E-2</v>
      </c>
      <c r="H691" s="2" t="str">
        <f t="shared" si="64"/>
        <v>Hold</v>
      </c>
    </row>
    <row r="692" spans="1:8" ht="13.5" x14ac:dyDescent="0.25">
      <c r="A692" s="3">
        <f>TITRES_STAT!B695</f>
        <v>45608</v>
      </c>
      <c r="B692" s="5">
        <f>TITRES_STAT!D695</f>
        <v>17.417300000000001</v>
      </c>
      <c r="C692" s="2">
        <f t="shared" si="60"/>
        <v>17.302338523616122</v>
      </c>
      <c r="D692" s="2">
        <f t="shared" si="62"/>
        <v>17.505262556157632</v>
      </c>
      <c r="E692" s="2">
        <f t="shared" si="61"/>
        <v>-0.20292403254151026</v>
      </c>
      <c r="F692" s="2">
        <f t="shared" si="65"/>
        <v>-0.1193291637801111</v>
      </c>
      <c r="G692" s="2">
        <f t="shared" si="63"/>
        <v>-8.3594868761399155E-2</v>
      </c>
      <c r="H692" s="2" t="str">
        <f t="shared" si="64"/>
        <v>Hold</v>
      </c>
    </row>
    <row r="693" spans="1:8" ht="13.5" x14ac:dyDescent="0.25">
      <c r="A693" s="3">
        <f>TITRES_STAT!B696</f>
        <v>45609</v>
      </c>
      <c r="B693" s="5">
        <f>TITRES_STAT!D696</f>
        <v>17.417300000000001</v>
      </c>
      <c r="C693" s="2">
        <f t="shared" si="60"/>
        <v>17.265024904598256</v>
      </c>
      <c r="D693" s="2">
        <f t="shared" si="62"/>
        <v>17.498746811257064</v>
      </c>
      <c r="E693" s="2">
        <f t="shared" si="61"/>
        <v>-0.23372190665880765</v>
      </c>
      <c r="F693" s="2">
        <f t="shared" si="65"/>
        <v>-0.14220771235585042</v>
      </c>
      <c r="G693" s="2">
        <f t="shared" si="63"/>
        <v>-9.1514194302957236E-2</v>
      </c>
      <c r="H693" s="2" t="str">
        <f t="shared" si="64"/>
        <v>Hold</v>
      </c>
    </row>
    <row r="694" spans="1:8" ht="13.5" x14ac:dyDescent="0.25">
      <c r="A694" s="3">
        <f>TITRES_STAT!B697</f>
        <v>45610</v>
      </c>
      <c r="B694" s="5">
        <f>TITRES_STAT!D697</f>
        <v>17.417300000000001</v>
      </c>
      <c r="C694" s="2">
        <f t="shared" si="60"/>
        <v>17.250374919275448</v>
      </c>
      <c r="D694" s="2">
        <f t="shared" si="62"/>
        <v>17.492713714126911</v>
      </c>
      <c r="E694" s="2">
        <f t="shared" si="61"/>
        <v>-0.24233879485146304</v>
      </c>
      <c r="F694" s="2">
        <f t="shared" si="65"/>
        <v>-0.16223392885497295</v>
      </c>
      <c r="G694" s="2">
        <f t="shared" si="63"/>
        <v>-8.0104865996490082E-2</v>
      </c>
      <c r="H694" s="2" t="str">
        <f t="shared" si="64"/>
        <v>Hold</v>
      </c>
    </row>
    <row r="695" spans="1:8" ht="13.5" x14ac:dyDescent="0.25">
      <c r="A695" s="3">
        <f>TITRES_STAT!B698</f>
        <v>45611</v>
      </c>
      <c r="B695" s="5">
        <f>TITRES_STAT!D698</f>
        <v>16.9589</v>
      </c>
      <c r="C695" s="2">
        <f t="shared" si="60"/>
        <v>17.311317239386916</v>
      </c>
      <c r="D695" s="2">
        <f t="shared" si="62"/>
        <v>17.453171957524916</v>
      </c>
      <c r="E695" s="2">
        <f t="shared" si="61"/>
        <v>-0.14185471813799921</v>
      </c>
      <c r="F695" s="2">
        <f t="shared" si="65"/>
        <v>-0.15815808671157822</v>
      </c>
      <c r="G695" s="2">
        <f t="shared" si="63"/>
        <v>1.6303368573579002E-2</v>
      </c>
      <c r="H695" s="2" t="str">
        <f t="shared" si="64"/>
        <v>Sell</v>
      </c>
    </row>
    <row r="696" spans="1:8" ht="13.5" x14ac:dyDescent="0.25">
      <c r="A696" s="3">
        <f>TITRES_STAT!B699</f>
        <v>45614</v>
      </c>
      <c r="B696" s="5">
        <f>TITRES_STAT!D699</f>
        <v>17.371500000000001</v>
      </c>
      <c r="C696" s="2">
        <f t="shared" si="60"/>
        <v>17.398145356404314</v>
      </c>
      <c r="D696" s="2">
        <f t="shared" si="62"/>
        <v>17.447122182893441</v>
      </c>
      <c r="E696" s="2">
        <f t="shared" si="61"/>
        <v>-4.897682648912749E-2</v>
      </c>
      <c r="F696" s="2">
        <f t="shared" si="65"/>
        <v>-0.13632183466708805</v>
      </c>
      <c r="G696" s="2">
        <f t="shared" si="63"/>
        <v>8.7345008177960565E-2</v>
      </c>
      <c r="H696" s="2" t="str">
        <f t="shared" si="64"/>
        <v>Sell</v>
      </c>
    </row>
    <row r="697" spans="1:8" ht="13.5" x14ac:dyDescent="0.25">
      <c r="A697" s="3">
        <f>TITRES_STAT!B700</f>
        <v>45615</v>
      </c>
      <c r="B697" s="5">
        <f>TITRES_STAT!D700</f>
        <v>17.344000000000001</v>
      </c>
      <c r="C697" s="2">
        <f t="shared" si="60"/>
        <v>17.485707609265187</v>
      </c>
      <c r="D697" s="2">
        <f t="shared" si="62"/>
        <v>17.439483502679114</v>
      </c>
      <c r="E697" s="2">
        <f t="shared" si="61"/>
        <v>4.6224106586073788E-2</v>
      </c>
      <c r="F697" s="2">
        <f t="shared" si="65"/>
        <v>-9.9812646416455694E-2</v>
      </c>
      <c r="G697" s="2">
        <f t="shared" si="63"/>
        <v>0.1460367530025295</v>
      </c>
      <c r="H697" s="2" t="str">
        <f t="shared" si="64"/>
        <v>Sell</v>
      </c>
    </row>
    <row r="698" spans="1:8" ht="13.5" x14ac:dyDescent="0.25">
      <c r="A698" s="3">
        <f>TITRES_STAT!B701</f>
        <v>45616</v>
      </c>
      <c r="B698" s="5">
        <f>TITRES_STAT!D701</f>
        <v>16.683900000000001</v>
      </c>
      <c r="C698" s="2">
        <f t="shared" si="60"/>
        <v>17.55275259245516</v>
      </c>
      <c r="D698" s="2">
        <f t="shared" si="62"/>
        <v>17.383514354332515</v>
      </c>
      <c r="E698" s="2">
        <f t="shared" si="61"/>
        <v>0.16923823812264516</v>
      </c>
      <c r="F698" s="2">
        <f t="shared" si="65"/>
        <v>-4.6002469508635527E-2</v>
      </c>
      <c r="G698" s="2">
        <f t="shared" si="63"/>
        <v>0.21524070763128067</v>
      </c>
      <c r="H698" s="2" t="str">
        <f t="shared" si="64"/>
        <v>Sell</v>
      </c>
    </row>
    <row r="699" spans="1:8" ht="13.5" x14ac:dyDescent="0.25">
      <c r="A699" s="3">
        <f>TITRES_STAT!B702</f>
        <v>45617</v>
      </c>
      <c r="B699" s="5">
        <f>TITRES_STAT!D702</f>
        <v>17.206499999999998</v>
      </c>
      <c r="C699" s="2">
        <f t="shared" si="60"/>
        <v>17.584098347462056</v>
      </c>
      <c r="D699" s="2">
        <f t="shared" si="62"/>
        <v>17.370402179937514</v>
      </c>
      <c r="E699" s="2">
        <f t="shared" si="61"/>
        <v>0.21369616752454235</v>
      </c>
      <c r="F699" s="2">
        <f t="shared" si="65"/>
        <v>5.9372578980000507E-3</v>
      </c>
      <c r="G699" s="2">
        <f t="shared" si="63"/>
        <v>0.20775890962654231</v>
      </c>
      <c r="H699" s="2" t="str">
        <f t="shared" si="64"/>
        <v>Sell</v>
      </c>
    </row>
    <row r="700" spans="1:8" ht="13.5" x14ac:dyDescent="0.25">
      <c r="A700" s="3">
        <f>TITRES_STAT!B703</f>
        <v>45618</v>
      </c>
      <c r="B700" s="5">
        <f>TITRES_STAT!D703</f>
        <v>17.142299999999999</v>
      </c>
      <c r="C700" s="2">
        <f t="shared" si="60"/>
        <v>17.558437063237125</v>
      </c>
      <c r="D700" s="2">
        <f t="shared" si="62"/>
        <v>17.353505722164364</v>
      </c>
      <c r="E700" s="2">
        <f t="shared" si="61"/>
        <v>0.20493134107276134</v>
      </c>
      <c r="F700" s="2">
        <f t="shared" si="65"/>
        <v>4.5736074532952309E-2</v>
      </c>
      <c r="G700" s="2">
        <f t="shared" si="63"/>
        <v>0.15919526653980903</v>
      </c>
      <c r="H700" s="2" t="str">
        <f t="shared" si="64"/>
        <v>Sell</v>
      </c>
    </row>
    <row r="701" spans="1:8" ht="13.5" x14ac:dyDescent="0.25">
      <c r="A701" s="3">
        <f>TITRES_STAT!B704</f>
        <v>45621</v>
      </c>
      <c r="B701" s="5">
        <f>TITRES_STAT!D704</f>
        <v>17.133099999999999</v>
      </c>
      <c r="C701" s="2">
        <f t="shared" si="60"/>
        <v>17.579031361200645</v>
      </c>
      <c r="D701" s="2">
        <f t="shared" si="62"/>
        <v>17.337179372374411</v>
      </c>
      <c r="E701" s="2">
        <f t="shared" si="61"/>
        <v>0.24185198882623382</v>
      </c>
      <c r="F701" s="2">
        <f t="shared" si="65"/>
        <v>8.4959257391608617E-2</v>
      </c>
      <c r="G701" s="2">
        <f t="shared" si="63"/>
        <v>0.1568927314346252</v>
      </c>
      <c r="H701" s="2" t="str">
        <f t="shared" si="64"/>
        <v>Sell</v>
      </c>
    </row>
    <row r="702" spans="1:8" ht="13.5" x14ac:dyDescent="0.25">
      <c r="A702" s="3">
        <f>TITRES_STAT!B705</f>
        <v>45622</v>
      </c>
      <c r="B702" s="5">
        <f>TITRES_STAT!D705</f>
        <v>17.234000000000002</v>
      </c>
      <c r="C702" s="2">
        <f t="shared" si="60"/>
        <v>17.554149613323624</v>
      </c>
      <c r="D702" s="2">
        <f t="shared" si="62"/>
        <v>17.329536455902232</v>
      </c>
      <c r="E702" s="2">
        <f t="shared" si="61"/>
        <v>0.22461315742139121</v>
      </c>
      <c r="F702" s="2">
        <f t="shared" si="65"/>
        <v>0.11289003739756515</v>
      </c>
      <c r="G702" s="2">
        <f t="shared" si="63"/>
        <v>0.11172312002382606</v>
      </c>
      <c r="H702" s="2" t="str">
        <f t="shared" si="64"/>
        <v>Sell</v>
      </c>
    </row>
    <row r="703" spans="1:8" ht="13.5" x14ac:dyDescent="0.25">
      <c r="A703" s="3">
        <f>TITRES_STAT!B706</f>
        <v>45623</v>
      </c>
      <c r="B703" s="5">
        <f>TITRES_STAT!D706</f>
        <v>16.9589</v>
      </c>
      <c r="C703" s="2">
        <f t="shared" si="60"/>
        <v>17.53309582665845</v>
      </c>
      <c r="D703" s="2">
        <f t="shared" si="62"/>
        <v>17.302081903613178</v>
      </c>
      <c r="E703" s="2">
        <f t="shared" si="61"/>
        <v>0.23101392304527124</v>
      </c>
      <c r="F703" s="2">
        <f t="shared" si="65"/>
        <v>0.13651481452710637</v>
      </c>
      <c r="G703" s="2">
        <f t="shared" si="63"/>
        <v>9.449910851816487E-2</v>
      </c>
      <c r="H703" s="2" t="str">
        <f t="shared" si="64"/>
        <v>Sell</v>
      </c>
    </row>
    <row r="704" spans="1:8" ht="13.5" x14ac:dyDescent="0.25">
      <c r="A704" s="3">
        <f>TITRES_STAT!B707</f>
        <v>45624</v>
      </c>
      <c r="B704" s="5">
        <f>TITRES_STAT!D707</f>
        <v>17.087299999999999</v>
      </c>
      <c r="C704" s="2">
        <f t="shared" si="60"/>
        <v>17.515281084095612</v>
      </c>
      <c r="D704" s="2">
        <f t="shared" si="62"/>
        <v>17.286172132975164</v>
      </c>
      <c r="E704" s="2">
        <f t="shared" si="61"/>
        <v>0.22910895112044827</v>
      </c>
      <c r="F704" s="2">
        <f t="shared" si="65"/>
        <v>0.15503364184577476</v>
      </c>
      <c r="G704" s="2">
        <f t="shared" si="63"/>
        <v>7.4075309274673512E-2</v>
      </c>
      <c r="H704" s="2" t="str">
        <f t="shared" si="64"/>
        <v>Sell</v>
      </c>
    </row>
    <row r="705" spans="1:8" ht="13.5" x14ac:dyDescent="0.25">
      <c r="A705" s="3">
        <f>TITRES_STAT!B708</f>
        <v>45625</v>
      </c>
      <c r="B705" s="5">
        <f>TITRES_STAT!D708</f>
        <v>17.353100000000001</v>
      </c>
      <c r="C705" s="2">
        <f t="shared" si="60"/>
        <v>17.429683994234747</v>
      </c>
      <c r="D705" s="2">
        <f t="shared" si="62"/>
        <v>17.291129752754781</v>
      </c>
      <c r="E705" s="2">
        <f t="shared" si="61"/>
        <v>0.13855424147996587</v>
      </c>
      <c r="F705" s="2">
        <f t="shared" si="65"/>
        <v>0.151737761772613</v>
      </c>
      <c r="G705" s="2">
        <f t="shared" si="63"/>
        <v>-1.3183520292647133E-2</v>
      </c>
      <c r="H705" s="2" t="str">
        <f t="shared" si="64"/>
        <v>Hold</v>
      </c>
    </row>
    <row r="706" spans="1:8" ht="13.5" x14ac:dyDescent="0.25">
      <c r="A706" s="3">
        <f>TITRES_STAT!B709</f>
        <v>45628</v>
      </c>
      <c r="B706" s="5">
        <f>TITRES_STAT!D709</f>
        <v>17.6831</v>
      </c>
      <c r="C706" s="2">
        <f t="shared" si="60"/>
        <v>17.420732610506324</v>
      </c>
      <c r="D706" s="2">
        <f t="shared" si="62"/>
        <v>17.320164585884058</v>
      </c>
      <c r="E706" s="2">
        <f t="shared" si="61"/>
        <v>0.10056802462226599</v>
      </c>
      <c r="F706" s="2">
        <f t="shared" si="65"/>
        <v>0.14150381434254361</v>
      </c>
      <c r="G706" s="2">
        <f t="shared" si="63"/>
        <v>-4.0935789720277616E-2</v>
      </c>
      <c r="H706" s="2" t="str">
        <f t="shared" si="64"/>
        <v>Hold</v>
      </c>
    </row>
    <row r="707" spans="1:8" ht="13.5" x14ac:dyDescent="0.25">
      <c r="A707" s="3">
        <f>TITRES_STAT!B710</f>
        <v>45629</v>
      </c>
      <c r="B707" s="5">
        <f>TITRES_STAT!D710</f>
        <v>17.6831</v>
      </c>
      <c r="C707" s="2">
        <f t="shared" si="60"/>
        <v>17.408927593505354</v>
      </c>
      <c r="D707" s="2">
        <f t="shared" si="62"/>
        <v>17.347048690633386</v>
      </c>
      <c r="E707" s="2">
        <f t="shared" si="61"/>
        <v>6.1878902871967512E-2</v>
      </c>
      <c r="F707" s="2">
        <f t="shared" si="65"/>
        <v>0.1255788320484284</v>
      </c>
      <c r="G707" s="2">
        <f t="shared" si="63"/>
        <v>-6.369992917646089E-2</v>
      </c>
      <c r="H707" s="2" t="str">
        <f t="shared" si="64"/>
        <v>Hold</v>
      </c>
    </row>
    <row r="708" spans="1:8" ht="13.5" x14ac:dyDescent="0.25">
      <c r="A708" s="3">
        <f>TITRES_STAT!B711</f>
        <v>45630</v>
      </c>
      <c r="B708" s="5">
        <f>TITRES_STAT!D711</f>
        <v>17.417300000000001</v>
      </c>
      <c r="C708" s="2">
        <f t="shared" si="60"/>
        <v>17.297384886812221</v>
      </c>
      <c r="D708" s="2">
        <f t="shared" si="62"/>
        <v>17.352252491327206</v>
      </c>
      <c r="E708" s="2">
        <f t="shared" si="61"/>
        <v>-5.4867604514985402E-2</v>
      </c>
      <c r="F708" s="2">
        <f t="shared" si="65"/>
        <v>8.9489544735745649E-2</v>
      </c>
      <c r="G708" s="2">
        <f t="shared" si="63"/>
        <v>-0.14435714925073106</v>
      </c>
      <c r="H708" s="2" t="str">
        <f t="shared" si="64"/>
        <v>Hold</v>
      </c>
    </row>
    <row r="709" spans="1:8" ht="13.5" x14ac:dyDescent="0.25">
      <c r="A709" s="3">
        <f>TITRES_STAT!B712</f>
        <v>45631</v>
      </c>
      <c r="B709" s="5">
        <f>TITRES_STAT!D712</f>
        <v>17.6465</v>
      </c>
      <c r="C709" s="2">
        <f t="shared" si="60"/>
        <v>17.283402596533417</v>
      </c>
      <c r="D709" s="2">
        <f t="shared" si="62"/>
        <v>17.374048603080748</v>
      </c>
      <c r="E709" s="2">
        <f t="shared" si="61"/>
        <v>-9.0646006547331126E-2</v>
      </c>
      <c r="F709" s="2">
        <f t="shared" si="65"/>
        <v>5.3462434479130294E-2</v>
      </c>
      <c r="G709" s="2">
        <f t="shared" si="63"/>
        <v>-0.14410844102646142</v>
      </c>
      <c r="H709" s="2" t="str">
        <f t="shared" si="64"/>
        <v>Hold</v>
      </c>
    </row>
    <row r="710" spans="1:8" ht="13.5" x14ac:dyDescent="0.25">
      <c r="A710" s="3">
        <f>TITRES_STAT!B713</f>
        <v>45632</v>
      </c>
      <c r="B710" s="5">
        <f>TITRES_STAT!D713</f>
        <v>17.6006</v>
      </c>
      <c r="C710" s="2">
        <f t="shared" si="60"/>
        <v>17.261694504759046</v>
      </c>
      <c r="D710" s="2">
        <f t="shared" si="62"/>
        <v>17.390830188037729</v>
      </c>
      <c r="E710" s="2">
        <f t="shared" si="61"/>
        <v>-0.12913568327868319</v>
      </c>
      <c r="F710" s="2">
        <f t="shared" si="65"/>
        <v>1.6942810927567602E-2</v>
      </c>
      <c r="G710" s="2">
        <f t="shared" si="63"/>
        <v>-0.1460784942062508</v>
      </c>
      <c r="H710" s="2" t="str">
        <f t="shared" si="64"/>
        <v>Hold</v>
      </c>
    </row>
    <row r="711" spans="1:8" ht="13.5" x14ac:dyDescent="0.25">
      <c r="A711" s="3">
        <f>TITRES_STAT!B714</f>
        <v>45635</v>
      </c>
      <c r="B711" s="5">
        <f>TITRES_STAT!D714</f>
        <v>17.6006</v>
      </c>
      <c r="C711" s="2">
        <f t="shared" si="60"/>
        <v>17.241910734796114</v>
      </c>
      <c r="D711" s="2">
        <f t="shared" si="62"/>
        <v>17.406368692627527</v>
      </c>
      <c r="E711" s="2">
        <f t="shared" si="61"/>
        <v>-0.16445795783141293</v>
      </c>
      <c r="F711" s="2">
        <f t="shared" si="65"/>
        <v>-1.9337342824228505E-2</v>
      </c>
      <c r="G711" s="2">
        <f t="shared" si="63"/>
        <v>-0.14512061500718443</v>
      </c>
      <c r="H711" s="2" t="str">
        <f t="shared" si="64"/>
        <v>Hold</v>
      </c>
    </row>
    <row r="712" spans="1:8" ht="13.5" x14ac:dyDescent="0.25">
      <c r="A712" s="3">
        <f>TITRES_STAT!B715</f>
        <v>45636</v>
      </c>
      <c r="B712" s="5">
        <f>TITRES_STAT!D715</f>
        <v>17.5548</v>
      </c>
      <c r="C712" s="2">
        <f t="shared" si="60"/>
        <v>17.240693698673635</v>
      </c>
      <c r="D712" s="2">
        <f t="shared" si="62"/>
        <v>17.417363604284748</v>
      </c>
      <c r="E712" s="2">
        <f t="shared" si="61"/>
        <v>-0.17666990561111362</v>
      </c>
      <c r="F712" s="2">
        <f t="shared" si="65"/>
        <v>-5.0803855381605534E-2</v>
      </c>
      <c r="G712" s="2">
        <f t="shared" si="63"/>
        <v>-0.12586605022950809</v>
      </c>
      <c r="H712" s="2" t="str">
        <f t="shared" si="64"/>
        <v>Hold</v>
      </c>
    </row>
    <row r="713" spans="1:8" ht="13.5" x14ac:dyDescent="0.25">
      <c r="A713" s="3">
        <f>TITRES_STAT!B716</f>
        <v>45637</v>
      </c>
      <c r="B713" s="5">
        <f>TITRES_STAT!D716</f>
        <v>17.5823</v>
      </c>
      <c r="C713" s="2">
        <f t="shared" si="60"/>
        <v>17.197340821954615</v>
      </c>
      <c r="D713" s="2">
        <f t="shared" si="62"/>
        <v>17.42958111507847</v>
      </c>
      <c r="E713" s="2">
        <f t="shared" si="61"/>
        <v>-0.23224029312385497</v>
      </c>
      <c r="F713" s="2">
        <f t="shared" si="65"/>
        <v>-8.7091142930055432E-2</v>
      </c>
      <c r="G713" s="2">
        <f t="shared" si="63"/>
        <v>-0.14514915019379954</v>
      </c>
      <c r="H713" s="2" t="str">
        <f t="shared" si="64"/>
        <v>Hold</v>
      </c>
    </row>
    <row r="714" spans="1:8" ht="13.5" x14ac:dyDescent="0.25">
      <c r="A714" s="3">
        <f>TITRES_STAT!B717</f>
        <v>45638</v>
      </c>
      <c r="B714" s="5">
        <f>TITRES_STAT!D717</f>
        <v>17.949000000000002</v>
      </c>
      <c r="C714" s="2">
        <f t="shared" si="60"/>
        <v>17.180411464730827</v>
      </c>
      <c r="D714" s="2">
        <f t="shared" si="62"/>
        <v>17.468056588035619</v>
      </c>
      <c r="E714" s="2">
        <f t="shared" si="61"/>
        <v>-0.28764512330479164</v>
      </c>
      <c r="F714" s="2">
        <f t="shared" si="65"/>
        <v>-0.12720193900500268</v>
      </c>
      <c r="G714" s="2">
        <f t="shared" si="63"/>
        <v>-0.16044318429978896</v>
      </c>
      <c r="H714" s="2" t="str">
        <f t="shared" si="64"/>
        <v>Hold</v>
      </c>
    </row>
    <row r="715" spans="1:8" ht="13.5" x14ac:dyDescent="0.25">
      <c r="A715" s="3">
        <f>TITRES_STAT!B718</f>
        <v>45639</v>
      </c>
      <c r="B715" s="5">
        <f>TITRES_STAT!D718</f>
        <v>18.819900000000001</v>
      </c>
      <c r="C715" s="2">
        <f t="shared" si="60"/>
        <v>17.206978931695318</v>
      </c>
      <c r="D715" s="2">
        <f t="shared" si="62"/>
        <v>17.568193137070018</v>
      </c>
      <c r="E715" s="2">
        <f t="shared" si="61"/>
        <v>-0.36121420537470073</v>
      </c>
      <c r="F715" s="2">
        <f t="shared" si="65"/>
        <v>-0.17400439227894232</v>
      </c>
      <c r="G715" s="2">
        <f t="shared" si="63"/>
        <v>-0.1872098130957584</v>
      </c>
      <c r="H715" s="2" t="str">
        <f t="shared" si="64"/>
        <v>Hold</v>
      </c>
    </row>
    <row r="716" spans="1:8" ht="13.5" x14ac:dyDescent="0.25">
      <c r="A716" s="3">
        <f>TITRES_STAT!B719</f>
        <v>45642</v>
      </c>
      <c r="B716" s="5">
        <f>TITRES_STAT!D719</f>
        <v>19.039899999999999</v>
      </c>
      <c r="C716" s="2">
        <f t="shared" si="60"/>
        <v>17.280228326819113</v>
      </c>
      <c r="D716" s="2">
        <f t="shared" si="62"/>
        <v>17.677208460250018</v>
      </c>
      <c r="E716" s="2">
        <f t="shared" si="61"/>
        <v>-0.39698013343090466</v>
      </c>
      <c r="F716" s="2">
        <f t="shared" si="65"/>
        <v>-0.21859954050933478</v>
      </c>
      <c r="G716" s="2">
        <f t="shared" si="63"/>
        <v>-0.17838059292156988</v>
      </c>
      <c r="H716" s="2" t="str">
        <f t="shared" si="64"/>
        <v>Hold</v>
      </c>
    </row>
    <row r="717" spans="1:8" ht="13.5" x14ac:dyDescent="0.25">
      <c r="A717" s="3">
        <f>TITRES_STAT!B720</f>
        <v>45644</v>
      </c>
      <c r="B717" s="5">
        <f>TITRES_STAT!D720</f>
        <v>20.167400000000001</v>
      </c>
      <c r="C717" s="2">
        <f t="shared" si="60"/>
        <v>17.342208584231557</v>
      </c>
      <c r="D717" s="2">
        <f t="shared" si="62"/>
        <v>17.861667092824089</v>
      </c>
      <c r="E717" s="2">
        <f t="shared" si="61"/>
        <v>-0.51945850859253184</v>
      </c>
      <c r="F717" s="2">
        <f t="shared" si="65"/>
        <v>-0.27877133412597421</v>
      </c>
      <c r="G717" s="2">
        <f t="shared" si="63"/>
        <v>-0.24068717446655763</v>
      </c>
      <c r="H717" s="2" t="str">
        <f t="shared" si="64"/>
        <v>Hold</v>
      </c>
    </row>
    <row r="718" spans="1:8" ht="13.5" x14ac:dyDescent="0.25">
      <c r="A718" s="3">
        <f>TITRES_STAT!B721</f>
        <v>45645</v>
      </c>
      <c r="B718" s="5">
        <f>TITRES_STAT!D721</f>
        <v>20.167400000000001</v>
      </c>
      <c r="C718" s="2">
        <f t="shared" si="60"/>
        <v>17.353761109734393</v>
      </c>
      <c r="D718" s="2">
        <f t="shared" si="62"/>
        <v>18.032462122985265</v>
      </c>
      <c r="E718" s="2">
        <f t="shared" si="61"/>
        <v>-0.67870101325087262</v>
      </c>
      <c r="F718" s="2">
        <f t="shared" si="65"/>
        <v>-0.35875726995095392</v>
      </c>
      <c r="G718" s="2">
        <f t="shared" si="63"/>
        <v>-0.3199437432999187</v>
      </c>
      <c r="H718" s="2" t="str">
        <f t="shared" si="64"/>
        <v>Hold</v>
      </c>
    </row>
    <row r="719" spans="1:8" ht="13.5" x14ac:dyDescent="0.25">
      <c r="A719" s="3">
        <f>TITRES_STAT!B722</f>
        <v>45646</v>
      </c>
      <c r="B719" s="5">
        <f>TITRES_STAT!D722</f>
        <v>19.250699999999998</v>
      </c>
      <c r="C719" s="2">
        <f t="shared" ref="C719:C782" si="66">$C$4*B709+C718*(1-$C$4)</f>
        <v>17.398797862082947</v>
      </c>
      <c r="D719" s="2">
        <f t="shared" si="62"/>
        <v>18.122701965727099</v>
      </c>
      <c r="E719" s="2">
        <f t="shared" si="61"/>
        <v>-0.72390410364415203</v>
      </c>
      <c r="F719" s="2">
        <f t="shared" si="65"/>
        <v>-0.43178663668959355</v>
      </c>
      <c r="G719" s="2">
        <f t="shared" si="63"/>
        <v>-0.29211746695455848</v>
      </c>
      <c r="H719" s="2" t="str">
        <f t="shared" si="64"/>
        <v>Hold</v>
      </c>
    </row>
    <row r="720" spans="1:8" ht="13.5" x14ac:dyDescent="0.25">
      <c r="A720" s="3">
        <f>TITRES_STAT!B723</f>
        <v>45649</v>
      </c>
      <c r="B720" s="5">
        <f>TITRES_STAT!D723</f>
        <v>19.250699999999998</v>
      </c>
      <c r="C720" s="2">
        <f t="shared" si="66"/>
        <v>17.429844344839417</v>
      </c>
      <c r="D720" s="2">
        <f t="shared" si="62"/>
        <v>18.206257375673239</v>
      </c>
      <c r="E720" s="2">
        <f t="shared" si="61"/>
        <v>-0.7764130308338224</v>
      </c>
      <c r="F720" s="2">
        <f t="shared" si="65"/>
        <v>-0.50071191551843941</v>
      </c>
      <c r="G720" s="2">
        <f t="shared" si="63"/>
        <v>-0.27570111531538299</v>
      </c>
      <c r="H720" s="2" t="str">
        <f t="shared" si="64"/>
        <v>Hold</v>
      </c>
    </row>
    <row r="721" spans="1:8" ht="13.5" x14ac:dyDescent="0.25">
      <c r="A721" s="3">
        <f>TITRES_STAT!B724</f>
        <v>45650</v>
      </c>
      <c r="B721" s="5">
        <f>TITRES_STAT!D724</f>
        <v>19.250699999999998</v>
      </c>
      <c r="C721" s="2">
        <f t="shared" si="66"/>
        <v>17.456114445633354</v>
      </c>
      <c r="D721" s="2">
        <f t="shared" si="62"/>
        <v>18.283623495993741</v>
      </c>
      <c r="E721" s="2">
        <f t="shared" si="61"/>
        <v>-0.82750905036038702</v>
      </c>
      <c r="F721" s="2">
        <f t="shared" si="65"/>
        <v>-0.566071342486829</v>
      </c>
      <c r="G721" s="2">
        <f t="shared" si="63"/>
        <v>-0.26143770787355802</v>
      </c>
      <c r="H721" s="2" t="str">
        <f t="shared" si="64"/>
        <v>Hold</v>
      </c>
    </row>
    <row r="722" spans="1:8" ht="13.5" x14ac:dyDescent="0.25">
      <c r="A722" s="3">
        <f>TITRES_STAT!B725</f>
        <v>45651</v>
      </c>
      <c r="B722" s="5">
        <f>TITRES_STAT!D725</f>
        <v>19.250699999999998</v>
      </c>
      <c r="C722" s="2">
        <f t="shared" si="66"/>
        <v>17.471296838612837</v>
      </c>
      <c r="D722" s="2">
        <f t="shared" si="62"/>
        <v>18.355258792586795</v>
      </c>
      <c r="E722" s="2">
        <f t="shared" si="61"/>
        <v>-0.88396195397395871</v>
      </c>
      <c r="F722" s="2">
        <f t="shared" si="65"/>
        <v>-0.62964946478425499</v>
      </c>
      <c r="G722" s="2">
        <f t="shared" si="63"/>
        <v>-0.25431248918970373</v>
      </c>
      <c r="H722" s="2" t="str">
        <f t="shared" si="64"/>
        <v>Hold</v>
      </c>
    </row>
    <row r="723" spans="1:8" ht="13.5" x14ac:dyDescent="0.25">
      <c r="A723" s="3">
        <f>TITRES_STAT!B726</f>
        <v>45652</v>
      </c>
      <c r="B723" s="5">
        <f>TITRES_STAT!D726</f>
        <v>19.250699999999998</v>
      </c>
      <c r="C723" s="2">
        <f t="shared" si="66"/>
        <v>17.488374248057017</v>
      </c>
      <c r="D723" s="2">
        <f t="shared" si="62"/>
        <v>18.4215877709137</v>
      </c>
      <c r="E723" s="2">
        <f t="shared" si="61"/>
        <v>-0.93321352285668269</v>
      </c>
      <c r="F723" s="2">
        <f t="shared" si="65"/>
        <v>-0.69036227639874059</v>
      </c>
      <c r="G723" s="2">
        <f t="shared" si="63"/>
        <v>-0.24285124645794209</v>
      </c>
      <c r="H723" s="2" t="str">
        <f t="shared" si="64"/>
        <v>Hold</v>
      </c>
    </row>
    <row r="724" spans="1:8" ht="13.5" x14ac:dyDescent="0.25">
      <c r="A724" s="3">
        <f>TITRES_STAT!B727</f>
        <v>45653</v>
      </c>
      <c r="B724" s="5">
        <f>TITRES_STAT!D727</f>
        <v>19.479900000000001</v>
      </c>
      <c r="C724" s="2">
        <f t="shared" si="66"/>
        <v>17.559239748355935</v>
      </c>
      <c r="D724" s="2">
        <f t="shared" si="62"/>
        <v>18.49998126936454</v>
      </c>
      <c r="E724" s="2">
        <f t="shared" si="61"/>
        <v>-0.94074152100860431</v>
      </c>
      <c r="F724" s="2">
        <f t="shared" si="65"/>
        <v>-0.7404381253207134</v>
      </c>
      <c r="G724" s="2">
        <f t="shared" si="63"/>
        <v>-0.20030339568789091</v>
      </c>
      <c r="H724" s="2" t="str">
        <f t="shared" si="64"/>
        <v>Hold</v>
      </c>
    </row>
    <row r="725" spans="1:8" ht="13.5" x14ac:dyDescent="0.25">
      <c r="A725" s="3">
        <f>TITRES_STAT!B728</f>
        <v>45656</v>
      </c>
      <c r="B725" s="5">
        <f>TITRES_STAT!D728</f>
        <v>19.250699999999998</v>
      </c>
      <c r="C725" s="2">
        <f t="shared" si="66"/>
        <v>17.753187479378099</v>
      </c>
      <c r="D725" s="2">
        <f t="shared" si="62"/>
        <v>18.555590064226426</v>
      </c>
      <c r="E725" s="2">
        <f t="shared" si="61"/>
        <v>-0.80240258484832694</v>
      </c>
      <c r="F725" s="2">
        <f t="shared" si="65"/>
        <v>-0.75283101722623613</v>
      </c>
      <c r="G725" s="2">
        <f t="shared" si="63"/>
        <v>-4.9571567622090806E-2</v>
      </c>
      <c r="H725" s="2" t="str">
        <f t="shared" si="64"/>
        <v>Hold</v>
      </c>
    </row>
    <row r="726" spans="1:8" ht="13.5" x14ac:dyDescent="0.25">
      <c r="A726" s="3">
        <f>TITRES_STAT!B729</f>
        <v>45657</v>
      </c>
      <c r="B726" s="5">
        <f>TITRES_STAT!D729</f>
        <v>19.250699999999998</v>
      </c>
      <c r="C726" s="2">
        <f t="shared" si="66"/>
        <v>17.951143251781467</v>
      </c>
      <c r="D726" s="2">
        <f t="shared" si="62"/>
        <v>18.607079689098541</v>
      </c>
      <c r="E726" s="2">
        <f t="shared" si="61"/>
        <v>-0.65593643731707374</v>
      </c>
      <c r="F726" s="2">
        <f t="shared" si="65"/>
        <v>-0.73345210124440374</v>
      </c>
      <c r="G726" s="2">
        <f t="shared" si="63"/>
        <v>7.7515663927330003E-2</v>
      </c>
      <c r="H726" s="2" t="str">
        <f t="shared" si="64"/>
        <v>Sell</v>
      </c>
    </row>
    <row r="727" spans="1:8" ht="13.5" x14ac:dyDescent="0.25">
      <c r="A727" s="3">
        <f>TITRES_STAT!B730</f>
        <v>45659</v>
      </c>
      <c r="B727" s="5">
        <f>TITRES_STAT!D730</f>
        <v>19.434000000000001</v>
      </c>
      <c r="C727" s="2">
        <f t="shared" si="66"/>
        <v>18.292105828430472</v>
      </c>
      <c r="D727" s="2">
        <f t="shared" si="62"/>
        <v>18.668333045461612</v>
      </c>
      <c r="E727" s="2">
        <f t="shared" si="61"/>
        <v>-0.37622721703113982</v>
      </c>
      <c r="F727" s="2">
        <f t="shared" si="65"/>
        <v>-0.66200712440175102</v>
      </c>
      <c r="G727" s="2">
        <f t="shared" si="63"/>
        <v>0.28577990737061121</v>
      </c>
      <c r="H727" s="2" t="str">
        <f t="shared" si="64"/>
        <v>Sell</v>
      </c>
    </row>
    <row r="728" spans="1:8" ht="13.5" x14ac:dyDescent="0.25">
      <c r="A728" s="3">
        <f>TITRES_STAT!B731</f>
        <v>45660</v>
      </c>
      <c r="B728" s="5">
        <f>TITRES_STAT!D731</f>
        <v>19.974900000000002</v>
      </c>
      <c r="C728" s="2">
        <f t="shared" si="66"/>
        <v>18.580612624056553</v>
      </c>
      <c r="D728" s="2">
        <f t="shared" si="62"/>
        <v>18.765115782834826</v>
      </c>
      <c r="E728" s="2">
        <f t="shared" si="61"/>
        <v>-0.1845031587782735</v>
      </c>
      <c r="F728" s="2">
        <f t="shared" si="65"/>
        <v>-0.56650633127705552</v>
      </c>
      <c r="G728" s="2">
        <f t="shared" si="63"/>
        <v>0.38200317249878202</v>
      </c>
      <c r="H728" s="2" t="str">
        <f t="shared" si="64"/>
        <v>Sell</v>
      </c>
    </row>
    <row r="729" spans="1:8" ht="13.5" x14ac:dyDescent="0.25">
      <c r="A729" s="3">
        <f>TITRES_STAT!B732</f>
        <v>45663</v>
      </c>
      <c r="B729" s="5">
        <f>TITRES_STAT!D732</f>
        <v>19.883199999999999</v>
      </c>
      <c r="C729" s="2">
        <f t="shared" si="66"/>
        <v>18.683702989586315</v>
      </c>
      <c r="D729" s="2">
        <f t="shared" si="62"/>
        <v>18.847936835958173</v>
      </c>
      <c r="E729" s="2">
        <f t="shared" si="61"/>
        <v>-0.16423384637185734</v>
      </c>
      <c r="F729" s="2">
        <f t="shared" si="65"/>
        <v>-0.48605183429601589</v>
      </c>
      <c r="G729" s="2">
        <f t="shared" si="63"/>
        <v>0.32181798792415856</v>
      </c>
      <c r="H729" s="2" t="str">
        <f t="shared" si="64"/>
        <v>Sell</v>
      </c>
    </row>
    <row r="730" spans="1:8" ht="13.5" x14ac:dyDescent="0.25">
      <c r="A730" s="3">
        <f>TITRES_STAT!B733</f>
        <v>45664</v>
      </c>
      <c r="B730" s="5">
        <f>TITRES_STAT!D733</f>
        <v>19.819099999999999</v>
      </c>
      <c r="C730" s="2">
        <f t="shared" si="66"/>
        <v>18.770933298880728</v>
      </c>
      <c r="D730" s="2">
        <f t="shared" si="62"/>
        <v>18.919874848109419</v>
      </c>
      <c r="E730" s="2">
        <f t="shared" si="61"/>
        <v>-0.14894154922869163</v>
      </c>
      <c r="F730" s="2">
        <f t="shared" si="65"/>
        <v>-0.41862977728255107</v>
      </c>
      <c r="G730" s="2">
        <f t="shared" si="63"/>
        <v>0.26968822805385945</v>
      </c>
      <c r="H730" s="2" t="str">
        <f t="shared" si="64"/>
        <v>Sell</v>
      </c>
    </row>
    <row r="731" spans="1:8" ht="13.5" x14ac:dyDescent="0.25">
      <c r="A731" s="3">
        <f>TITRES_STAT!B734</f>
        <v>45665</v>
      </c>
      <c r="B731" s="5">
        <f>TITRES_STAT!D734</f>
        <v>19.250699999999998</v>
      </c>
      <c r="C731" s="2">
        <f t="shared" si="66"/>
        <v>18.844743560591382</v>
      </c>
      <c r="D731" s="2">
        <f t="shared" si="62"/>
        <v>18.944380414916129</v>
      </c>
      <c r="E731" s="2">
        <f t="shared" si="61"/>
        <v>-9.9636854324746338E-2</v>
      </c>
      <c r="F731" s="2">
        <f t="shared" si="65"/>
        <v>-0.35483119269099017</v>
      </c>
      <c r="G731" s="2">
        <f t="shared" si="63"/>
        <v>0.25519433836624383</v>
      </c>
      <c r="H731" s="2" t="str">
        <f t="shared" si="64"/>
        <v>Sell</v>
      </c>
    </row>
    <row r="732" spans="1:8" ht="13.5" x14ac:dyDescent="0.25">
      <c r="A732" s="3">
        <f>TITRES_STAT!B735</f>
        <v>45666</v>
      </c>
      <c r="B732" s="5">
        <f>TITRES_STAT!D735</f>
        <v>19.342400000000001</v>
      </c>
      <c r="C732" s="2">
        <f t="shared" si="66"/>
        <v>18.907198397423478</v>
      </c>
      <c r="D732" s="2">
        <f t="shared" si="62"/>
        <v>18.973863347144565</v>
      </c>
      <c r="E732" s="2">
        <f t="shared" ref="E732:E795" si="67">C732-D732</f>
        <v>-6.6664949721086941E-2</v>
      </c>
      <c r="F732" s="2">
        <f t="shared" si="65"/>
        <v>-0.29719794409700956</v>
      </c>
      <c r="G732" s="2">
        <f t="shared" si="63"/>
        <v>0.23053299437592262</v>
      </c>
      <c r="H732" s="2" t="str">
        <f t="shared" si="64"/>
        <v>Sell</v>
      </c>
    </row>
    <row r="733" spans="1:8" ht="13.5" x14ac:dyDescent="0.25">
      <c r="A733" s="3">
        <f>TITRES_STAT!B736</f>
        <v>45667</v>
      </c>
      <c r="B733" s="5">
        <f>TITRES_STAT!D736</f>
        <v>19.324000000000002</v>
      </c>
      <c r="C733" s="2">
        <f t="shared" si="66"/>
        <v>18.960044797819865</v>
      </c>
      <c r="D733" s="2">
        <f t="shared" ref="D733:D796" si="68">$D$4*B733+(1-$D$4)*D732</f>
        <v>18.999799395504226</v>
      </c>
      <c r="E733" s="2">
        <f t="shared" si="67"/>
        <v>-3.9754597684360959E-2</v>
      </c>
      <c r="F733" s="2">
        <f t="shared" si="65"/>
        <v>-0.24570927481447985</v>
      </c>
      <c r="G733" s="2">
        <f t="shared" si="63"/>
        <v>0.20595467713011889</v>
      </c>
      <c r="H733" s="2" t="str">
        <f t="shared" si="64"/>
        <v>Sell</v>
      </c>
    </row>
    <row r="734" spans="1:8" ht="13.5" x14ac:dyDescent="0.25">
      <c r="A734" s="3">
        <f>TITRES_STAT!B737</f>
        <v>45670</v>
      </c>
      <c r="B734" s="5">
        <f>TITRES_STAT!D737</f>
        <v>20.2591</v>
      </c>
      <c r="C734" s="2">
        <f t="shared" si="66"/>
        <v>19.040022521232196</v>
      </c>
      <c r="D734" s="2">
        <f t="shared" si="68"/>
        <v>19.093080921763171</v>
      </c>
      <c r="E734" s="2">
        <f t="shared" si="67"/>
        <v>-5.3058400530975547E-2</v>
      </c>
      <c r="F734" s="2">
        <f t="shared" si="65"/>
        <v>-0.207179099957779</v>
      </c>
      <c r="G734" s="2">
        <f t="shared" si="63"/>
        <v>0.15412069942680345</v>
      </c>
      <c r="H734" s="2" t="str">
        <f t="shared" si="64"/>
        <v>Sell</v>
      </c>
    </row>
    <row r="735" spans="1:8" ht="13.5" x14ac:dyDescent="0.25">
      <c r="A735" s="3">
        <f>TITRES_STAT!B738</f>
        <v>45671</v>
      </c>
      <c r="B735" s="5">
        <f>TITRES_STAT!D738</f>
        <v>20.772400000000001</v>
      </c>
      <c r="C735" s="2">
        <f t="shared" si="66"/>
        <v>19.072434441042628</v>
      </c>
      <c r="D735" s="2">
        <f t="shared" si="68"/>
        <v>19.217474927558492</v>
      </c>
      <c r="E735" s="2">
        <f t="shared" si="67"/>
        <v>-0.14504048651586388</v>
      </c>
      <c r="F735" s="2">
        <f t="shared" si="65"/>
        <v>-0.19475137726939598</v>
      </c>
      <c r="G735" s="2">
        <f t="shared" si="63"/>
        <v>4.9710890753532105E-2</v>
      </c>
      <c r="H735" s="2" t="str">
        <f t="shared" si="64"/>
        <v>Sell</v>
      </c>
    </row>
    <row r="736" spans="1:8" ht="13.5" x14ac:dyDescent="0.25">
      <c r="A736" s="3">
        <f>TITRES_STAT!B739</f>
        <v>45672</v>
      </c>
      <c r="B736" s="5">
        <f>TITRES_STAT!D739</f>
        <v>20.671600000000002</v>
      </c>
      <c r="C736" s="2">
        <f t="shared" si="66"/>
        <v>19.099859911651453</v>
      </c>
      <c r="D736" s="2">
        <f t="shared" si="68"/>
        <v>19.325187895887492</v>
      </c>
      <c r="E736" s="2">
        <f t="shared" si="67"/>
        <v>-0.2253279842360385</v>
      </c>
      <c r="F736" s="2">
        <f t="shared" si="65"/>
        <v>-0.2008666986627245</v>
      </c>
      <c r="G736" s="2">
        <f t="shared" si="63"/>
        <v>-2.4461285573314007E-2</v>
      </c>
      <c r="H736" s="2" t="str">
        <f t="shared" si="64"/>
        <v>Hold</v>
      </c>
    </row>
    <row r="737" spans="1:8" ht="13.5" x14ac:dyDescent="0.25">
      <c r="A737" s="3">
        <f>TITRES_STAT!B740</f>
        <v>45673</v>
      </c>
      <c r="B737" s="5">
        <f>TITRES_STAT!D740</f>
        <v>20.625800000000002</v>
      </c>
      <c r="C737" s="2">
        <f t="shared" si="66"/>
        <v>19.151266079089691</v>
      </c>
      <c r="D737" s="2">
        <f t="shared" si="68"/>
        <v>19.421529533229162</v>
      </c>
      <c r="E737" s="2">
        <f t="shared" si="67"/>
        <v>-0.27026345413947084</v>
      </c>
      <c r="F737" s="2">
        <f t="shared" si="65"/>
        <v>-0.21474604975807376</v>
      </c>
      <c r="G737" s="2">
        <f t="shared" si="63"/>
        <v>-5.5517404381397073E-2</v>
      </c>
      <c r="H737" s="2" t="str">
        <f t="shared" si="64"/>
        <v>Hold</v>
      </c>
    </row>
    <row r="738" spans="1:8" ht="13.5" x14ac:dyDescent="0.25">
      <c r="A738" s="3">
        <f>TITRES_STAT!B741</f>
        <v>45674</v>
      </c>
      <c r="B738" s="5">
        <f>TITRES_STAT!D741</f>
        <v>21.524100000000001</v>
      </c>
      <c r="C738" s="2">
        <f t="shared" si="66"/>
        <v>19.277978989998967</v>
      </c>
      <c r="D738" s="2">
        <f t="shared" si="68"/>
        <v>19.577275493730703</v>
      </c>
      <c r="E738" s="2">
        <f t="shared" si="67"/>
        <v>-0.29929650373173544</v>
      </c>
      <c r="F738" s="2">
        <f t="shared" si="65"/>
        <v>-0.23165614055280612</v>
      </c>
      <c r="G738" s="2">
        <f t="shared" si="63"/>
        <v>-6.7640363178929325E-2</v>
      </c>
      <c r="H738" s="2" t="str">
        <f t="shared" si="64"/>
        <v>Hold</v>
      </c>
    </row>
    <row r="739" spans="1:8" ht="13.5" x14ac:dyDescent="0.25">
      <c r="A739" s="3">
        <f>TITRES_STAT!B742</f>
        <v>45677</v>
      </c>
      <c r="B739" s="5">
        <f>TITRES_STAT!D742</f>
        <v>21.5425</v>
      </c>
      <c r="C739" s="2">
        <f t="shared" si="66"/>
        <v>19.371089914614508</v>
      </c>
      <c r="D739" s="2">
        <f t="shared" si="68"/>
        <v>19.72284767938028</v>
      </c>
      <c r="E739" s="2">
        <f t="shared" si="67"/>
        <v>-0.3517577647657717</v>
      </c>
      <c r="F739" s="2">
        <f t="shared" si="65"/>
        <v>-0.25567646539539923</v>
      </c>
      <c r="G739" s="2">
        <f t="shared" si="63"/>
        <v>-9.6081299370372464E-2</v>
      </c>
      <c r="H739" s="2" t="str">
        <f t="shared" si="64"/>
        <v>Hold</v>
      </c>
    </row>
    <row r="740" spans="1:8" ht="13.5" x14ac:dyDescent="0.25">
      <c r="A740" s="3">
        <f>TITRES_STAT!B743</f>
        <v>45678</v>
      </c>
      <c r="B740" s="5">
        <f>TITRES_STAT!D743</f>
        <v>20.9833</v>
      </c>
      <c r="C740" s="2">
        <f t="shared" si="66"/>
        <v>19.440014543135355</v>
      </c>
      <c r="D740" s="2">
        <f t="shared" si="68"/>
        <v>19.816214517944701</v>
      </c>
      <c r="E740" s="2">
        <f t="shared" si="67"/>
        <v>-0.37619997480934586</v>
      </c>
      <c r="F740" s="2">
        <f t="shared" si="65"/>
        <v>-0.27978116727818858</v>
      </c>
      <c r="G740" s="2">
        <f t="shared" ref="G740:G803" si="69">E740-F740</f>
        <v>-9.641880753115728E-2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45679</v>
      </c>
      <c r="B741" s="5">
        <f>TITRES_STAT!D744</f>
        <v>20.717400000000001</v>
      </c>
      <c r="C741" s="2">
        <f t="shared" si="66"/>
        <v>19.410889228806838</v>
      </c>
      <c r="D741" s="2">
        <f t="shared" si="68"/>
        <v>19.882968998096946</v>
      </c>
      <c r="E741" s="2">
        <f t="shared" si="67"/>
        <v>-0.47207976929010798</v>
      </c>
      <c r="F741" s="2">
        <f t="shared" ref="F741:F804" si="71">(E741*(2/(10)))+((1-(2/10))*F740)</f>
        <v>-0.31824088768057246</v>
      </c>
      <c r="G741" s="2">
        <f t="shared" si="69"/>
        <v>-0.15383888160953552</v>
      </c>
      <c r="H741" s="2" t="str">
        <f t="shared" si="70"/>
        <v>Hold</v>
      </c>
    </row>
    <row r="742" spans="1:8" ht="13.5" x14ac:dyDescent="0.25">
      <c r="A742" s="3">
        <f>TITRES_STAT!B745</f>
        <v>45680</v>
      </c>
      <c r="B742" s="5">
        <f>TITRES_STAT!D745</f>
        <v>20.9558</v>
      </c>
      <c r="C742" s="2">
        <f t="shared" si="66"/>
        <v>19.400352424375015</v>
      </c>
      <c r="D742" s="2">
        <f t="shared" si="68"/>
        <v>19.962437961200877</v>
      </c>
      <c r="E742" s="2">
        <f t="shared" si="67"/>
        <v>-0.56208553682586171</v>
      </c>
      <c r="F742" s="2">
        <f t="shared" si="71"/>
        <v>-0.36700981750963035</v>
      </c>
      <c r="G742" s="2">
        <f t="shared" si="69"/>
        <v>-0.19507571931623136</v>
      </c>
      <c r="H742" s="2" t="str">
        <f t="shared" si="70"/>
        <v>Hold</v>
      </c>
    </row>
    <row r="743" spans="1:8" ht="13.5" x14ac:dyDescent="0.25">
      <c r="A743" s="3">
        <f>TITRES_STAT!B746</f>
        <v>45681</v>
      </c>
      <c r="B743" s="5">
        <f>TITRES_STAT!D746</f>
        <v>20.717400000000001</v>
      </c>
      <c r="C743" s="2">
        <f t="shared" si="66"/>
        <v>19.388605897548089</v>
      </c>
      <c r="D743" s="2">
        <f t="shared" si="68"/>
        <v>20.018361075185997</v>
      </c>
      <c r="E743" s="2">
        <f t="shared" si="67"/>
        <v>-0.62975517763790734</v>
      </c>
      <c r="F743" s="2">
        <f t="shared" si="71"/>
        <v>-0.41955888953528575</v>
      </c>
      <c r="G743" s="2">
        <f t="shared" si="69"/>
        <v>-0.21019628810262159</v>
      </c>
      <c r="H743" s="2" t="str">
        <f t="shared" si="70"/>
        <v>Hold</v>
      </c>
    </row>
    <row r="744" spans="1:8" ht="13.5" x14ac:dyDescent="0.25">
      <c r="A744" s="3">
        <f>TITRES_STAT!B747</f>
        <v>45684</v>
      </c>
      <c r="B744" s="5">
        <f>TITRES_STAT!D747</f>
        <v>20.708300000000001</v>
      </c>
      <c r="C744" s="2">
        <f t="shared" si="66"/>
        <v>19.522528067156077</v>
      </c>
      <c r="D744" s="2">
        <f t="shared" si="68"/>
        <v>20.069467662209256</v>
      </c>
      <c r="E744" s="2">
        <f t="shared" si="67"/>
        <v>-0.54693959505317835</v>
      </c>
      <c r="F744" s="2">
        <f t="shared" si="71"/>
        <v>-0.44503503063886429</v>
      </c>
      <c r="G744" s="2">
        <f t="shared" si="69"/>
        <v>-0.10190456441431406</v>
      </c>
      <c r="H744" s="2" t="str">
        <f t="shared" si="70"/>
        <v>Hold</v>
      </c>
    </row>
    <row r="745" spans="1:8" ht="13.5" x14ac:dyDescent="0.25">
      <c r="A745" s="3">
        <f>TITRES_STAT!B748</f>
        <v>45685</v>
      </c>
      <c r="B745" s="5">
        <f>TITRES_STAT!D748</f>
        <v>20.653300000000002</v>
      </c>
      <c r="C745" s="2">
        <f t="shared" si="66"/>
        <v>19.714816056824372</v>
      </c>
      <c r="D745" s="2">
        <f t="shared" si="68"/>
        <v>20.112714502045606</v>
      </c>
      <c r="E745" s="2">
        <f t="shared" si="67"/>
        <v>-0.39789844522123374</v>
      </c>
      <c r="F745" s="2">
        <f t="shared" si="71"/>
        <v>-0.43560771355533823</v>
      </c>
      <c r="G745" s="2">
        <f t="shared" si="69"/>
        <v>3.7709268334104484E-2</v>
      </c>
      <c r="H745" s="2" t="str">
        <f t="shared" si="70"/>
        <v>Sell</v>
      </c>
    </row>
    <row r="746" spans="1:8" ht="13.5" x14ac:dyDescent="0.25">
      <c r="A746" s="3">
        <f>TITRES_STAT!B749</f>
        <v>45686</v>
      </c>
      <c r="B746" s="5">
        <f>TITRES_STAT!D749</f>
        <v>19.984100000000002</v>
      </c>
      <c r="C746" s="2">
        <f t="shared" si="66"/>
        <v>19.8620135865437</v>
      </c>
      <c r="D746" s="2">
        <f t="shared" si="68"/>
        <v>20.10318750189408</v>
      </c>
      <c r="E746" s="2">
        <f t="shared" si="67"/>
        <v>-0.24117391535038024</v>
      </c>
      <c r="F746" s="2">
        <f t="shared" si="71"/>
        <v>-0.39672095391434664</v>
      </c>
      <c r="G746" s="2">
        <f t="shared" si="69"/>
        <v>0.1555470385639664</v>
      </c>
      <c r="H746" s="2" t="str">
        <f t="shared" si="70"/>
        <v>Sell</v>
      </c>
    </row>
    <row r="747" spans="1:8" ht="13.5" x14ac:dyDescent="0.25">
      <c r="A747" s="3">
        <f>TITRES_STAT!B750</f>
        <v>45687</v>
      </c>
      <c r="B747" s="5">
        <f>TITRES_STAT!D750</f>
        <v>20.149100000000001</v>
      </c>
      <c r="C747" s="2">
        <f t="shared" si="66"/>
        <v>19.979519188613899</v>
      </c>
      <c r="D747" s="2">
        <f t="shared" si="68"/>
        <v>20.106588427679704</v>
      </c>
      <c r="E747" s="2">
        <f t="shared" si="67"/>
        <v>-0.12706923906580414</v>
      </c>
      <c r="F747" s="2">
        <f t="shared" si="71"/>
        <v>-0.34279061094463814</v>
      </c>
      <c r="G747" s="2">
        <f t="shared" si="69"/>
        <v>0.215721371878834</v>
      </c>
      <c r="H747" s="2" t="str">
        <f t="shared" si="70"/>
        <v>Sell</v>
      </c>
    </row>
    <row r="748" spans="1:8" ht="13.5" x14ac:dyDescent="0.25">
      <c r="A748" s="3">
        <f>TITRES_STAT!B751</f>
        <v>45688</v>
      </c>
      <c r="B748" s="5">
        <f>TITRES_STAT!D751</f>
        <v>20.3416</v>
      </c>
      <c r="C748" s="2">
        <f t="shared" si="66"/>
        <v>20.217147005750221</v>
      </c>
      <c r="D748" s="2">
        <f t="shared" si="68"/>
        <v>20.123996692296021</v>
      </c>
      <c r="E748" s="2">
        <f t="shared" si="67"/>
        <v>9.3150313454199107E-2</v>
      </c>
      <c r="F748" s="2">
        <f t="shared" si="71"/>
        <v>-0.25560242606487071</v>
      </c>
      <c r="G748" s="2">
        <f t="shared" si="69"/>
        <v>0.34875273951906982</v>
      </c>
      <c r="H748" s="2" t="str">
        <f t="shared" si="70"/>
        <v>Sell</v>
      </c>
    </row>
    <row r="749" spans="1:8" ht="13.5" x14ac:dyDescent="0.25">
      <c r="A749" s="3">
        <f>TITRES_STAT!B752</f>
        <v>45691</v>
      </c>
      <c r="B749" s="5">
        <f>TITRES_STAT!D752</f>
        <v>19.6174</v>
      </c>
      <c r="C749" s="2">
        <f t="shared" si="66"/>
        <v>20.42104746640403</v>
      </c>
      <c r="D749" s="2">
        <f t="shared" si="68"/>
        <v>20.086471011385203</v>
      </c>
      <c r="E749" s="2">
        <f t="shared" si="67"/>
        <v>0.33457645501882638</v>
      </c>
      <c r="F749" s="2">
        <f t="shared" si="71"/>
        <v>-0.1375666498481313</v>
      </c>
      <c r="G749" s="2">
        <f t="shared" si="69"/>
        <v>0.47214310486695765</v>
      </c>
      <c r="H749" s="2" t="str">
        <f t="shared" si="70"/>
        <v>Sell</v>
      </c>
    </row>
    <row r="750" spans="1:8" ht="13.5" x14ac:dyDescent="0.25">
      <c r="A750" s="3">
        <f>TITRES_STAT!B753</f>
        <v>45692</v>
      </c>
      <c r="B750" s="5">
        <f>TITRES_STAT!D753</f>
        <v>19.984100000000002</v>
      </c>
      <c r="C750" s="2">
        <f t="shared" si="66"/>
        <v>20.507547856188026</v>
      </c>
      <c r="D750" s="2">
        <f t="shared" si="68"/>
        <v>20.07888797350482</v>
      </c>
      <c r="E750" s="2">
        <f t="shared" si="67"/>
        <v>0.42865988268320621</v>
      </c>
      <c r="F750" s="2">
        <f t="shared" si="71"/>
        <v>-2.4321343341863796E-2</v>
      </c>
      <c r="G750" s="2">
        <f t="shared" si="69"/>
        <v>0.45298122602507002</v>
      </c>
      <c r="H750" s="2" t="str">
        <f t="shared" si="70"/>
        <v>Sell</v>
      </c>
    </row>
    <row r="751" spans="1:8" ht="13.5" x14ac:dyDescent="0.25">
      <c r="A751" s="3">
        <f>TITRES_STAT!B754</f>
        <v>45693</v>
      </c>
      <c r="B751" s="5">
        <f>TITRES_STAT!D754</f>
        <v>20.011600000000001</v>
      </c>
      <c r="C751" s="2">
        <f t="shared" si="66"/>
        <v>20.539832801389867</v>
      </c>
      <c r="D751" s="2">
        <f t="shared" si="68"/>
        <v>20.073903679171131</v>
      </c>
      <c r="E751" s="2">
        <f t="shared" si="67"/>
        <v>0.46592912221873561</v>
      </c>
      <c r="F751" s="2">
        <f t="shared" si="71"/>
        <v>7.3728749770256091E-2</v>
      </c>
      <c r="G751" s="2">
        <f t="shared" si="69"/>
        <v>0.3922003724484795</v>
      </c>
      <c r="H751" s="2" t="str">
        <f t="shared" si="70"/>
        <v>Sell</v>
      </c>
    </row>
    <row r="752" spans="1:8" ht="13.5" x14ac:dyDescent="0.25">
      <c r="A752" s="3">
        <f>TITRES_STAT!B755</f>
        <v>45694</v>
      </c>
      <c r="B752" s="5">
        <f>TITRES_STAT!D755</f>
        <v>20.3416</v>
      </c>
      <c r="C752" s="2">
        <f t="shared" si="66"/>
        <v>20.603827755022195</v>
      </c>
      <c r="D752" s="2">
        <f t="shared" si="68"/>
        <v>20.093733036269565</v>
      </c>
      <c r="E752" s="2">
        <f t="shared" si="67"/>
        <v>0.51009471875262946</v>
      </c>
      <c r="F752" s="2">
        <f t="shared" si="71"/>
        <v>0.16100194356673075</v>
      </c>
      <c r="G752" s="2">
        <f t="shared" si="69"/>
        <v>0.34909277518589871</v>
      </c>
      <c r="H752" s="2" t="str">
        <f t="shared" si="70"/>
        <v>Sell</v>
      </c>
    </row>
    <row r="753" spans="1:8" ht="13.5" x14ac:dyDescent="0.25">
      <c r="A753" s="3">
        <f>TITRES_STAT!B756</f>
        <v>45695</v>
      </c>
      <c r="B753" s="5">
        <f>TITRES_STAT!D756</f>
        <v>19.7182</v>
      </c>
      <c r="C753" s="2">
        <f t="shared" si="66"/>
        <v>20.621300408095703</v>
      </c>
      <c r="D753" s="2">
        <f t="shared" si="68"/>
        <v>20.065915774323674</v>
      </c>
      <c r="E753" s="2">
        <f t="shared" si="67"/>
        <v>0.55538463377202874</v>
      </c>
      <c r="F753" s="2">
        <f t="shared" si="71"/>
        <v>0.23987848160779035</v>
      </c>
      <c r="G753" s="2">
        <f t="shared" si="69"/>
        <v>0.31550615216423838</v>
      </c>
      <c r="H753" s="2" t="str">
        <f t="shared" si="70"/>
        <v>Sell</v>
      </c>
    </row>
    <row r="754" spans="1:8" ht="13.5" x14ac:dyDescent="0.25">
      <c r="A754" s="3">
        <f>TITRES_STAT!B757</f>
        <v>45698</v>
      </c>
      <c r="B754" s="5">
        <f>TITRES_STAT!D757</f>
        <v>20.3782</v>
      </c>
      <c r="C754" s="2">
        <f t="shared" si="66"/>
        <v>20.634684960696362</v>
      </c>
      <c r="D754" s="2">
        <f t="shared" si="68"/>
        <v>20.089047939188585</v>
      </c>
      <c r="E754" s="2">
        <f t="shared" si="67"/>
        <v>0.54563702150777615</v>
      </c>
      <c r="F754" s="2">
        <f t="shared" si="71"/>
        <v>0.30103018958778749</v>
      </c>
      <c r="G754" s="2">
        <f t="shared" si="69"/>
        <v>0.24460683191998867</v>
      </c>
      <c r="H754" s="2" t="str">
        <f t="shared" si="70"/>
        <v>Sell</v>
      </c>
    </row>
    <row r="755" spans="1:8" ht="13.5" x14ac:dyDescent="0.25">
      <c r="A755" s="3">
        <f>TITRES_STAT!B758</f>
        <v>45699</v>
      </c>
      <c r="B755" s="5">
        <f>TITRES_STAT!D758</f>
        <v>20.2591</v>
      </c>
      <c r="C755" s="2">
        <f t="shared" si="66"/>
        <v>20.637548812896924</v>
      </c>
      <c r="D755" s="2">
        <f t="shared" si="68"/>
        <v>20.101644388137579</v>
      </c>
      <c r="E755" s="2">
        <f t="shared" si="67"/>
        <v>0.53590442475934452</v>
      </c>
      <c r="F755" s="2">
        <f t="shared" si="71"/>
        <v>0.34800503662209892</v>
      </c>
      <c r="G755" s="2">
        <f t="shared" si="69"/>
        <v>0.1878993881372456</v>
      </c>
      <c r="H755" s="2" t="str">
        <f t="shared" si="70"/>
        <v>Sell</v>
      </c>
    </row>
    <row r="756" spans="1:8" ht="13.5" x14ac:dyDescent="0.25">
      <c r="A756" s="3">
        <f>TITRES_STAT!B759</f>
        <v>45700</v>
      </c>
      <c r="B756" s="5">
        <f>TITRES_STAT!D759</f>
        <v>20.066600000000001</v>
      </c>
      <c r="C756" s="2">
        <f t="shared" si="66"/>
        <v>20.537018226297395</v>
      </c>
      <c r="D756" s="2">
        <f t="shared" si="68"/>
        <v>20.099048507534796</v>
      </c>
      <c r="E756" s="2">
        <f t="shared" si="67"/>
        <v>0.4379697187625986</v>
      </c>
      <c r="F756" s="2">
        <f t="shared" si="71"/>
        <v>0.36599797305019888</v>
      </c>
      <c r="G756" s="2">
        <f t="shared" si="69"/>
        <v>7.1971745712399726E-2</v>
      </c>
      <c r="H756" s="2" t="str">
        <f t="shared" si="70"/>
        <v>Sell</v>
      </c>
    </row>
    <row r="757" spans="1:8" ht="13.5" x14ac:dyDescent="0.25">
      <c r="A757" s="3">
        <f>TITRES_STAT!B760</f>
        <v>45701</v>
      </c>
      <c r="B757" s="5">
        <f>TITRES_STAT!D760</f>
        <v>20.011600000000001</v>
      </c>
      <c r="C757" s="2">
        <f t="shared" si="66"/>
        <v>20.477338499174721</v>
      </c>
      <c r="D757" s="2">
        <f t="shared" si="68"/>
        <v>20.09257084031</v>
      </c>
      <c r="E757" s="2">
        <f t="shared" si="67"/>
        <v>0.38476765886472108</v>
      </c>
      <c r="F757" s="2">
        <f t="shared" si="71"/>
        <v>0.36975191021310333</v>
      </c>
      <c r="G757" s="2">
        <f t="shared" si="69"/>
        <v>1.5015748651617755E-2</v>
      </c>
      <c r="H757" s="2" t="str">
        <f t="shared" si="70"/>
        <v>Sell</v>
      </c>
    </row>
    <row r="758" spans="1:8" ht="13.5" x14ac:dyDescent="0.25">
      <c r="A758" s="3">
        <f>TITRES_STAT!B761</f>
        <v>45702</v>
      </c>
      <c r="B758" s="5">
        <f>TITRES_STAT!D761</f>
        <v>19.067399999999999</v>
      </c>
      <c r="C758" s="2">
        <f t="shared" si="66"/>
        <v>20.456455653147838</v>
      </c>
      <c r="D758" s="2">
        <f t="shared" si="68"/>
        <v>20.016632259546299</v>
      </c>
      <c r="E758" s="2">
        <f t="shared" si="67"/>
        <v>0.43982339360153944</v>
      </c>
      <c r="F758" s="2">
        <f t="shared" si="71"/>
        <v>0.38376620689079055</v>
      </c>
      <c r="G758" s="2">
        <f t="shared" si="69"/>
        <v>5.6057186710748885E-2</v>
      </c>
      <c r="H758" s="2" t="str">
        <f t="shared" si="70"/>
        <v>Sell</v>
      </c>
    </row>
    <row r="759" spans="1:8" ht="13.5" x14ac:dyDescent="0.25">
      <c r="A759" s="3">
        <f>TITRES_STAT!B762</f>
        <v>45705</v>
      </c>
      <c r="B759" s="5">
        <f>TITRES_STAT!D762</f>
        <v>19.791599999999999</v>
      </c>
      <c r="C759" s="2">
        <f t="shared" si="66"/>
        <v>20.327370168048169</v>
      </c>
      <c r="D759" s="2">
        <f t="shared" si="68"/>
        <v>19.99996320328361</v>
      </c>
      <c r="E759" s="2">
        <f t="shared" si="67"/>
        <v>0.32740696476455966</v>
      </c>
      <c r="F759" s="2">
        <f t="shared" si="71"/>
        <v>0.37249435846554441</v>
      </c>
      <c r="G759" s="2">
        <f t="shared" si="69"/>
        <v>-4.5087393700984746E-2</v>
      </c>
      <c r="H759" s="2" t="str">
        <f t="shared" si="70"/>
        <v>Hold</v>
      </c>
    </row>
    <row r="760" spans="1:8" ht="13.5" x14ac:dyDescent="0.25">
      <c r="A760" s="3">
        <f>TITRES_STAT!B763</f>
        <v>45706</v>
      </c>
      <c r="B760" s="5">
        <f>TITRES_STAT!D763</f>
        <v>20.671600000000002</v>
      </c>
      <c r="C760" s="2">
        <f t="shared" si="66"/>
        <v>20.274559372963836</v>
      </c>
      <c r="D760" s="2">
        <f t="shared" si="68"/>
        <v>20.049714077114452</v>
      </c>
      <c r="E760" s="2">
        <f t="shared" si="67"/>
        <v>0.22484529584938429</v>
      </c>
      <c r="F760" s="2">
        <f t="shared" si="71"/>
        <v>0.3429645459423124</v>
      </c>
      <c r="G760" s="2">
        <f t="shared" si="69"/>
        <v>-0.11811925009292812</v>
      </c>
      <c r="H760" s="2" t="str">
        <f t="shared" si="70"/>
        <v>Hold</v>
      </c>
    </row>
    <row r="761" spans="1:8" ht="13.5" x14ac:dyDescent="0.25">
      <c r="A761" s="3">
        <f>TITRES_STAT!B764</f>
        <v>45707</v>
      </c>
      <c r="B761" s="5">
        <f>TITRES_STAT!D764</f>
        <v>20.2591</v>
      </c>
      <c r="C761" s="2">
        <f t="shared" si="66"/>
        <v>20.234104084815552</v>
      </c>
      <c r="D761" s="2">
        <f t="shared" si="68"/>
        <v>20.065224145476343</v>
      </c>
      <c r="E761" s="2">
        <f t="shared" si="67"/>
        <v>0.16887993933920953</v>
      </c>
      <c r="F761" s="2">
        <f t="shared" si="71"/>
        <v>0.30814762462169187</v>
      </c>
      <c r="G761" s="2">
        <f t="shared" si="69"/>
        <v>-0.13926768528248235</v>
      </c>
      <c r="H761" s="2" t="str">
        <f t="shared" si="70"/>
        <v>Hold</v>
      </c>
    </row>
    <row r="762" spans="1:8" ht="13.5" x14ac:dyDescent="0.25">
      <c r="A762" s="3">
        <f>TITRES_STAT!B765</f>
        <v>45708</v>
      </c>
      <c r="B762" s="5">
        <f>TITRES_STAT!D765</f>
        <v>20.552399999999999</v>
      </c>
      <c r="C762" s="2">
        <f t="shared" si="66"/>
        <v>20.250641917920852</v>
      </c>
      <c r="D762" s="2">
        <f t="shared" si="68"/>
        <v>20.101311245811431</v>
      </c>
      <c r="E762" s="2">
        <f t="shared" si="67"/>
        <v>0.14933067210942141</v>
      </c>
      <c r="F762" s="2">
        <f t="shared" si="71"/>
        <v>0.27638423411923779</v>
      </c>
      <c r="G762" s="2">
        <f t="shared" si="69"/>
        <v>-0.12705356200981638</v>
      </c>
      <c r="H762" s="2" t="str">
        <f t="shared" si="70"/>
        <v>Hold</v>
      </c>
    </row>
    <row r="763" spans="1:8" ht="13.5" x14ac:dyDescent="0.25">
      <c r="A763" s="3">
        <f>TITRES_STAT!B766</f>
        <v>45709</v>
      </c>
      <c r="B763" s="5">
        <f>TITRES_STAT!D766</f>
        <v>20.075700000000001</v>
      </c>
      <c r="C763" s="2">
        <f t="shared" si="66"/>
        <v>20.168727776702259</v>
      </c>
      <c r="D763" s="2">
        <f t="shared" si="68"/>
        <v>20.099414116492063</v>
      </c>
      <c r="E763" s="2">
        <f t="shared" si="67"/>
        <v>6.9313660210195138E-2</v>
      </c>
      <c r="F763" s="2">
        <f t="shared" si="71"/>
        <v>0.23497011933742928</v>
      </c>
      <c r="G763" s="2">
        <f t="shared" si="69"/>
        <v>-0.16565645912723415</v>
      </c>
      <c r="H763" s="2" t="str">
        <f t="shared" si="70"/>
        <v>Hold</v>
      </c>
    </row>
    <row r="764" spans="1:8" ht="13.5" x14ac:dyDescent="0.25">
      <c r="A764" s="3">
        <f>TITRES_STAT!B767</f>
        <v>45712</v>
      </c>
      <c r="B764" s="5">
        <f>TITRES_STAT!D767</f>
        <v>20.396599999999999</v>
      </c>
      <c r="C764" s="2">
        <f t="shared" si="66"/>
        <v>20.200954272594217</v>
      </c>
      <c r="D764" s="2">
        <f t="shared" si="68"/>
        <v>20.121427885640799</v>
      </c>
      <c r="E764" s="2">
        <f t="shared" si="67"/>
        <v>7.9526386953418182E-2</v>
      </c>
      <c r="F764" s="2">
        <f t="shared" si="71"/>
        <v>0.20388137286062707</v>
      </c>
      <c r="G764" s="2">
        <f t="shared" si="69"/>
        <v>-0.12435498590720889</v>
      </c>
      <c r="H764" s="2" t="str">
        <f t="shared" si="70"/>
        <v>Hold</v>
      </c>
    </row>
    <row r="765" spans="1:8" ht="13.5" x14ac:dyDescent="0.25">
      <c r="A765" s="3">
        <f>TITRES_STAT!B768</f>
        <v>45713</v>
      </c>
      <c r="B765" s="5">
        <f>TITRES_STAT!D768</f>
        <v>20.818300000000001</v>
      </c>
      <c r="C765" s="2">
        <f t="shared" si="66"/>
        <v>20.209899769118184</v>
      </c>
      <c r="D765" s="2">
        <f t="shared" si="68"/>
        <v>20.17304804226</v>
      </c>
      <c r="E765" s="2">
        <f t="shared" si="67"/>
        <v>3.6851726858184719E-2</v>
      </c>
      <c r="F765" s="2">
        <f t="shared" si="71"/>
        <v>0.17047544366013861</v>
      </c>
      <c r="G765" s="2">
        <f t="shared" si="69"/>
        <v>-0.1336237168019539</v>
      </c>
      <c r="H765" s="2" t="str">
        <f t="shared" si="70"/>
        <v>Hold</v>
      </c>
    </row>
    <row r="766" spans="1:8" ht="13.5" x14ac:dyDescent="0.25">
      <c r="A766" s="3">
        <f>TITRES_STAT!B769</f>
        <v>45714</v>
      </c>
      <c r="B766" s="5">
        <f>TITRES_STAT!D769</f>
        <v>20.790800000000001</v>
      </c>
      <c r="C766" s="2">
        <f t="shared" si="66"/>
        <v>20.187853650792309</v>
      </c>
      <c r="D766" s="2">
        <f t="shared" si="68"/>
        <v>20.218807446537035</v>
      </c>
      <c r="E766" s="2">
        <f t="shared" si="67"/>
        <v>-3.0953795744725454E-2</v>
      </c>
      <c r="F766" s="2">
        <f t="shared" si="71"/>
        <v>0.13018959577916581</v>
      </c>
      <c r="G766" s="2">
        <f t="shared" si="69"/>
        <v>-0.16114339152389126</v>
      </c>
      <c r="H766" s="2" t="str">
        <f t="shared" si="70"/>
        <v>Hold</v>
      </c>
    </row>
    <row r="767" spans="1:8" ht="13.5" x14ac:dyDescent="0.25">
      <c r="A767" s="3">
        <f>TITRES_STAT!B770</f>
        <v>45715</v>
      </c>
      <c r="B767" s="5">
        <f>TITRES_STAT!D770</f>
        <v>20.717400000000001</v>
      </c>
      <c r="C767" s="2">
        <f t="shared" si="66"/>
        <v>20.160737704516567</v>
      </c>
      <c r="D767" s="2">
        <f t="shared" si="68"/>
        <v>20.25574022827503</v>
      </c>
      <c r="E767" s="2">
        <f t="shared" si="67"/>
        <v>-9.5002523758463298E-2</v>
      </c>
      <c r="F767" s="2">
        <f t="shared" si="71"/>
        <v>8.515117187163998E-2</v>
      </c>
      <c r="G767" s="2">
        <f t="shared" si="69"/>
        <v>-0.18015369563010328</v>
      </c>
      <c r="H767" s="2" t="str">
        <f t="shared" si="70"/>
        <v>Hold</v>
      </c>
    </row>
    <row r="768" spans="1:8" ht="13.5" x14ac:dyDescent="0.25">
      <c r="A768" s="3">
        <f>TITRES_STAT!B771</f>
        <v>45716</v>
      </c>
      <c r="B768" s="5">
        <f>TITRES_STAT!D771</f>
        <v>20.708300000000001</v>
      </c>
      <c r="C768" s="2">
        <f t="shared" si="66"/>
        <v>19.99253190382171</v>
      </c>
      <c r="D768" s="2">
        <f t="shared" si="68"/>
        <v>20.289263174328731</v>
      </c>
      <c r="E768" s="2">
        <f t="shared" si="67"/>
        <v>-0.29673127050702064</v>
      </c>
      <c r="F768" s="2">
        <f t="shared" si="71"/>
        <v>8.7746833959078605E-3</v>
      </c>
      <c r="G768" s="2">
        <f t="shared" si="69"/>
        <v>-0.30550595390292851</v>
      </c>
      <c r="H768" s="2" t="str">
        <f t="shared" si="70"/>
        <v>Hold</v>
      </c>
    </row>
    <row r="769" spans="1:8" ht="13.5" x14ac:dyDescent="0.25">
      <c r="A769" s="3">
        <f>TITRES_STAT!B772</f>
        <v>45719</v>
      </c>
      <c r="B769" s="5">
        <f>TITRES_STAT!D772</f>
        <v>21.0291</v>
      </c>
      <c r="C769" s="2">
        <f t="shared" si="66"/>
        <v>19.961619303233757</v>
      </c>
      <c r="D769" s="2">
        <f t="shared" si="68"/>
        <v>20.344065902156231</v>
      </c>
      <c r="E769" s="2">
        <f t="shared" si="67"/>
        <v>-0.38244659892247412</v>
      </c>
      <c r="F769" s="2">
        <f t="shared" si="71"/>
        <v>-6.9469573067768547E-2</v>
      </c>
      <c r="G769" s="2">
        <f t="shared" si="69"/>
        <v>-0.31297702585470555</v>
      </c>
      <c r="H769" s="2" t="str">
        <f t="shared" si="70"/>
        <v>Hold</v>
      </c>
    </row>
    <row r="770" spans="1:8" ht="13.5" x14ac:dyDescent="0.25">
      <c r="A770" s="3">
        <f>TITRES_STAT!B773</f>
        <v>45720</v>
      </c>
      <c r="B770" s="5">
        <f>TITRES_STAT!D773</f>
        <v>20.662400000000002</v>
      </c>
      <c r="C770" s="2">
        <f t="shared" si="66"/>
        <v>20.070847102736259</v>
      </c>
      <c r="D770" s="2">
        <f t="shared" si="68"/>
        <v>20.367646205700215</v>
      </c>
      <c r="E770" s="2">
        <f t="shared" si="67"/>
        <v>-0.29679910296395562</v>
      </c>
      <c r="F770" s="2">
        <f t="shared" si="71"/>
        <v>-0.11493547904700596</v>
      </c>
      <c r="G770" s="2">
        <f t="shared" si="69"/>
        <v>-0.18186362391694966</v>
      </c>
      <c r="H770" s="2" t="str">
        <f t="shared" si="70"/>
        <v>Hold</v>
      </c>
    </row>
    <row r="771" spans="1:8" ht="13.5" x14ac:dyDescent="0.25">
      <c r="A771" s="3">
        <f>TITRES_STAT!B774</f>
        <v>45721</v>
      </c>
      <c r="B771" s="5">
        <f>TITRES_STAT!D774</f>
        <v>20.9649</v>
      </c>
      <c r="C771" s="2">
        <f t="shared" si="66"/>
        <v>20.099809086930684</v>
      </c>
      <c r="D771" s="2">
        <f t="shared" si="68"/>
        <v>20.411887227500198</v>
      </c>
      <c r="E771" s="2">
        <f t="shared" si="67"/>
        <v>-0.31207814056951477</v>
      </c>
      <c r="F771" s="2">
        <f t="shared" si="71"/>
        <v>-0.15436401135150774</v>
      </c>
      <c r="G771" s="2">
        <f t="shared" si="69"/>
        <v>-0.15771412921800704</v>
      </c>
      <c r="H771" s="2" t="str">
        <f t="shared" si="70"/>
        <v>Hold</v>
      </c>
    </row>
    <row r="772" spans="1:8" ht="13.5" x14ac:dyDescent="0.25">
      <c r="A772" s="3">
        <f>TITRES_STAT!B775</f>
        <v>45722</v>
      </c>
      <c r="B772" s="5">
        <f>TITRES_STAT!D775</f>
        <v>20.9374</v>
      </c>
      <c r="C772" s="2">
        <f t="shared" si="66"/>
        <v>20.169438458172117</v>
      </c>
      <c r="D772" s="2">
        <f t="shared" si="68"/>
        <v>20.450814099537219</v>
      </c>
      <c r="E772" s="2">
        <f t="shared" si="67"/>
        <v>-0.28137564136510207</v>
      </c>
      <c r="F772" s="2">
        <f t="shared" si="71"/>
        <v>-0.17976633735422662</v>
      </c>
      <c r="G772" s="2">
        <f t="shared" si="69"/>
        <v>-0.10160930401087545</v>
      </c>
      <c r="H772" s="2" t="str">
        <f t="shared" si="70"/>
        <v>Hold</v>
      </c>
    </row>
    <row r="773" spans="1:8" ht="13.5" x14ac:dyDescent="0.25">
      <c r="A773" s="3">
        <f>TITRES_STAT!B776</f>
        <v>45723</v>
      </c>
      <c r="B773" s="5">
        <f>TITRES_STAT!D776</f>
        <v>20.9558</v>
      </c>
      <c r="C773" s="2">
        <f t="shared" si="66"/>
        <v>20.15501715691487</v>
      </c>
      <c r="D773" s="2">
        <f t="shared" si="68"/>
        <v>20.488220462534464</v>
      </c>
      <c r="E773" s="2">
        <f t="shared" si="67"/>
        <v>-0.33320330561959466</v>
      </c>
      <c r="F773" s="2">
        <f t="shared" si="71"/>
        <v>-0.21045373100730025</v>
      </c>
      <c r="G773" s="2">
        <f t="shared" si="69"/>
        <v>-0.12274957461229441</v>
      </c>
      <c r="H773" s="2" t="str">
        <f t="shared" si="70"/>
        <v>Hold</v>
      </c>
    </row>
    <row r="774" spans="1:8" ht="13.5" x14ac:dyDescent="0.25">
      <c r="A774" s="3">
        <f>TITRES_STAT!B777</f>
        <v>45726</v>
      </c>
      <c r="B774" s="5">
        <f>TITRES_STAT!D777</f>
        <v>20.9558</v>
      </c>
      <c r="C774" s="2">
        <f t="shared" si="66"/>
        <v>20.192183748158733</v>
      </c>
      <c r="D774" s="2">
        <f t="shared" si="68"/>
        <v>20.522855983828208</v>
      </c>
      <c r="E774" s="2">
        <f t="shared" si="67"/>
        <v>-0.3306722356694749</v>
      </c>
      <c r="F774" s="2">
        <f t="shared" si="71"/>
        <v>-0.23449743193973521</v>
      </c>
      <c r="G774" s="2">
        <f t="shared" si="69"/>
        <v>-9.6174803729739688E-2</v>
      </c>
      <c r="H774" s="2" t="str">
        <f t="shared" si="70"/>
        <v>Hold</v>
      </c>
    </row>
    <row r="775" spans="1:8" ht="13.5" x14ac:dyDescent="0.25">
      <c r="A775" s="3">
        <f>TITRES_STAT!B778</f>
        <v>45727</v>
      </c>
      <c r="B775" s="5">
        <f>TITRES_STAT!D778</f>
        <v>20.616599999999998</v>
      </c>
      <c r="C775" s="2">
        <f t="shared" si="66"/>
        <v>20.28850932536508</v>
      </c>
      <c r="D775" s="2">
        <f t="shared" si="68"/>
        <v>20.52979998502612</v>
      </c>
      <c r="E775" s="2">
        <f t="shared" si="67"/>
        <v>-0.2412906596610398</v>
      </c>
      <c r="F775" s="2">
        <f t="shared" si="71"/>
        <v>-0.23585607748399615</v>
      </c>
      <c r="G775" s="2">
        <f t="shared" si="69"/>
        <v>-5.4345821770436509E-3</v>
      </c>
      <c r="H775" s="2" t="str">
        <f t="shared" si="70"/>
        <v>Hold</v>
      </c>
    </row>
    <row r="776" spans="1:8" ht="13.5" x14ac:dyDescent="0.25">
      <c r="A776" s="3">
        <f>TITRES_STAT!B779</f>
        <v>45728</v>
      </c>
      <c r="B776" s="5">
        <f>TITRES_STAT!D779</f>
        <v>20.882400000000001</v>
      </c>
      <c r="C776" s="2">
        <f t="shared" si="66"/>
        <v>20.36578481377045</v>
      </c>
      <c r="D776" s="2">
        <f t="shared" si="68"/>
        <v>20.555918504653818</v>
      </c>
      <c r="E776" s="2">
        <f t="shared" si="67"/>
        <v>-0.19013369088336773</v>
      </c>
      <c r="F776" s="2">
        <f t="shared" si="71"/>
        <v>-0.22671160016387046</v>
      </c>
      <c r="G776" s="2">
        <f t="shared" si="69"/>
        <v>3.6577909280502724E-2</v>
      </c>
      <c r="H776" s="2" t="str">
        <f t="shared" si="70"/>
        <v>Sell</v>
      </c>
    </row>
    <row r="777" spans="1:8" ht="13.5" x14ac:dyDescent="0.25">
      <c r="A777" s="3">
        <f>TITRES_STAT!B780</f>
        <v>45729</v>
      </c>
      <c r="B777" s="5">
        <f>TITRES_STAT!D780</f>
        <v>20.579899999999999</v>
      </c>
      <c r="C777" s="2">
        <f t="shared" si="66"/>
        <v>20.419879457805763</v>
      </c>
      <c r="D777" s="2">
        <f t="shared" si="68"/>
        <v>20.557694911716496</v>
      </c>
      <c r="E777" s="2">
        <f t="shared" si="67"/>
        <v>-0.1378154539107328</v>
      </c>
      <c r="F777" s="2">
        <f t="shared" si="71"/>
        <v>-0.20893237091324293</v>
      </c>
      <c r="G777" s="2">
        <f t="shared" si="69"/>
        <v>7.1116917002510133E-2</v>
      </c>
      <c r="H777" s="2" t="str">
        <f t="shared" si="70"/>
        <v>Sell</v>
      </c>
    </row>
    <row r="778" spans="1:8" ht="13.5" x14ac:dyDescent="0.25">
      <c r="A778" s="3">
        <f>TITRES_STAT!B781</f>
        <v>45730</v>
      </c>
      <c r="B778" s="5">
        <f>TITRES_STAT!D781</f>
        <v>20.854900000000001</v>
      </c>
      <c r="C778" s="2">
        <f t="shared" si="66"/>
        <v>20.464251848912568</v>
      </c>
      <c r="D778" s="2">
        <f t="shared" si="68"/>
        <v>20.579710103441201</v>
      </c>
      <c r="E778" s="2">
        <f t="shared" si="67"/>
        <v>-0.11545825452863312</v>
      </c>
      <c r="F778" s="2">
        <f t="shared" si="71"/>
        <v>-0.19023754763632097</v>
      </c>
      <c r="G778" s="2">
        <f t="shared" si="69"/>
        <v>7.4779293107687855E-2</v>
      </c>
      <c r="H778" s="2" t="str">
        <f t="shared" si="70"/>
        <v>Sell</v>
      </c>
    </row>
    <row r="779" spans="1:8" ht="13.5" x14ac:dyDescent="0.25">
      <c r="A779" s="3">
        <f>TITRES_STAT!B782</f>
        <v>45733</v>
      </c>
      <c r="B779" s="5">
        <f>TITRES_STAT!D782</f>
        <v>20.799900000000001</v>
      </c>
      <c r="C779" s="2">
        <f t="shared" si="66"/>
        <v>20.551151564464483</v>
      </c>
      <c r="D779" s="2">
        <f t="shared" si="68"/>
        <v>20.596020466149259</v>
      </c>
      <c r="E779" s="2">
        <f t="shared" si="67"/>
        <v>-4.4868901684775864E-2</v>
      </c>
      <c r="F779" s="2">
        <f t="shared" si="71"/>
        <v>-0.16116381844601196</v>
      </c>
      <c r="G779" s="2">
        <f t="shared" si="69"/>
        <v>0.1162949167612361</v>
      </c>
      <c r="H779" s="2" t="str">
        <f t="shared" si="70"/>
        <v>Sell</v>
      </c>
    </row>
    <row r="780" spans="1:8" ht="13.5" x14ac:dyDescent="0.25">
      <c r="A780" s="3">
        <f>TITRES_STAT!B783</f>
        <v>45734</v>
      </c>
      <c r="B780" s="5">
        <f>TITRES_STAT!D783</f>
        <v>20.845800000000001</v>
      </c>
      <c r="C780" s="2">
        <f t="shared" si="66"/>
        <v>20.568266708393026</v>
      </c>
      <c r="D780" s="2">
        <f t="shared" si="68"/>
        <v>20.61452265384191</v>
      </c>
      <c r="E780" s="2">
        <f t="shared" si="67"/>
        <v>-4.6255945448884006E-2</v>
      </c>
      <c r="F780" s="2">
        <f t="shared" si="71"/>
        <v>-0.13818224384658637</v>
      </c>
      <c r="G780" s="2">
        <f t="shared" si="69"/>
        <v>9.1926298397702361E-2</v>
      </c>
      <c r="H780" s="2" t="str">
        <f t="shared" si="70"/>
        <v>Sell</v>
      </c>
    </row>
    <row r="781" spans="1:8" ht="13.5" x14ac:dyDescent="0.25">
      <c r="A781" s="3">
        <f>TITRES_STAT!B784</f>
        <v>45735</v>
      </c>
      <c r="B781" s="5">
        <f>TITRES_STAT!D784</f>
        <v>20.799900000000001</v>
      </c>
      <c r="C781" s="2">
        <f t="shared" si="66"/>
        <v>20.6292872147941</v>
      </c>
      <c r="D781" s="2">
        <f t="shared" si="68"/>
        <v>20.628254309112879</v>
      </c>
      <c r="E781" s="2">
        <f t="shared" si="67"/>
        <v>1.0329056812210524E-3</v>
      </c>
      <c r="F781" s="2">
        <f t="shared" si="71"/>
        <v>-0.11033921394102489</v>
      </c>
      <c r="G781" s="2">
        <f t="shared" si="69"/>
        <v>0.11137211962224594</v>
      </c>
      <c r="H781" s="2" t="str">
        <f t="shared" si="70"/>
        <v>Sell</v>
      </c>
    </row>
    <row r="782" spans="1:8" ht="13.5" x14ac:dyDescent="0.25">
      <c r="A782" s="3">
        <f>TITRES_STAT!B785</f>
        <v>45737</v>
      </c>
      <c r="B782" s="5">
        <f>TITRES_STAT!D785</f>
        <v>20.625800000000002</v>
      </c>
      <c r="C782" s="2">
        <f t="shared" si="66"/>
        <v>20.676689181748856</v>
      </c>
      <c r="D782" s="2">
        <f t="shared" si="68"/>
        <v>20.628072508437853</v>
      </c>
      <c r="E782" s="2">
        <f t="shared" si="67"/>
        <v>4.8616673311002501E-2</v>
      </c>
      <c r="F782" s="2">
        <f t="shared" si="71"/>
        <v>-7.8548036490619408E-2</v>
      </c>
      <c r="G782" s="2">
        <f t="shared" si="69"/>
        <v>0.12716470980162192</v>
      </c>
      <c r="H782" s="2" t="str">
        <f t="shared" si="70"/>
        <v>Sell</v>
      </c>
    </row>
    <row r="783" spans="1:8" ht="13.5" x14ac:dyDescent="0.25">
      <c r="A783" s="3">
        <f>TITRES_STAT!B786</f>
        <v>45740</v>
      </c>
      <c r="B783" s="5">
        <f>TITRES_STAT!D786</f>
        <v>20.763300000000001</v>
      </c>
      <c r="C783" s="2">
        <f t="shared" ref="C783:C846" si="72">$C$4*B773+C782*(1-$C$4)</f>
        <v>20.719629307633646</v>
      </c>
      <c r="D783" s="2">
        <f t="shared" si="68"/>
        <v>20.638089359664679</v>
      </c>
      <c r="E783" s="2">
        <f t="shared" si="67"/>
        <v>8.1539947968966686E-2</v>
      </c>
      <c r="F783" s="2">
        <f t="shared" si="71"/>
        <v>-4.6530439598702192E-2</v>
      </c>
      <c r="G783" s="2">
        <f t="shared" si="69"/>
        <v>0.12807038756766886</v>
      </c>
      <c r="H783" s="2" t="str">
        <f t="shared" si="70"/>
        <v>Sell</v>
      </c>
    </row>
    <row r="784" spans="1:8" ht="13.5" x14ac:dyDescent="0.25">
      <c r="A784" s="3">
        <f>TITRES_STAT!B787</f>
        <v>45741</v>
      </c>
      <c r="B784" s="5">
        <f>TITRES_STAT!D787</f>
        <v>20.763300000000001</v>
      </c>
      <c r="C784" s="2">
        <f t="shared" si="72"/>
        <v>20.755963260305393</v>
      </c>
      <c r="D784" s="2">
        <f t="shared" si="68"/>
        <v>20.64736422191174</v>
      </c>
      <c r="E784" s="2">
        <f t="shared" si="67"/>
        <v>0.10859903839365259</v>
      </c>
      <c r="F784" s="2">
        <f t="shared" si="71"/>
        <v>-1.5504544000231237E-2</v>
      </c>
      <c r="G784" s="2">
        <f t="shared" si="69"/>
        <v>0.12410358239388383</v>
      </c>
      <c r="H784" s="2" t="str">
        <f t="shared" si="70"/>
        <v>Sell</v>
      </c>
    </row>
    <row r="785" spans="1:8" ht="13.5" x14ac:dyDescent="0.25">
      <c r="A785" s="3">
        <f>TITRES_STAT!B788</f>
        <v>45742</v>
      </c>
      <c r="B785" s="5">
        <f>TITRES_STAT!D788</f>
        <v>20.763300000000001</v>
      </c>
      <c r="C785" s="2">
        <f t="shared" si="72"/>
        <v>20.734522758719947</v>
      </c>
      <c r="D785" s="2">
        <f t="shared" si="68"/>
        <v>20.655952057325685</v>
      </c>
      <c r="E785" s="2">
        <f t="shared" si="67"/>
        <v>7.8570701394262699E-2</v>
      </c>
      <c r="F785" s="2">
        <f t="shared" si="71"/>
        <v>3.3105050786675499E-3</v>
      </c>
      <c r="G785" s="2">
        <f t="shared" si="69"/>
        <v>7.5260196315595149E-2</v>
      </c>
      <c r="H785" s="2" t="str">
        <f t="shared" si="70"/>
        <v>Sell</v>
      </c>
    </row>
    <row r="786" spans="1:8" ht="13.5" x14ac:dyDescent="0.25">
      <c r="A786" s="3">
        <f>TITRES_STAT!B789</f>
        <v>45743</v>
      </c>
      <c r="B786" s="5">
        <f>TITRES_STAT!D789</f>
        <v>20.625800000000002</v>
      </c>
      <c r="C786" s="2">
        <f t="shared" si="72"/>
        <v>20.757273103532263</v>
      </c>
      <c r="D786" s="2">
        <f t="shared" si="68"/>
        <v>20.653718571597857</v>
      </c>
      <c r="E786" s="2">
        <f t="shared" si="67"/>
        <v>0.10355453193440667</v>
      </c>
      <c r="F786" s="2">
        <f t="shared" si="71"/>
        <v>2.3359310449815374E-2</v>
      </c>
      <c r="G786" s="2">
        <f t="shared" si="69"/>
        <v>8.0195221484591295E-2</v>
      </c>
      <c r="H786" s="2" t="str">
        <f t="shared" si="70"/>
        <v>Sell</v>
      </c>
    </row>
    <row r="787" spans="1:8" ht="13.5" x14ac:dyDescent="0.25">
      <c r="A787" s="3">
        <f>TITRES_STAT!B790</f>
        <v>45744</v>
      </c>
      <c r="B787" s="5">
        <f>TITRES_STAT!D790</f>
        <v>20.607399999999998</v>
      </c>
      <c r="C787" s="2">
        <f t="shared" si="72"/>
        <v>20.729984933758068</v>
      </c>
      <c r="D787" s="2">
        <f t="shared" si="68"/>
        <v>20.65028756629431</v>
      </c>
      <c r="E787" s="2">
        <f t="shared" si="67"/>
        <v>7.9697367463758439E-2</v>
      </c>
      <c r="F787" s="2">
        <f t="shared" si="71"/>
        <v>3.4626921852603992E-2</v>
      </c>
      <c r="G787" s="2">
        <f t="shared" si="69"/>
        <v>4.5070445611154447E-2</v>
      </c>
      <c r="H787" s="2" t="str">
        <f t="shared" si="70"/>
        <v>Sell</v>
      </c>
    </row>
    <row r="788" spans="1:8" ht="13.5" x14ac:dyDescent="0.25">
      <c r="A788" s="3">
        <f>TITRES_STAT!B791</f>
        <v>45749</v>
      </c>
      <c r="B788" s="5">
        <f>TITRES_STAT!D791</f>
        <v>20.809100000000001</v>
      </c>
      <c r="C788" s="2">
        <f t="shared" si="72"/>
        <v>20.749202636256825</v>
      </c>
      <c r="D788" s="2">
        <f t="shared" si="68"/>
        <v>20.662051450272507</v>
      </c>
      <c r="E788" s="2">
        <f t="shared" si="67"/>
        <v>8.7151185984318147E-2</v>
      </c>
      <c r="F788" s="2">
        <f t="shared" si="71"/>
        <v>4.5131774678946829E-2</v>
      </c>
      <c r="G788" s="2">
        <f t="shared" si="69"/>
        <v>4.2019411305371318E-2</v>
      </c>
      <c r="H788" s="2" t="str">
        <f t="shared" si="70"/>
        <v>Sell</v>
      </c>
    </row>
    <row r="789" spans="1:8" ht="13.5" x14ac:dyDescent="0.25">
      <c r="A789" s="3">
        <f>TITRES_STAT!B792</f>
        <v>45750</v>
      </c>
      <c r="B789" s="5">
        <f>TITRES_STAT!D792</f>
        <v>21.5425</v>
      </c>
      <c r="C789" s="2">
        <f t="shared" si="72"/>
        <v>20.75700223067885</v>
      </c>
      <c r="D789" s="2">
        <f t="shared" si="68"/>
        <v>20.727269861363432</v>
      </c>
      <c r="E789" s="2">
        <f t="shared" si="67"/>
        <v>2.9732369315418339E-2</v>
      </c>
      <c r="F789" s="2">
        <f t="shared" si="71"/>
        <v>4.2051893606241134E-2</v>
      </c>
      <c r="G789" s="2">
        <f t="shared" si="69"/>
        <v>-1.2319524290822795E-2</v>
      </c>
      <c r="H789" s="2" t="str">
        <f t="shared" si="70"/>
        <v>Hold</v>
      </c>
    </row>
    <row r="790" spans="1:8" ht="13.5" x14ac:dyDescent="0.25">
      <c r="A790" s="3">
        <f>TITRES_STAT!B793</f>
        <v>45751</v>
      </c>
      <c r="B790" s="5">
        <f>TITRES_STAT!D793</f>
        <v>22.000800000000002</v>
      </c>
      <c r="C790" s="2">
        <f t="shared" si="72"/>
        <v>20.770663425959025</v>
      </c>
      <c r="D790" s="2">
        <f t="shared" si="68"/>
        <v>20.821605427188363</v>
      </c>
      <c r="E790" s="2">
        <f t="shared" si="67"/>
        <v>-5.0942001229337563E-2</v>
      </c>
      <c r="F790" s="2">
        <f t="shared" si="71"/>
        <v>2.3453114639125396E-2</v>
      </c>
      <c r="G790" s="2">
        <f t="shared" si="69"/>
        <v>-7.4395115868462952E-2</v>
      </c>
      <c r="H790" s="2" t="str">
        <f t="shared" si="70"/>
        <v>Hold</v>
      </c>
    </row>
    <row r="791" spans="1:8" ht="13.5" x14ac:dyDescent="0.25">
      <c r="A791" s="3">
        <f>TITRES_STAT!B794</f>
        <v>45754</v>
      </c>
      <c r="B791" s="5">
        <f>TITRES_STAT!D794</f>
        <v>22.000800000000002</v>
      </c>
      <c r="C791" s="2">
        <f t="shared" si="72"/>
        <v>20.775161360426868</v>
      </c>
      <c r="D791" s="2">
        <f t="shared" si="68"/>
        <v>20.908953173322558</v>
      </c>
      <c r="E791" s="2">
        <f t="shared" si="67"/>
        <v>-0.13379181289569075</v>
      </c>
      <c r="F791" s="2">
        <f t="shared" si="71"/>
        <v>-7.995870867837835E-3</v>
      </c>
      <c r="G791" s="2">
        <f t="shared" si="69"/>
        <v>-0.12579594202785291</v>
      </c>
      <c r="H791" s="2" t="str">
        <f t="shared" si="70"/>
        <v>Hold</v>
      </c>
    </row>
    <row r="792" spans="1:8" ht="13.5" x14ac:dyDescent="0.25">
      <c r="A792" s="3">
        <f>TITRES_STAT!B795</f>
        <v>45755</v>
      </c>
      <c r="B792" s="5">
        <f>TITRES_STAT!D795</f>
        <v>21.808299999999999</v>
      </c>
      <c r="C792" s="2">
        <f t="shared" si="72"/>
        <v>20.752182689591965</v>
      </c>
      <c r="D792" s="2">
        <f t="shared" si="68"/>
        <v>20.975571456780148</v>
      </c>
      <c r="E792" s="2">
        <f t="shared" si="67"/>
        <v>-0.22338876718818312</v>
      </c>
      <c r="F792" s="2">
        <f t="shared" si="71"/>
        <v>-5.1074450131906896E-2</v>
      </c>
      <c r="G792" s="2">
        <f t="shared" si="69"/>
        <v>-0.17231431705627623</v>
      </c>
      <c r="H792" s="2" t="str">
        <f t="shared" si="70"/>
        <v>Hold</v>
      </c>
    </row>
    <row r="793" spans="1:8" ht="13.5" x14ac:dyDescent="0.25">
      <c r="A793" s="3">
        <f>TITRES_STAT!B796</f>
        <v>45757</v>
      </c>
      <c r="B793" s="5">
        <f>TITRES_STAT!D796</f>
        <v>21.359100000000002</v>
      </c>
      <c r="C793" s="2">
        <f t="shared" si="72"/>
        <v>20.753893045039355</v>
      </c>
      <c r="D793" s="2">
        <f t="shared" si="68"/>
        <v>21.003980978500138</v>
      </c>
      <c r="E793" s="2">
        <f t="shared" si="67"/>
        <v>-0.25008793346078306</v>
      </c>
      <c r="F793" s="2">
        <f t="shared" si="71"/>
        <v>-9.0877146797682135E-2</v>
      </c>
      <c r="G793" s="2">
        <f t="shared" si="69"/>
        <v>-0.15921078666310093</v>
      </c>
      <c r="H793" s="2" t="str">
        <f t="shared" si="70"/>
        <v>Hold</v>
      </c>
    </row>
    <row r="794" spans="1:8" ht="13.5" x14ac:dyDescent="0.25">
      <c r="A794" s="3">
        <f>TITRES_STAT!B797</f>
        <v>45758</v>
      </c>
      <c r="B794" s="5">
        <f>TITRES_STAT!D797</f>
        <v>20.9466</v>
      </c>
      <c r="C794" s="2">
        <f t="shared" si="72"/>
        <v>20.755340268879454</v>
      </c>
      <c r="D794" s="2">
        <f t="shared" si="68"/>
        <v>20.999730535648276</v>
      </c>
      <c r="E794" s="2">
        <f t="shared" si="67"/>
        <v>-0.24439026676882136</v>
      </c>
      <c r="F794" s="2">
        <f t="shared" si="71"/>
        <v>-0.12157977079190999</v>
      </c>
      <c r="G794" s="2">
        <f t="shared" si="69"/>
        <v>-0.12281049597691138</v>
      </c>
      <c r="H794" s="2" t="str">
        <f t="shared" si="70"/>
        <v>Hold</v>
      </c>
    </row>
    <row r="795" spans="1:8" ht="13.5" x14ac:dyDescent="0.25">
      <c r="A795" s="3">
        <f>TITRES_STAT!B798</f>
        <v>45761</v>
      </c>
      <c r="B795" s="5">
        <f>TITRES_STAT!D798</f>
        <v>20.167400000000001</v>
      </c>
      <c r="C795" s="2">
        <f t="shared" si="72"/>
        <v>20.756564842897998</v>
      </c>
      <c r="D795" s="2">
        <f t="shared" si="68"/>
        <v>20.93807642189655</v>
      </c>
      <c r="E795" s="2">
        <f t="shared" si="67"/>
        <v>-0.18151157899855264</v>
      </c>
      <c r="F795" s="2">
        <f t="shared" si="71"/>
        <v>-0.13356613243323853</v>
      </c>
      <c r="G795" s="2">
        <f t="shared" si="69"/>
        <v>-4.7945446565314104E-2</v>
      </c>
      <c r="H795" s="2" t="str">
        <f t="shared" si="70"/>
        <v>Hold</v>
      </c>
    </row>
    <row r="796" spans="1:8" ht="13.5" x14ac:dyDescent="0.25">
      <c r="A796" s="3">
        <f>TITRES_STAT!B799</f>
        <v>45762</v>
      </c>
      <c r="B796" s="5">
        <f>TITRES_STAT!D799</f>
        <v>20.790800000000001</v>
      </c>
      <c r="C796" s="2">
        <f t="shared" si="72"/>
        <v>20.736447174759846</v>
      </c>
      <c r="D796" s="2">
        <f t="shared" si="68"/>
        <v>20.927167057311621</v>
      </c>
      <c r="E796" s="2">
        <f t="shared" ref="E796:E859" si="73">C796-D796</f>
        <v>-0.1907198825517753</v>
      </c>
      <c r="F796" s="2">
        <f t="shared" si="71"/>
        <v>-0.14499688245694589</v>
      </c>
      <c r="G796" s="2">
        <f t="shared" si="69"/>
        <v>-4.5723000094829408E-2</v>
      </c>
      <c r="H796" s="2" t="str">
        <f t="shared" si="70"/>
        <v>Hold</v>
      </c>
    </row>
    <row r="797" spans="1:8" ht="13.5" x14ac:dyDescent="0.25">
      <c r="A797" s="3">
        <f>TITRES_STAT!B800</f>
        <v>45763</v>
      </c>
      <c r="B797" s="5">
        <f>TITRES_STAT!D800</f>
        <v>20.790800000000001</v>
      </c>
      <c r="C797" s="2">
        <f t="shared" si="72"/>
        <v>20.716593763258331</v>
      </c>
      <c r="D797" s="2">
        <f t="shared" ref="D797:D860" si="74">$D$4*B797+(1-$D$4)*D796</f>
        <v>20.917065793807055</v>
      </c>
      <c r="E797" s="2">
        <f t="shared" si="73"/>
        <v>-0.20047203054872398</v>
      </c>
      <c r="F797" s="2">
        <f t="shared" si="71"/>
        <v>-0.15609191207530151</v>
      </c>
      <c r="G797" s="2">
        <f t="shared" si="69"/>
        <v>-4.4380118473422464E-2</v>
      </c>
      <c r="H797" s="2" t="str">
        <f t="shared" si="70"/>
        <v>Hold</v>
      </c>
    </row>
    <row r="798" spans="1:8" ht="13.5" x14ac:dyDescent="0.25">
      <c r="A798" s="3">
        <f>TITRES_STAT!B801</f>
        <v>45764</v>
      </c>
      <c r="B798" s="5">
        <f>TITRES_STAT!D801</f>
        <v>20.708300000000001</v>
      </c>
      <c r="C798" s="2">
        <f t="shared" si="72"/>
        <v>20.730825491987819</v>
      </c>
      <c r="D798" s="2">
        <f t="shared" si="74"/>
        <v>20.90160166093246</v>
      </c>
      <c r="E798" s="2">
        <f t="shared" si="73"/>
        <v>-0.17077616894464143</v>
      </c>
      <c r="F798" s="2">
        <f t="shared" si="71"/>
        <v>-0.1590287634491695</v>
      </c>
      <c r="G798" s="2">
        <f t="shared" si="69"/>
        <v>-1.174740549547193E-2</v>
      </c>
      <c r="H798" s="2" t="str">
        <f t="shared" si="70"/>
        <v>Hold</v>
      </c>
    </row>
    <row r="799" spans="1:8" ht="13.5" x14ac:dyDescent="0.25">
      <c r="A799" s="3">
        <f>TITRES_STAT!B802</f>
        <v>45765</v>
      </c>
      <c r="B799" s="5">
        <f>TITRES_STAT!D802</f>
        <v>20.570699999999999</v>
      </c>
      <c r="C799" s="2">
        <f t="shared" si="72"/>
        <v>20.855698493220462</v>
      </c>
      <c r="D799" s="2">
        <f t="shared" si="74"/>
        <v>20.877090426789316</v>
      </c>
      <c r="E799" s="2">
        <f t="shared" si="73"/>
        <v>-2.1391933568853716E-2</v>
      </c>
      <c r="F799" s="2">
        <f t="shared" si="71"/>
        <v>-0.13150139747310632</v>
      </c>
      <c r="G799" s="2">
        <f t="shared" si="69"/>
        <v>0.11010946390425261</v>
      </c>
      <c r="H799" s="2" t="str">
        <f t="shared" si="70"/>
        <v>Sell</v>
      </c>
    </row>
    <row r="800" spans="1:8" ht="13.5" x14ac:dyDescent="0.25">
      <c r="A800" s="3">
        <f>TITRES_STAT!B803</f>
        <v>45768</v>
      </c>
      <c r="B800" s="5">
        <f>TITRES_STAT!D803</f>
        <v>20.570699999999999</v>
      </c>
      <c r="C800" s="2">
        <f t="shared" si="72"/>
        <v>21.031867955801928</v>
      </c>
      <c r="D800" s="2">
        <f t="shared" si="74"/>
        <v>20.854394839619737</v>
      </c>
      <c r="E800" s="2">
        <f t="shared" si="73"/>
        <v>0.17747311618219186</v>
      </c>
      <c r="F800" s="2">
        <f t="shared" si="71"/>
        <v>-6.9706494742046696E-2</v>
      </c>
      <c r="G800" s="2">
        <f t="shared" si="69"/>
        <v>0.24717961092423857</v>
      </c>
      <c r="H800" s="2" t="str">
        <f t="shared" si="70"/>
        <v>Sell</v>
      </c>
    </row>
    <row r="801" spans="1:8" ht="13.5" x14ac:dyDescent="0.25">
      <c r="A801" s="3">
        <f>TITRES_STAT!B804</f>
        <v>45769</v>
      </c>
      <c r="B801" s="5">
        <f>TITRES_STAT!D804</f>
        <v>21.799099999999999</v>
      </c>
      <c r="C801" s="2">
        <f t="shared" si="72"/>
        <v>21.180934424140094</v>
      </c>
      <c r="D801" s="2">
        <f t="shared" si="74"/>
        <v>20.924372999647904</v>
      </c>
      <c r="E801" s="2">
        <f t="shared" si="73"/>
        <v>0.25656142449219033</v>
      </c>
      <c r="F801" s="2">
        <f t="shared" si="71"/>
        <v>-4.4529108951992941E-3</v>
      </c>
      <c r="G801" s="2">
        <f t="shared" si="69"/>
        <v>0.26101433538738961</v>
      </c>
      <c r="H801" s="2" t="str">
        <f t="shared" si="70"/>
        <v>Sell</v>
      </c>
    </row>
    <row r="802" spans="1:8" ht="13.5" x14ac:dyDescent="0.25">
      <c r="A802" s="3">
        <f>TITRES_STAT!B805</f>
        <v>45770</v>
      </c>
      <c r="B802" s="5">
        <f>TITRES_STAT!D805</f>
        <v>21.991599999999998</v>
      </c>
      <c r="C802" s="2">
        <f t="shared" si="72"/>
        <v>21.277452205041619</v>
      </c>
      <c r="D802" s="2">
        <f t="shared" si="74"/>
        <v>21.003426851525838</v>
      </c>
      <c r="E802" s="2">
        <f t="shared" si="73"/>
        <v>0.27402535351578194</v>
      </c>
      <c r="F802" s="2">
        <f t="shared" si="71"/>
        <v>5.1242741986996958E-2</v>
      </c>
      <c r="G802" s="2">
        <f t="shared" si="69"/>
        <v>0.22278261152878498</v>
      </c>
      <c r="H802" s="2" t="str">
        <f t="shared" si="70"/>
        <v>Sell</v>
      </c>
    </row>
    <row r="803" spans="1:8" ht="13.5" x14ac:dyDescent="0.25">
      <c r="A803" s="3">
        <f>TITRES_STAT!B806</f>
        <v>45771</v>
      </c>
      <c r="B803" s="5">
        <f>TITRES_STAT!D806</f>
        <v>21.964099999999998</v>
      </c>
      <c r="C803" s="2">
        <f t="shared" si="72"/>
        <v>21.290013404265988</v>
      </c>
      <c r="D803" s="2">
        <f t="shared" si="74"/>
        <v>21.074587825486887</v>
      </c>
      <c r="E803" s="2">
        <f t="shared" si="73"/>
        <v>0.21542557877910085</v>
      </c>
      <c r="F803" s="2">
        <f t="shared" si="71"/>
        <v>8.4079309345417741E-2</v>
      </c>
      <c r="G803" s="2">
        <f t="shared" si="69"/>
        <v>0.1313462694336831</v>
      </c>
      <c r="H803" s="2" t="str">
        <f t="shared" si="70"/>
        <v>Sell</v>
      </c>
    </row>
    <row r="804" spans="1:8" ht="13.5" x14ac:dyDescent="0.25">
      <c r="A804" s="3">
        <f>TITRES_STAT!B807</f>
        <v>45772</v>
      </c>
      <c r="B804" s="5">
        <f>TITRES_STAT!D807</f>
        <v>21.9</v>
      </c>
      <c r="C804" s="2">
        <f t="shared" si="72"/>
        <v>21.237180572840451</v>
      </c>
      <c r="D804" s="2">
        <f t="shared" si="74"/>
        <v>21.135729468043415</v>
      </c>
      <c r="E804" s="2">
        <f t="shared" si="73"/>
        <v>0.1014511047970359</v>
      </c>
      <c r="F804" s="2">
        <f t="shared" si="71"/>
        <v>8.7553668435741375E-2</v>
      </c>
      <c r="G804" s="2">
        <f t="shared" ref="G804:G867" si="75">E804-F804</f>
        <v>1.3897436361294521E-2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45775</v>
      </c>
      <c r="B805" s="5">
        <f>TITRES_STAT!D808</f>
        <v>22.3675</v>
      </c>
      <c r="C805" s="2">
        <f t="shared" si="72"/>
        <v>21.072598946249613</v>
      </c>
      <c r="D805" s="2">
        <f t="shared" si="74"/>
        <v>21.226971729669827</v>
      </c>
      <c r="E805" s="2">
        <f t="shared" si="73"/>
        <v>-0.15437278342021443</v>
      </c>
      <c r="F805" s="2">
        <f t="shared" ref="F805:F868" si="77">(E805*(2/(10)))+((1-(2/10))*F804)</f>
        <v>3.9168378064550216E-2</v>
      </c>
      <c r="G805" s="2">
        <f t="shared" si="75"/>
        <v>-0.19354116148476463</v>
      </c>
      <c r="H805" s="2" t="str">
        <f t="shared" si="76"/>
        <v>Hold</v>
      </c>
    </row>
    <row r="806" spans="1:8" ht="13.5" x14ac:dyDescent="0.25">
      <c r="A806" s="3">
        <f>TITRES_STAT!B809</f>
        <v>45776</v>
      </c>
      <c r="B806" s="5">
        <f>TITRES_STAT!D809</f>
        <v>22.2483</v>
      </c>
      <c r="C806" s="2">
        <f t="shared" si="72"/>
        <v>21.029245262211209</v>
      </c>
      <c r="D806" s="2">
        <f t="shared" si="74"/>
        <v>21.302625675620213</v>
      </c>
      <c r="E806" s="2">
        <f t="shared" si="73"/>
        <v>-0.27338041340900432</v>
      </c>
      <c r="F806" s="2">
        <f t="shared" si="77"/>
        <v>-2.3341380230160691E-2</v>
      </c>
      <c r="G806" s="2">
        <f t="shared" si="75"/>
        <v>-0.25003903317884363</v>
      </c>
      <c r="H806" s="2" t="str">
        <f t="shared" si="76"/>
        <v>Hold</v>
      </c>
    </row>
    <row r="807" spans="1:8" ht="13.5" x14ac:dyDescent="0.25">
      <c r="A807" s="3">
        <f>TITRES_STAT!B810</f>
        <v>45777</v>
      </c>
      <c r="B807" s="5">
        <f>TITRES_STAT!D810</f>
        <v>22.239100000000001</v>
      </c>
      <c r="C807" s="2">
        <f t="shared" si="72"/>
        <v>20.992561375717177</v>
      </c>
      <c r="D807" s="2">
        <f t="shared" si="74"/>
        <v>21.371994144092792</v>
      </c>
      <c r="E807" s="2">
        <f t="shared" si="73"/>
        <v>-0.37943276837561513</v>
      </c>
      <c r="F807" s="2">
        <f t="shared" si="77"/>
        <v>-9.4559657859251592E-2</v>
      </c>
      <c r="G807" s="2">
        <f t="shared" si="75"/>
        <v>-0.28487311051636355</v>
      </c>
      <c r="H807" s="2" t="str">
        <f t="shared" si="76"/>
        <v>Hold</v>
      </c>
    </row>
    <row r="808" spans="1:8" ht="13.5" x14ac:dyDescent="0.25">
      <c r="A808" s="3">
        <f>TITRES_STAT!B811</f>
        <v>45779</v>
      </c>
      <c r="B808" s="5">
        <f>TITRES_STAT!D811</f>
        <v>21.835799999999999</v>
      </c>
      <c r="C808" s="2">
        <f t="shared" si="72"/>
        <v>20.948828856376075</v>
      </c>
      <c r="D808" s="2">
        <f t="shared" si="74"/>
        <v>21.406350133419249</v>
      </c>
      <c r="E808" s="2">
        <f t="shared" si="73"/>
        <v>-0.45752127704317402</v>
      </c>
      <c r="F808" s="2">
        <f t="shared" si="77"/>
        <v>-0.16715198169603609</v>
      </c>
      <c r="G808" s="2">
        <f t="shared" si="75"/>
        <v>-0.29036929534713796</v>
      </c>
      <c r="H808" s="2" t="str">
        <f t="shared" si="76"/>
        <v>Hold</v>
      </c>
    </row>
    <row r="809" spans="1:8" ht="13.5" x14ac:dyDescent="0.25">
      <c r="A809" s="3">
        <f>TITRES_STAT!B812</f>
        <v>45782</v>
      </c>
      <c r="B809" s="5">
        <f>TITRES_STAT!D812</f>
        <v>21.909099999999999</v>
      </c>
      <c r="C809" s="2">
        <f t="shared" si="72"/>
        <v>20.890655186164373</v>
      </c>
      <c r="D809" s="2">
        <f t="shared" si="74"/>
        <v>21.443590864277084</v>
      </c>
      <c r="E809" s="2">
        <f t="shared" si="73"/>
        <v>-0.5529356781127106</v>
      </c>
      <c r="F809" s="2">
        <f t="shared" si="77"/>
        <v>-0.24430872097937101</v>
      </c>
      <c r="G809" s="2">
        <f t="shared" si="75"/>
        <v>-0.3086269571333396</v>
      </c>
      <c r="H809" s="2" t="str">
        <f t="shared" si="76"/>
        <v>Hold</v>
      </c>
    </row>
    <row r="810" spans="1:8" ht="13.5" x14ac:dyDescent="0.25">
      <c r="A810" s="3">
        <f>TITRES_STAT!B813</f>
        <v>45783</v>
      </c>
      <c r="B810" s="5">
        <f>TITRES_STAT!D813</f>
        <v>22.3583</v>
      </c>
      <c r="C810" s="2">
        <f t="shared" si="72"/>
        <v>20.841431311369856</v>
      </c>
      <c r="D810" s="2">
        <f t="shared" si="74"/>
        <v>21.511347096552853</v>
      </c>
      <c r="E810" s="2">
        <f t="shared" si="73"/>
        <v>-0.66991578518299733</v>
      </c>
      <c r="F810" s="2">
        <f t="shared" si="77"/>
        <v>-0.32943013382009628</v>
      </c>
      <c r="G810" s="2">
        <f t="shared" si="75"/>
        <v>-0.34048565136290104</v>
      </c>
      <c r="H810" s="2" t="str">
        <f t="shared" si="76"/>
        <v>Hold</v>
      </c>
    </row>
    <row r="811" spans="1:8" ht="13.5" x14ac:dyDescent="0.25">
      <c r="A811" s="3">
        <f>TITRES_STAT!B814</f>
        <v>45784</v>
      </c>
      <c r="B811" s="5">
        <f>TITRES_STAT!D814</f>
        <v>22.3675</v>
      </c>
      <c r="C811" s="2">
        <f t="shared" si="72"/>
        <v>20.988764955774496</v>
      </c>
      <c r="D811" s="2">
        <f t="shared" si="74"/>
        <v>21.57476583014153</v>
      </c>
      <c r="E811" s="2">
        <f t="shared" si="73"/>
        <v>-0.58600087436703419</v>
      </c>
      <c r="F811" s="2">
        <f t="shared" si="77"/>
        <v>-0.3807442819294839</v>
      </c>
      <c r="G811" s="2">
        <f t="shared" si="75"/>
        <v>-0.20525659243755029</v>
      </c>
      <c r="H811" s="2" t="str">
        <f t="shared" si="76"/>
        <v>Hold</v>
      </c>
    </row>
    <row r="812" spans="1:8" ht="13.5" x14ac:dyDescent="0.25">
      <c r="A812" s="3">
        <f>TITRES_STAT!B815</f>
        <v>45785</v>
      </c>
      <c r="B812" s="5">
        <f>TITRES_STAT!D815</f>
        <v>22.3491</v>
      </c>
      <c r="C812" s="2">
        <f t="shared" si="72"/>
        <v>21.143047270270728</v>
      </c>
      <c r="D812" s="2">
        <f t="shared" si="74"/>
        <v>21.632123916797713</v>
      </c>
      <c r="E812" s="2">
        <f t="shared" si="73"/>
        <v>-0.48907664652698557</v>
      </c>
      <c r="F812" s="2">
        <f t="shared" si="77"/>
        <v>-0.40241075484898425</v>
      </c>
      <c r="G812" s="2">
        <f t="shared" si="75"/>
        <v>-8.6665891678001317E-2</v>
      </c>
      <c r="H812" s="2" t="str">
        <f t="shared" si="76"/>
        <v>Hold</v>
      </c>
    </row>
    <row r="813" spans="1:8" ht="13.5" x14ac:dyDescent="0.25">
      <c r="A813" s="3">
        <f>TITRES_STAT!B816</f>
        <v>45786</v>
      </c>
      <c r="B813" s="5">
        <f>TITRES_STAT!D816</f>
        <v>22.3308</v>
      </c>
      <c r="C813" s="2">
        <f t="shared" si="72"/>
        <v>21.26936307484446</v>
      </c>
      <c r="D813" s="2">
        <f t="shared" si="74"/>
        <v>21.683877700738623</v>
      </c>
      <c r="E813" s="2">
        <f t="shared" si="73"/>
        <v>-0.41451462589416366</v>
      </c>
      <c r="F813" s="2">
        <f t="shared" si="77"/>
        <v>-0.40483152905802017</v>
      </c>
      <c r="G813" s="2">
        <f t="shared" si="75"/>
        <v>-9.6830968361434899E-3</v>
      </c>
      <c r="H813" s="2" t="str">
        <f t="shared" si="76"/>
        <v>Hold</v>
      </c>
    </row>
    <row r="814" spans="1:8" ht="13.5" x14ac:dyDescent="0.25">
      <c r="A814" s="3">
        <f>TITRES_STAT!B817</f>
        <v>45789</v>
      </c>
      <c r="B814" s="5">
        <f>TITRES_STAT!D817</f>
        <v>22.3491</v>
      </c>
      <c r="C814" s="2">
        <f t="shared" si="72"/>
        <v>21.366384140253004</v>
      </c>
      <c r="D814" s="2">
        <f t="shared" si="74"/>
        <v>21.733153426609839</v>
      </c>
      <c r="E814" s="2">
        <f t="shared" si="73"/>
        <v>-0.36676928635683481</v>
      </c>
      <c r="F814" s="2">
        <f t="shared" si="77"/>
        <v>-0.3972190805177831</v>
      </c>
      <c r="G814" s="2">
        <f t="shared" si="75"/>
        <v>3.0449794160948285E-2</v>
      </c>
      <c r="H814" s="2" t="str">
        <f t="shared" si="76"/>
        <v>Sell</v>
      </c>
    </row>
    <row r="815" spans="1:8" ht="13.5" x14ac:dyDescent="0.25">
      <c r="A815" s="3">
        <f>TITRES_STAT!B818</f>
        <v>45790</v>
      </c>
      <c r="B815" s="5">
        <f>TITRES_STAT!D818</f>
        <v>22.3491</v>
      </c>
      <c r="C815" s="2">
        <f t="shared" si="72"/>
        <v>21.520401964829464</v>
      </c>
      <c r="D815" s="2">
        <f t="shared" si="74"/>
        <v>21.778779098712814</v>
      </c>
      <c r="E815" s="2">
        <f t="shared" si="73"/>
        <v>-0.25837713388335004</v>
      </c>
      <c r="F815" s="2">
        <f t="shared" si="77"/>
        <v>-0.36945069119089652</v>
      </c>
      <c r="G815" s="2">
        <f t="shared" si="75"/>
        <v>0.11107355730754648</v>
      </c>
      <c r="H815" s="2" t="str">
        <f t="shared" si="76"/>
        <v>Sell</v>
      </c>
    </row>
    <row r="816" spans="1:8" ht="13.5" x14ac:dyDescent="0.25">
      <c r="A816" s="3">
        <f>TITRES_STAT!B819</f>
        <v>45791</v>
      </c>
      <c r="B816" s="5">
        <f>TITRES_STAT!D819</f>
        <v>22.3308</v>
      </c>
      <c r="C816" s="2">
        <f t="shared" si="72"/>
        <v>21.632386277932625</v>
      </c>
      <c r="D816" s="2">
        <f t="shared" si="74"/>
        <v>21.8196695358452</v>
      </c>
      <c r="E816" s="2">
        <f t="shared" si="73"/>
        <v>-0.18728325791257561</v>
      </c>
      <c r="F816" s="2">
        <f t="shared" si="77"/>
        <v>-0.33301720453523231</v>
      </c>
      <c r="G816" s="2">
        <f t="shared" si="75"/>
        <v>0.14573394662265671</v>
      </c>
      <c r="H816" s="2" t="str">
        <f t="shared" si="76"/>
        <v>Sell</v>
      </c>
    </row>
    <row r="817" spans="1:8" ht="13.5" x14ac:dyDescent="0.25">
      <c r="A817" s="3">
        <f>TITRES_STAT!B820</f>
        <v>45792</v>
      </c>
      <c r="B817" s="5">
        <f>TITRES_STAT!D820</f>
        <v>22.3308</v>
      </c>
      <c r="C817" s="2">
        <f t="shared" si="72"/>
        <v>21.725726850558374</v>
      </c>
      <c r="D817" s="2">
        <f t="shared" si="74"/>
        <v>21.85753105170852</v>
      </c>
      <c r="E817" s="2">
        <f t="shared" si="73"/>
        <v>-0.13180420115014613</v>
      </c>
      <c r="F817" s="2">
        <f t="shared" si="77"/>
        <v>-0.29277460385821508</v>
      </c>
      <c r="G817" s="2">
        <f t="shared" si="75"/>
        <v>0.16097040270806895</v>
      </c>
      <c r="H817" s="2" t="str">
        <f t="shared" si="76"/>
        <v>Sell</v>
      </c>
    </row>
    <row r="818" spans="1:8" ht="13.5" x14ac:dyDescent="0.25">
      <c r="A818" s="3">
        <f>TITRES_STAT!B821</f>
        <v>45793</v>
      </c>
      <c r="B818" s="5">
        <f>TITRES_STAT!D821</f>
        <v>21.991599999999998</v>
      </c>
      <c r="C818" s="2">
        <f t="shared" si="72"/>
        <v>21.742661181241701</v>
      </c>
      <c r="D818" s="2">
        <f t="shared" si="74"/>
        <v>21.867462084915296</v>
      </c>
      <c r="E818" s="2">
        <f t="shared" si="73"/>
        <v>-0.12480090367359509</v>
      </c>
      <c r="F818" s="2">
        <f t="shared" si="77"/>
        <v>-0.2591798638212911</v>
      </c>
      <c r="G818" s="2">
        <f t="shared" si="75"/>
        <v>0.13437896014769601</v>
      </c>
      <c r="H818" s="2" t="str">
        <f t="shared" si="76"/>
        <v>Sell</v>
      </c>
    </row>
    <row r="819" spans="1:8" ht="13.5" x14ac:dyDescent="0.25">
      <c r="A819" s="3">
        <f>TITRES_STAT!B822</f>
        <v>45796</v>
      </c>
      <c r="B819" s="5">
        <f>TITRES_STAT!D822</f>
        <v>21.954999999999998</v>
      </c>
      <c r="C819" s="2">
        <f t="shared" si="72"/>
        <v>21.768267153358362</v>
      </c>
      <c r="D819" s="2">
        <f t="shared" si="74"/>
        <v>21.873946374921569</v>
      </c>
      <c r="E819" s="2">
        <f t="shared" si="73"/>
        <v>-0.10567922156320719</v>
      </c>
      <c r="F819" s="2">
        <f t="shared" si="77"/>
        <v>-0.22847973536967431</v>
      </c>
      <c r="G819" s="2">
        <f t="shared" si="75"/>
        <v>0.12280051380646712</v>
      </c>
      <c r="H819" s="2" t="str">
        <f t="shared" si="76"/>
        <v>Sell</v>
      </c>
    </row>
    <row r="820" spans="1:8" ht="13.5" x14ac:dyDescent="0.25">
      <c r="A820" s="3">
        <f>TITRES_STAT!B823</f>
        <v>45797</v>
      </c>
      <c r="B820" s="5">
        <f>TITRES_STAT!D823</f>
        <v>21.954999999999998</v>
      </c>
      <c r="C820" s="2">
        <f t="shared" si="72"/>
        <v>21.859041437457076</v>
      </c>
      <c r="D820" s="2">
        <f t="shared" si="74"/>
        <v>21.879950347149602</v>
      </c>
      <c r="E820" s="2">
        <f t="shared" si="73"/>
        <v>-2.0908909692526123E-2</v>
      </c>
      <c r="F820" s="2">
        <f t="shared" si="77"/>
        <v>-0.18696557023424468</v>
      </c>
      <c r="G820" s="2">
        <f t="shared" si="75"/>
        <v>0.16605666054171855</v>
      </c>
      <c r="H820" s="2" t="str">
        <f t="shared" si="76"/>
        <v>Sell</v>
      </c>
    </row>
    <row r="821" spans="1:8" ht="13.5" x14ac:dyDescent="0.25">
      <c r="A821" s="3">
        <f>TITRES_STAT!B824</f>
        <v>45798</v>
      </c>
      <c r="B821" s="5">
        <f>TITRES_STAT!D824</f>
        <v>22.3675</v>
      </c>
      <c r="C821" s="2">
        <f t="shared" si="72"/>
        <v>21.937265831694447</v>
      </c>
      <c r="D821" s="2">
        <f t="shared" si="74"/>
        <v>21.916065136249632</v>
      </c>
      <c r="E821" s="2">
        <f t="shared" si="73"/>
        <v>2.1200695444814954E-2</v>
      </c>
      <c r="F821" s="2">
        <f t="shared" si="77"/>
        <v>-0.14533231709843278</v>
      </c>
      <c r="G821" s="2">
        <f t="shared" si="75"/>
        <v>0.16653301254324773</v>
      </c>
      <c r="H821" s="2" t="str">
        <f t="shared" si="76"/>
        <v>Sell</v>
      </c>
    </row>
    <row r="822" spans="1:8" ht="13.5" x14ac:dyDescent="0.25">
      <c r="A822" s="3">
        <f>TITRES_STAT!B825</f>
        <v>45799</v>
      </c>
      <c r="B822" s="5">
        <f>TITRES_STAT!D825</f>
        <v>22.3675</v>
      </c>
      <c r="C822" s="2">
        <f t="shared" si="72"/>
        <v>22.000624934510686</v>
      </c>
      <c r="D822" s="2">
        <f t="shared" si="74"/>
        <v>21.949504755786695</v>
      </c>
      <c r="E822" s="2">
        <f t="shared" si="73"/>
        <v>5.1120178723991216E-2</v>
      </c>
      <c r="F822" s="2">
        <f t="shared" si="77"/>
        <v>-0.10604181793394798</v>
      </c>
      <c r="G822" s="2">
        <f t="shared" si="75"/>
        <v>0.1571619966579392</v>
      </c>
      <c r="H822" s="2" t="str">
        <f t="shared" si="76"/>
        <v>Sell</v>
      </c>
    </row>
    <row r="823" spans="1:8" ht="13.5" x14ac:dyDescent="0.25">
      <c r="A823" s="3">
        <f>TITRES_STAT!B826</f>
        <v>45800</v>
      </c>
      <c r="B823" s="5">
        <f>TITRES_STAT!D826</f>
        <v>22.3675</v>
      </c>
      <c r="C823" s="2">
        <f t="shared" si="72"/>
        <v>22.051421098432119</v>
      </c>
      <c r="D823" s="2">
        <f t="shared" si="74"/>
        <v>21.98046736646916</v>
      </c>
      <c r="E823" s="2">
        <f t="shared" si="73"/>
        <v>7.0953731962958955E-2</v>
      </c>
      <c r="F823" s="2">
        <f t="shared" si="77"/>
        <v>-7.0642707954566591E-2</v>
      </c>
      <c r="G823" s="2">
        <f t="shared" si="75"/>
        <v>0.14159643991752555</v>
      </c>
      <c r="H823" s="2" t="str">
        <f t="shared" si="76"/>
        <v>Sell</v>
      </c>
    </row>
    <row r="824" spans="1:8" ht="13.5" x14ac:dyDescent="0.25">
      <c r="A824" s="3">
        <f>TITRES_STAT!B827</f>
        <v>45803</v>
      </c>
      <c r="B824" s="5">
        <f>TITRES_STAT!D827</f>
        <v>22.642499999999998</v>
      </c>
      <c r="C824" s="2">
        <f t="shared" si="72"/>
        <v>22.097217852519485</v>
      </c>
      <c r="D824" s="2">
        <f t="shared" si="74"/>
        <v>22.02950682080478</v>
      </c>
      <c r="E824" s="2">
        <f t="shared" si="73"/>
        <v>6.7711031714704717E-2</v>
      </c>
      <c r="F824" s="2">
        <f t="shared" si="77"/>
        <v>-4.2971960020712338E-2</v>
      </c>
      <c r="G824" s="2">
        <f t="shared" si="75"/>
        <v>0.11068299173541706</v>
      </c>
      <c r="H824" s="2" t="str">
        <f t="shared" si="76"/>
        <v>Sell</v>
      </c>
    </row>
    <row r="825" spans="1:8" ht="13.5" x14ac:dyDescent="0.25">
      <c r="A825" s="3">
        <f>TITRES_STAT!B828</f>
        <v>45804</v>
      </c>
      <c r="B825" s="5">
        <f>TITRES_STAT!D828</f>
        <v>22.3858</v>
      </c>
      <c r="C825" s="2">
        <f t="shared" si="72"/>
        <v>22.135968952131872</v>
      </c>
      <c r="D825" s="2">
        <f t="shared" si="74"/>
        <v>22.055898908152574</v>
      </c>
      <c r="E825" s="2">
        <f t="shared" si="73"/>
        <v>8.0070043979297623E-2</v>
      </c>
      <c r="F825" s="2">
        <f t="shared" si="77"/>
        <v>-1.8363559220710351E-2</v>
      </c>
      <c r="G825" s="2">
        <f t="shared" si="75"/>
        <v>9.8433603200007977E-2</v>
      </c>
      <c r="H825" s="2" t="str">
        <f t="shared" si="76"/>
        <v>Sell</v>
      </c>
    </row>
    <row r="826" spans="1:8" ht="13.5" x14ac:dyDescent="0.25">
      <c r="A826" s="3">
        <f>TITRES_STAT!B829</f>
        <v>45805</v>
      </c>
      <c r="B826" s="5">
        <f>TITRES_STAT!D829</f>
        <v>22.3766</v>
      </c>
      <c r="C826" s="2">
        <f t="shared" si="72"/>
        <v>22.165942959496199</v>
      </c>
      <c r="D826" s="2">
        <f t="shared" si="74"/>
        <v>22.079654544585715</v>
      </c>
      <c r="E826" s="2">
        <f t="shared" si="73"/>
        <v>8.6288414910484335E-2</v>
      </c>
      <c r="F826" s="2">
        <f t="shared" si="77"/>
        <v>2.5668356055285873E-3</v>
      </c>
      <c r="G826" s="2">
        <f t="shared" si="75"/>
        <v>8.3721579304955746E-2</v>
      </c>
      <c r="H826" s="2" t="str">
        <f t="shared" si="76"/>
        <v>Sell</v>
      </c>
    </row>
    <row r="827" spans="1:8" ht="13.5" x14ac:dyDescent="0.25">
      <c r="A827" s="3">
        <f>TITRES_STAT!B830</f>
        <v>45806</v>
      </c>
      <c r="B827" s="5">
        <f>TITRES_STAT!D830</f>
        <v>22.3675</v>
      </c>
      <c r="C827" s="2">
        <f t="shared" si="72"/>
        <v>22.191305581112168</v>
      </c>
      <c r="D827" s="2">
        <f t="shared" si="74"/>
        <v>22.100976430171958</v>
      </c>
      <c r="E827" s="2">
        <f t="shared" si="73"/>
        <v>9.0329150940210212E-2</v>
      </c>
      <c r="F827" s="2">
        <f t="shared" si="77"/>
        <v>2.0119298672464911E-2</v>
      </c>
      <c r="G827" s="2">
        <f t="shared" si="75"/>
        <v>7.0209852267745301E-2</v>
      </c>
      <c r="H827" s="2" t="str">
        <f t="shared" si="76"/>
        <v>Sell</v>
      </c>
    </row>
    <row r="828" spans="1:8" ht="13.5" x14ac:dyDescent="0.25">
      <c r="A828" s="3">
        <f>TITRES_STAT!B831</f>
        <v>45807</v>
      </c>
      <c r="B828" s="5">
        <f>TITRES_STAT!D831</f>
        <v>22.3675</v>
      </c>
      <c r="C828" s="2">
        <f t="shared" si="72"/>
        <v>22.160581645556448</v>
      </c>
      <c r="D828" s="2">
        <f t="shared" si="74"/>
        <v>22.120718916825886</v>
      </c>
      <c r="E828" s="2">
        <f t="shared" si="73"/>
        <v>3.9862728730561514E-2</v>
      </c>
      <c r="F828" s="2">
        <f t="shared" si="77"/>
        <v>2.4067984684084234E-2</v>
      </c>
      <c r="G828" s="2">
        <f t="shared" si="75"/>
        <v>1.579474404647728E-2</v>
      </c>
      <c r="H828" s="2" t="str">
        <f t="shared" si="76"/>
        <v>Sell</v>
      </c>
    </row>
    <row r="829" spans="1:8" ht="13.5" x14ac:dyDescent="0.25">
      <c r="A829" s="3">
        <f>TITRES_STAT!B832</f>
        <v>45810</v>
      </c>
      <c r="B829" s="5">
        <f>TITRES_STAT!D832</f>
        <v>23.375900000000001</v>
      </c>
      <c r="C829" s="2">
        <f t="shared" si="72"/>
        <v>22.128953700086225</v>
      </c>
      <c r="D829" s="2">
        <f t="shared" si="74"/>
        <v>22.213695293357304</v>
      </c>
      <c r="E829" s="2">
        <f t="shared" si="73"/>
        <v>-8.4741593271079552E-2</v>
      </c>
      <c r="F829" s="2">
        <f t="shared" si="77"/>
        <v>2.3060690930514771E-3</v>
      </c>
      <c r="G829" s="2">
        <f t="shared" si="75"/>
        <v>-8.7047662364131029E-2</v>
      </c>
      <c r="H829" s="2" t="str">
        <f t="shared" si="76"/>
        <v>Hold</v>
      </c>
    </row>
    <row r="830" spans="1:8" ht="13.5" x14ac:dyDescent="0.25">
      <c r="A830" s="3">
        <f>TITRES_STAT!B833</f>
        <v>45811</v>
      </c>
      <c r="B830" s="5">
        <f>TITRES_STAT!D833</f>
        <v>23.229199999999999</v>
      </c>
      <c r="C830" s="2">
        <f t="shared" si="72"/>
        <v>22.102191592380649</v>
      </c>
      <c r="D830" s="2">
        <f t="shared" si="74"/>
        <v>22.288917864219727</v>
      </c>
      <c r="E830" s="2">
        <f t="shared" si="73"/>
        <v>-0.18672627183907764</v>
      </c>
      <c r="F830" s="2">
        <f t="shared" si="77"/>
        <v>-3.5500399093374345E-2</v>
      </c>
      <c r="G830" s="2">
        <f t="shared" si="75"/>
        <v>-0.15122587274570329</v>
      </c>
      <c r="H830" s="2" t="str">
        <f t="shared" si="76"/>
        <v>Hold</v>
      </c>
    </row>
    <row r="831" spans="1:8" ht="13.5" x14ac:dyDescent="0.25">
      <c r="A831" s="3">
        <f>TITRES_STAT!B834</f>
        <v>45812</v>
      </c>
      <c r="B831" s="5">
        <f>TITRES_STAT!D834</f>
        <v>22.3675</v>
      </c>
      <c r="C831" s="2">
        <f t="shared" si="72"/>
        <v>22.143008270475931</v>
      </c>
      <c r="D831" s="2">
        <f t="shared" si="74"/>
        <v>22.294738763166414</v>
      </c>
      <c r="E831" s="2">
        <f t="shared" si="73"/>
        <v>-0.15173049269048278</v>
      </c>
      <c r="F831" s="2">
        <f t="shared" si="77"/>
        <v>-5.8746417812796034E-2</v>
      </c>
      <c r="G831" s="2">
        <f t="shared" si="75"/>
        <v>-9.2984074877686743E-2</v>
      </c>
      <c r="H831" s="2" t="str">
        <f t="shared" si="76"/>
        <v>Hold</v>
      </c>
    </row>
    <row r="832" spans="1:8" ht="13.5" x14ac:dyDescent="0.25">
      <c r="A832" s="3">
        <f>TITRES_STAT!B835</f>
        <v>45813</v>
      </c>
      <c r="B832" s="5">
        <f>TITRES_STAT!D835</f>
        <v>22.3675</v>
      </c>
      <c r="C832" s="2">
        <f t="shared" si="72"/>
        <v>22.177545459633478</v>
      </c>
      <c r="D832" s="2">
        <f t="shared" si="74"/>
        <v>22.300128484413346</v>
      </c>
      <c r="E832" s="2">
        <f t="shared" si="73"/>
        <v>-0.1225830247798676</v>
      </c>
      <c r="F832" s="2">
        <f t="shared" si="77"/>
        <v>-7.1513739206210347E-2</v>
      </c>
      <c r="G832" s="2">
        <f t="shared" si="75"/>
        <v>-5.1069285573657253E-2</v>
      </c>
      <c r="H832" s="2" t="str">
        <f t="shared" si="76"/>
        <v>Hold</v>
      </c>
    </row>
    <row r="833" spans="1:8" ht="13.5" x14ac:dyDescent="0.25">
      <c r="A833" s="3">
        <f>TITRES_STAT!B836</f>
        <v>45817</v>
      </c>
      <c r="B833" s="5">
        <f>TITRES_STAT!D836</f>
        <v>22.3675</v>
      </c>
      <c r="C833" s="2">
        <f t="shared" si="72"/>
        <v>22.206769235074482</v>
      </c>
      <c r="D833" s="2">
        <f t="shared" si="74"/>
        <v>22.305118967049392</v>
      </c>
      <c r="E833" s="2">
        <f t="shared" si="73"/>
        <v>-9.8349731974909815E-2</v>
      </c>
      <c r="F833" s="2">
        <f t="shared" si="77"/>
        <v>-7.6880937759950252E-2</v>
      </c>
      <c r="G833" s="2">
        <f t="shared" si="75"/>
        <v>-2.1468794214959563E-2</v>
      </c>
      <c r="H833" s="2" t="str">
        <f t="shared" si="76"/>
        <v>Hold</v>
      </c>
    </row>
    <row r="834" spans="1:8" ht="13.5" x14ac:dyDescent="0.25">
      <c r="A834" s="3">
        <f>TITRES_STAT!B837</f>
        <v>45818</v>
      </c>
      <c r="B834" s="5">
        <f>TITRES_STAT!D837</f>
        <v>22.3675</v>
      </c>
      <c r="C834" s="2">
        <f t="shared" si="72"/>
        <v>22.273804737370718</v>
      </c>
      <c r="D834" s="2">
        <f t="shared" si="74"/>
        <v>22.309739784304991</v>
      </c>
      <c r="E834" s="2">
        <f t="shared" si="73"/>
        <v>-3.5935046934273629E-2</v>
      </c>
      <c r="F834" s="2">
        <f t="shared" si="77"/>
        <v>-6.8691759594814925E-2</v>
      </c>
      <c r="G834" s="2">
        <f t="shared" si="75"/>
        <v>3.2756712660541296E-2</v>
      </c>
      <c r="H834" s="2" t="str">
        <f t="shared" si="76"/>
        <v>Sell</v>
      </c>
    </row>
    <row r="835" spans="1:8" ht="13.5" x14ac:dyDescent="0.25">
      <c r="A835" s="3">
        <f>TITRES_STAT!B838</f>
        <v>45819</v>
      </c>
      <c r="B835" s="5">
        <f>TITRES_STAT!D838</f>
        <v>22.3766</v>
      </c>
      <c r="C835" s="2">
        <f t="shared" si="72"/>
        <v>22.291034777775224</v>
      </c>
      <c r="D835" s="2">
        <f t="shared" si="74"/>
        <v>22.314692392874989</v>
      </c>
      <c r="E835" s="2">
        <f t="shared" si="73"/>
        <v>-2.3657615099764939E-2</v>
      </c>
      <c r="F835" s="2">
        <f t="shared" si="77"/>
        <v>-5.9684930695804925E-2</v>
      </c>
      <c r="G835" s="2">
        <f t="shared" si="75"/>
        <v>3.6027315596039985E-2</v>
      </c>
      <c r="H835" s="2" t="str">
        <f t="shared" si="76"/>
        <v>Sell</v>
      </c>
    </row>
    <row r="836" spans="1:8" ht="13.5" x14ac:dyDescent="0.25">
      <c r="A836" s="3">
        <f>TITRES_STAT!B839</f>
        <v>45820</v>
      </c>
      <c r="B836" s="5">
        <f>TITRES_STAT!D839</f>
        <v>22.3675</v>
      </c>
      <c r="C836" s="2">
        <f t="shared" si="72"/>
        <v>22.304198658117496</v>
      </c>
      <c r="D836" s="2">
        <f t="shared" si="74"/>
        <v>22.318604067476841</v>
      </c>
      <c r="E836" s="2">
        <f t="shared" si="73"/>
        <v>-1.4405409359344645E-2</v>
      </c>
      <c r="F836" s="2">
        <f t="shared" si="77"/>
        <v>-5.0629026428512872E-2</v>
      </c>
      <c r="G836" s="2">
        <f t="shared" si="75"/>
        <v>3.6223617069168226E-2</v>
      </c>
      <c r="H836" s="2" t="str">
        <f t="shared" si="76"/>
        <v>Sell</v>
      </c>
    </row>
    <row r="837" spans="1:8" ht="13.5" x14ac:dyDescent="0.25">
      <c r="A837" s="3">
        <f>TITRES_STAT!B840</f>
        <v>45821</v>
      </c>
      <c r="B837" s="5">
        <f>TITRES_STAT!D840</f>
        <v>22.3766</v>
      </c>
      <c r="C837" s="2">
        <f t="shared" si="72"/>
        <v>22.31393732609942</v>
      </c>
      <c r="D837" s="2">
        <f t="shared" si="74"/>
        <v>22.322900062478553</v>
      </c>
      <c r="E837" s="2">
        <f t="shared" si="73"/>
        <v>-8.9627363791322523E-3</v>
      </c>
      <c r="F837" s="2">
        <f t="shared" si="77"/>
        <v>-4.2295768418636748E-2</v>
      </c>
      <c r="G837" s="2">
        <f t="shared" si="75"/>
        <v>3.3333032039504495E-2</v>
      </c>
      <c r="H837" s="2" t="str">
        <f t="shared" si="76"/>
        <v>Sell</v>
      </c>
    </row>
    <row r="838" spans="1:8" ht="13.5" x14ac:dyDescent="0.25">
      <c r="A838" s="3">
        <f>TITRES_STAT!B841</f>
        <v>45824</v>
      </c>
      <c r="B838" s="5">
        <f>TITRES_STAT!D841</f>
        <v>22.3675</v>
      </c>
      <c r="C838" s="2">
        <f t="shared" si="72"/>
        <v>22.322177737468738</v>
      </c>
      <c r="D838" s="2">
        <f t="shared" si="74"/>
        <v>22.326203761554215</v>
      </c>
      <c r="E838" s="2">
        <f t="shared" si="73"/>
        <v>-4.0260240854763651E-3</v>
      </c>
      <c r="F838" s="2">
        <f t="shared" si="77"/>
        <v>-3.4641819552004668E-2</v>
      </c>
      <c r="G838" s="2">
        <f t="shared" si="75"/>
        <v>3.0615795466528303E-2</v>
      </c>
      <c r="H838" s="2" t="str">
        <f t="shared" si="76"/>
        <v>Sell</v>
      </c>
    </row>
    <row r="839" spans="1:8" ht="13.5" x14ac:dyDescent="0.25">
      <c r="A839" s="3">
        <f>TITRES_STAT!B842</f>
        <v>45825</v>
      </c>
      <c r="B839" s="5">
        <f>TITRES_STAT!D842</f>
        <v>22.3675</v>
      </c>
      <c r="C839" s="2">
        <f t="shared" si="72"/>
        <v>22.484288854781241</v>
      </c>
      <c r="D839" s="2">
        <f t="shared" si="74"/>
        <v>22.329262742179829</v>
      </c>
      <c r="E839" s="2">
        <f t="shared" si="73"/>
        <v>0.15502611260141208</v>
      </c>
      <c r="F839" s="2">
        <f t="shared" si="77"/>
        <v>3.29176687867868E-3</v>
      </c>
      <c r="G839" s="2">
        <f t="shared" si="75"/>
        <v>0.15173434572273339</v>
      </c>
      <c r="H839" s="2" t="str">
        <f t="shared" si="76"/>
        <v>Sell</v>
      </c>
    </row>
    <row r="840" spans="1:8" ht="13.5" x14ac:dyDescent="0.25">
      <c r="A840" s="3">
        <f>TITRES_STAT!B843</f>
        <v>45826</v>
      </c>
      <c r="B840" s="5">
        <f>TITRES_STAT!D843</f>
        <v>22.3675</v>
      </c>
      <c r="C840" s="2">
        <f t="shared" si="72"/>
        <v>22.598890569430282</v>
      </c>
      <c r="D840" s="2">
        <f t="shared" si="74"/>
        <v>22.332095131647989</v>
      </c>
      <c r="E840" s="2">
        <f t="shared" si="73"/>
        <v>0.26679543778229231</v>
      </c>
      <c r="F840" s="2">
        <f t="shared" si="77"/>
        <v>5.5992501059401407E-2</v>
      </c>
      <c r="G840" s="2">
        <f t="shared" si="75"/>
        <v>0.21080293672289091</v>
      </c>
      <c r="H840" s="2" t="str">
        <f t="shared" si="76"/>
        <v>Sell</v>
      </c>
    </row>
    <row r="841" spans="1:8" ht="13.5" x14ac:dyDescent="0.25">
      <c r="A841" s="3">
        <f>TITRES_STAT!B844</f>
        <v>45827</v>
      </c>
      <c r="B841" s="5">
        <f>TITRES_STAT!D844</f>
        <v>22.4133</v>
      </c>
      <c r="C841" s="2">
        <f t="shared" si="72"/>
        <v>22.563292020287161</v>
      </c>
      <c r="D841" s="2">
        <f t="shared" si="74"/>
        <v>22.338110307081472</v>
      </c>
      <c r="E841" s="2">
        <f t="shared" si="73"/>
        <v>0.22518171320568925</v>
      </c>
      <c r="F841" s="2">
        <f t="shared" si="77"/>
        <v>8.9830343488658981E-2</v>
      </c>
      <c r="G841" s="2">
        <f t="shared" si="75"/>
        <v>0.13535136971703027</v>
      </c>
      <c r="H841" s="2" t="str">
        <f t="shared" si="76"/>
        <v>Sell</v>
      </c>
    </row>
    <row r="842" spans="1:8" ht="13.5" x14ac:dyDescent="0.25">
      <c r="A842" s="3">
        <f>TITRES_STAT!B845</f>
        <v>45828</v>
      </c>
      <c r="B842" s="5">
        <f>TITRES_STAT!D845</f>
        <v>22.3766</v>
      </c>
      <c r="C842" s="2">
        <f t="shared" si="72"/>
        <v>22.533170171012213</v>
      </c>
      <c r="D842" s="2">
        <f t="shared" si="74"/>
        <v>22.34096139544581</v>
      </c>
      <c r="E842" s="2">
        <f t="shared" si="73"/>
        <v>0.19220877556640303</v>
      </c>
      <c r="F842" s="2">
        <f t="shared" si="77"/>
        <v>0.11030602990420779</v>
      </c>
      <c r="G842" s="2">
        <f t="shared" si="75"/>
        <v>8.1902745662195242E-2</v>
      </c>
      <c r="H842" s="2" t="str">
        <f t="shared" si="76"/>
        <v>Sell</v>
      </c>
    </row>
    <row r="843" spans="1:8" ht="13.5" x14ac:dyDescent="0.25">
      <c r="A843" s="3">
        <f>TITRES_STAT!B846</f>
        <v>45831</v>
      </c>
      <c r="B843" s="5">
        <f>TITRES_STAT!D846</f>
        <v>22.459099999999999</v>
      </c>
      <c r="C843" s="2">
        <f t="shared" si="72"/>
        <v>22.507682452394949</v>
      </c>
      <c r="D843" s="2">
        <f t="shared" si="74"/>
        <v>22.349712403190566</v>
      </c>
      <c r="E843" s="2">
        <f t="shared" si="73"/>
        <v>0.1579700492043834</v>
      </c>
      <c r="F843" s="2">
        <f t="shared" si="77"/>
        <v>0.11983883376424292</v>
      </c>
      <c r="G843" s="2">
        <f t="shared" si="75"/>
        <v>3.8131215440140476E-2</v>
      </c>
      <c r="H843" s="2" t="str">
        <f t="shared" si="76"/>
        <v>Sell</v>
      </c>
    </row>
    <row r="844" spans="1:8" ht="13.5" x14ac:dyDescent="0.25">
      <c r="A844" s="3">
        <f>TITRES_STAT!B847</f>
        <v>45832</v>
      </c>
      <c r="B844" s="5">
        <f>TITRES_STAT!D847</f>
        <v>22.184100000000001</v>
      </c>
      <c r="C844" s="2">
        <f t="shared" si="72"/>
        <v>22.486115921257262</v>
      </c>
      <c r="D844" s="2">
        <f t="shared" si="74"/>
        <v>22.33744481776904</v>
      </c>
      <c r="E844" s="2">
        <f t="shared" si="73"/>
        <v>0.14867110348822266</v>
      </c>
      <c r="F844" s="2">
        <f t="shared" si="77"/>
        <v>0.12560528770903889</v>
      </c>
      <c r="G844" s="2">
        <f t="shared" si="75"/>
        <v>2.3065815779183763E-2</v>
      </c>
      <c r="H844" s="2" t="str">
        <f t="shared" si="76"/>
        <v>Sell</v>
      </c>
    </row>
    <row r="845" spans="1:8" ht="13.5" x14ac:dyDescent="0.25">
      <c r="A845" s="3">
        <f>TITRES_STAT!B848</f>
        <v>45833</v>
      </c>
      <c r="B845" s="5">
        <f>TITRES_STAT!D848</f>
        <v>23.4</v>
      </c>
      <c r="C845" s="2">
        <f t="shared" si="72"/>
        <v>22.469267317986915</v>
      </c>
      <c r="D845" s="2">
        <f t="shared" si="74"/>
        <v>22.416152609045408</v>
      </c>
      <c r="E845" s="2">
        <f t="shared" si="73"/>
        <v>5.311470894150716E-2</v>
      </c>
      <c r="F845" s="2">
        <f t="shared" si="77"/>
        <v>0.11110717195553256</v>
      </c>
      <c r="G845" s="2">
        <f t="shared" si="75"/>
        <v>-5.79924630140254E-2</v>
      </c>
      <c r="H845" s="2" t="str">
        <f t="shared" si="76"/>
        <v>Hold</v>
      </c>
    </row>
    <row r="846" spans="1:8" ht="13.5" x14ac:dyDescent="0.25">
      <c r="A846" s="3">
        <f>TITRES_STAT!B849</f>
        <v>45835</v>
      </c>
      <c r="B846" s="5">
        <f>TITRES_STAT!D849</f>
        <v>24.8</v>
      </c>
      <c r="C846" s="2">
        <f t="shared" si="72"/>
        <v>22.45361080752739</v>
      </c>
      <c r="D846" s="2">
        <f t="shared" si="74"/>
        <v>22.592733897264267</v>
      </c>
      <c r="E846" s="2">
        <f t="shared" si="73"/>
        <v>-0.13912308973687715</v>
      </c>
      <c r="F846" s="2">
        <f t="shared" si="77"/>
        <v>6.1061119617050623E-2</v>
      </c>
      <c r="G846" s="2">
        <f t="shared" si="75"/>
        <v>-0.20018420935392778</v>
      </c>
      <c r="H846" s="2" t="str">
        <f t="shared" si="76"/>
        <v>Hold</v>
      </c>
    </row>
    <row r="847" spans="1:8" ht="13.5" x14ac:dyDescent="0.25">
      <c r="A847" s="3">
        <f>TITRES_STAT!B850</f>
        <v>45838</v>
      </c>
      <c r="B847" s="5">
        <f>TITRES_STAT!D850</f>
        <v>25.3</v>
      </c>
      <c r="C847" s="2">
        <f t="shared" ref="C847:C910" si="78">$C$4*B837+C846*(1-$C$4)</f>
        <v>22.441762990984714</v>
      </c>
      <c r="D847" s="2">
        <f t="shared" si="74"/>
        <v>22.793272127096543</v>
      </c>
      <c r="E847" s="2">
        <f t="shared" si="73"/>
        <v>-0.35150913611182943</v>
      </c>
      <c r="F847" s="2">
        <f t="shared" si="77"/>
        <v>-2.1452931528725384E-2</v>
      </c>
      <c r="G847" s="2">
        <f t="shared" si="75"/>
        <v>-0.33005620458310403</v>
      </c>
      <c r="H847" s="2" t="str">
        <f t="shared" si="76"/>
        <v>Hold</v>
      </c>
    </row>
    <row r="848" spans="1:8" ht="13.5" x14ac:dyDescent="0.25">
      <c r="A848" s="3">
        <f>TITRES_STAT!B851</f>
        <v>45839</v>
      </c>
      <c r="B848" s="5">
        <f>TITRES_STAT!D851</f>
        <v>25.76</v>
      </c>
      <c r="C848" s="2">
        <f t="shared" si="78"/>
        <v>22.430337915448604</v>
      </c>
      <c r="D848" s="2">
        <f t="shared" si="74"/>
        <v>23.013029747311613</v>
      </c>
      <c r="E848" s="2">
        <f t="shared" si="73"/>
        <v>-0.58269183186300921</v>
      </c>
      <c r="F848" s="2">
        <f t="shared" si="77"/>
        <v>-0.13370071159558214</v>
      </c>
      <c r="G848" s="2">
        <f t="shared" si="75"/>
        <v>-0.44899112026742705</v>
      </c>
      <c r="H848" s="2" t="str">
        <f t="shared" si="76"/>
        <v>Hold</v>
      </c>
    </row>
    <row r="849" spans="1:8" ht="13.5" x14ac:dyDescent="0.25">
      <c r="A849" s="3">
        <f>TITRES_STAT!B852</f>
        <v>45840</v>
      </c>
      <c r="B849" s="5">
        <f>TITRES_STAT!D852</f>
        <v>25.7</v>
      </c>
      <c r="C849" s="2">
        <f t="shared" si="78"/>
        <v>22.420670543841126</v>
      </c>
      <c r="D849" s="2">
        <f t="shared" si="74"/>
        <v>23.212064580844086</v>
      </c>
      <c r="E849" s="2">
        <f t="shared" si="73"/>
        <v>-0.79139403700295929</v>
      </c>
      <c r="F849" s="2">
        <f t="shared" si="77"/>
        <v>-0.26523937667705755</v>
      </c>
      <c r="G849" s="2">
        <f t="shared" si="75"/>
        <v>-0.52615466032590175</v>
      </c>
      <c r="H849" s="2" t="str">
        <f t="shared" si="76"/>
        <v>Hold</v>
      </c>
    </row>
    <row r="850" spans="1:8" ht="13.5" x14ac:dyDescent="0.25">
      <c r="A850" s="3">
        <f>TITRES_STAT!B853</f>
        <v>45841</v>
      </c>
      <c r="B850" s="5">
        <f>TITRES_STAT!D853</f>
        <v>25.69</v>
      </c>
      <c r="C850" s="2">
        <f t="shared" si="78"/>
        <v>22.41249046017326</v>
      </c>
      <c r="D850" s="2">
        <f t="shared" si="74"/>
        <v>23.395615352633413</v>
      </c>
      <c r="E850" s="2">
        <f t="shared" si="73"/>
        <v>-0.98312489246015389</v>
      </c>
      <c r="F850" s="2">
        <f t="shared" si="77"/>
        <v>-0.40881647983367686</v>
      </c>
      <c r="G850" s="2">
        <f t="shared" si="75"/>
        <v>-0.57430841262647703</v>
      </c>
      <c r="H850" s="2" t="str">
        <f t="shared" si="76"/>
        <v>Hold</v>
      </c>
    </row>
    <row r="851" spans="1:8" ht="13.5" x14ac:dyDescent="0.25">
      <c r="A851" s="3">
        <f>TITRES_STAT!B854</f>
        <v>45842</v>
      </c>
      <c r="B851" s="5">
        <f>TITRES_STAT!D854</f>
        <v>25.69</v>
      </c>
      <c r="C851" s="2">
        <f t="shared" si="78"/>
        <v>22.412615004761989</v>
      </c>
      <c r="D851" s="2">
        <f t="shared" si="74"/>
        <v>23.565569770956866</v>
      </c>
      <c r="E851" s="2">
        <f t="shared" si="73"/>
        <v>-1.1529547661948776</v>
      </c>
      <c r="F851" s="2">
        <f t="shared" si="77"/>
        <v>-0.55764413710591698</v>
      </c>
      <c r="G851" s="2">
        <f t="shared" si="75"/>
        <v>-0.5953106290889606</v>
      </c>
      <c r="H851" s="2" t="str">
        <f t="shared" si="76"/>
        <v>Hold</v>
      </c>
    </row>
    <row r="852" spans="1:8" ht="13.5" x14ac:dyDescent="0.25">
      <c r="A852" s="3">
        <f>TITRES_STAT!B855</f>
        <v>45845</v>
      </c>
      <c r="B852" s="5">
        <f>TITRES_STAT!D855</f>
        <v>25.69</v>
      </c>
      <c r="C852" s="2">
        <f t="shared" si="78"/>
        <v>22.407074234798607</v>
      </c>
      <c r="D852" s="2">
        <f t="shared" si="74"/>
        <v>23.72293497310821</v>
      </c>
      <c r="E852" s="2">
        <f t="shared" si="73"/>
        <v>-1.3158607383096026</v>
      </c>
      <c r="F852" s="2">
        <f t="shared" si="77"/>
        <v>-0.7092874573466541</v>
      </c>
      <c r="G852" s="2">
        <f t="shared" si="75"/>
        <v>-0.60657328096294849</v>
      </c>
      <c r="H852" s="2" t="str">
        <f t="shared" si="76"/>
        <v>Hold</v>
      </c>
    </row>
    <row r="853" spans="1:8" ht="13.5" x14ac:dyDescent="0.25">
      <c r="A853" s="3">
        <f>TITRES_STAT!B856</f>
        <v>45846</v>
      </c>
      <c r="B853" s="5">
        <f>TITRES_STAT!D856</f>
        <v>25.35</v>
      </c>
      <c r="C853" s="2">
        <f t="shared" si="78"/>
        <v>22.415078198675744</v>
      </c>
      <c r="D853" s="2">
        <f t="shared" si="74"/>
        <v>23.843458308433526</v>
      </c>
      <c r="E853" s="2">
        <f t="shared" si="73"/>
        <v>-1.4283801097577822</v>
      </c>
      <c r="F853" s="2">
        <f t="shared" si="77"/>
        <v>-0.85310598782887981</v>
      </c>
      <c r="G853" s="2">
        <f t="shared" si="75"/>
        <v>-0.57527412192890237</v>
      </c>
      <c r="H853" s="2" t="str">
        <f t="shared" si="76"/>
        <v>Hold</v>
      </c>
    </row>
    <row r="854" spans="1:8" ht="13.5" x14ac:dyDescent="0.25">
      <c r="A854" s="3">
        <f>TITRES_STAT!B857</f>
        <v>45847</v>
      </c>
      <c r="B854" s="5">
        <f>TITRES_STAT!D857</f>
        <v>25.3</v>
      </c>
      <c r="C854" s="2">
        <f t="shared" si="78"/>
        <v>22.37954309118717</v>
      </c>
      <c r="D854" s="2">
        <f t="shared" si="74"/>
        <v>23.951350285586596</v>
      </c>
      <c r="E854" s="2">
        <f t="shared" si="73"/>
        <v>-1.5718071943994261</v>
      </c>
      <c r="F854" s="2">
        <f t="shared" si="77"/>
        <v>-0.99684622914298915</v>
      </c>
      <c r="G854" s="2">
        <f t="shared" si="75"/>
        <v>-0.57496096525643692</v>
      </c>
      <c r="H854" s="2" t="str">
        <f t="shared" si="76"/>
        <v>Hold</v>
      </c>
    </row>
    <row r="855" spans="1:8" ht="13.5" x14ac:dyDescent="0.25">
      <c r="A855" s="3">
        <f>TITRES_STAT!B858</f>
        <v>45848</v>
      </c>
      <c r="B855" s="5">
        <f>TITRES_STAT!D858</f>
        <v>25.2</v>
      </c>
      <c r="C855" s="2">
        <f t="shared" si="78"/>
        <v>22.53653646177376</v>
      </c>
      <c r="D855" s="2">
        <f t="shared" si="74"/>
        <v>24.043842857024625</v>
      </c>
      <c r="E855" s="2">
        <f t="shared" si="73"/>
        <v>-1.5073063952508647</v>
      </c>
      <c r="F855" s="2">
        <f t="shared" si="77"/>
        <v>-1.0989382623645643</v>
      </c>
      <c r="G855" s="2">
        <f t="shared" si="75"/>
        <v>-0.40836813288630047</v>
      </c>
      <c r="H855" s="2" t="str">
        <f t="shared" si="76"/>
        <v>Hold</v>
      </c>
    </row>
    <row r="856" spans="1:8" ht="13.5" x14ac:dyDescent="0.25">
      <c r="A856" s="3">
        <f>TITRES_STAT!B859</f>
        <v>45849</v>
      </c>
      <c r="B856" s="5">
        <f>TITRES_STAT!D859</f>
        <v>24.6</v>
      </c>
      <c r="C856" s="2">
        <f t="shared" si="78"/>
        <v>22.884761621500875</v>
      </c>
      <c r="D856" s="2">
        <f t="shared" si="74"/>
        <v>24.08503968243021</v>
      </c>
      <c r="E856" s="2">
        <f t="shared" si="73"/>
        <v>-1.2002780609293353</v>
      </c>
      <c r="F856" s="2">
        <f t="shared" si="77"/>
        <v>-1.1192062220775185</v>
      </c>
      <c r="G856" s="2">
        <f t="shared" si="75"/>
        <v>-8.1071838851816791E-2</v>
      </c>
      <c r="H856" s="2" t="str">
        <f t="shared" si="76"/>
        <v>Hold</v>
      </c>
    </row>
    <row r="857" spans="1:8" ht="13.5" x14ac:dyDescent="0.25">
      <c r="A857" s="3">
        <f>TITRES_STAT!B860</f>
        <v>45852</v>
      </c>
      <c r="B857" s="5">
        <f>TITRES_STAT!D860</f>
        <v>24.41</v>
      </c>
      <c r="C857" s="2">
        <f t="shared" si="78"/>
        <v>23.256336756654587</v>
      </c>
      <c r="D857" s="2">
        <f t="shared" si="74"/>
        <v>24.109110817065009</v>
      </c>
      <c r="E857" s="2">
        <f t="shared" si="73"/>
        <v>-0.8527740604104217</v>
      </c>
      <c r="F857" s="2">
        <f t="shared" si="77"/>
        <v>-1.0659197897440991</v>
      </c>
      <c r="G857" s="2">
        <f t="shared" si="75"/>
        <v>0.21314572933367737</v>
      </c>
      <c r="H857" s="2" t="str">
        <f t="shared" si="76"/>
        <v>Sell</v>
      </c>
    </row>
    <row r="858" spans="1:8" ht="13.5" x14ac:dyDescent="0.25">
      <c r="A858" s="3">
        <f>TITRES_STAT!B861</f>
        <v>45853</v>
      </c>
      <c r="B858" s="5">
        <f>TITRES_STAT!D861</f>
        <v>24.6</v>
      </c>
      <c r="C858" s="2">
        <f t="shared" si="78"/>
        <v>23.641515717169266</v>
      </c>
      <c r="D858" s="2">
        <f t="shared" si="74"/>
        <v>24.145472978763898</v>
      </c>
      <c r="E858" s="2">
        <f t="shared" si="73"/>
        <v>-0.50395726159463194</v>
      </c>
      <c r="F858" s="2">
        <f t="shared" si="77"/>
        <v>-0.95352728411420573</v>
      </c>
      <c r="G858" s="2">
        <f t="shared" si="75"/>
        <v>0.44957002251957379</v>
      </c>
      <c r="H858" s="2" t="str">
        <f t="shared" si="76"/>
        <v>Sell</v>
      </c>
    </row>
    <row r="859" spans="1:8" ht="13.5" x14ac:dyDescent="0.25">
      <c r="A859" s="3">
        <f>TITRES_STAT!B862</f>
        <v>45854</v>
      </c>
      <c r="B859" s="5">
        <f>TITRES_STAT!D862</f>
        <v>25.18</v>
      </c>
      <c r="C859" s="2">
        <f t="shared" si="78"/>
        <v>23.958205606835534</v>
      </c>
      <c r="D859" s="2">
        <f t="shared" si="74"/>
        <v>24.222104609966575</v>
      </c>
      <c r="E859" s="2">
        <f t="shared" si="73"/>
        <v>-0.26389900313104064</v>
      </c>
      <c r="F859" s="2">
        <f t="shared" si="77"/>
        <v>-0.81560162791757274</v>
      </c>
      <c r="G859" s="2">
        <f t="shared" si="75"/>
        <v>0.55170262478653209</v>
      </c>
      <c r="H859" s="2" t="str">
        <f t="shared" si="76"/>
        <v>Sell</v>
      </c>
    </row>
    <row r="860" spans="1:8" ht="13.5" x14ac:dyDescent="0.25">
      <c r="A860" s="3">
        <f>TITRES_STAT!B863</f>
        <v>45855</v>
      </c>
      <c r="B860" s="5">
        <f>TITRES_STAT!D863</f>
        <v>25</v>
      </c>
      <c r="C860" s="2">
        <f t="shared" si="78"/>
        <v>24.224635513476219</v>
      </c>
      <c r="D860" s="2">
        <f t="shared" si="74"/>
        <v>24.279726490709791</v>
      </c>
      <c r="E860" s="2">
        <f t="shared" ref="E860:E923" si="79">C860-D860</f>
        <v>-5.5090977233572147E-2</v>
      </c>
      <c r="F860" s="2">
        <f t="shared" si="77"/>
        <v>-0.66349949778077266</v>
      </c>
      <c r="G860" s="2">
        <f t="shared" si="75"/>
        <v>0.60840852054720052</v>
      </c>
      <c r="H860" s="2" t="str">
        <f t="shared" si="76"/>
        <v>Sell</v>
      </c>
    </row>
    <row r="861" spans="1:8" ht="13.5" x14ac:dyDescent="0.25">
      <c r="A861" s="3">
        <f>TITRES_STAT!B864</f>
        <v>45856</v>
      </c>
      <c r="B861" s="5">
        <f>TITRES_STAT!D864</f>
        <v>25.17</v>
      </c>
      <c r="C861" s="2">
        <f t="shared" si="78"/>
        <v>24.450076203710644</v>
      </c>
      <c r="D861" s="2">
        <f t="shared" ref="D861:D924" si="80">$D$4*B861+(1-$D$4)*D860</f>
        <v>24.345672676583142</v>
      </c>
      <c r="E861" s="2">
        <f t="shared" si="79"/>
        <v>0.10440352712750212</v>
      </c>
      <c r="F861" s="2">
        <f t="shared" si="77"/>
        <v>-0.50991889279911773</v>
      </c>
      <c r="G861" s="2">
        <f t="shared" si="75"/>
        <v>0.61432241992661984</v>
      </c>
      <c r="H861" s="2" t="str">
        <f t="shared" si="76"/>
        <v>Sell</v>
      </c>
    </row>
    <row r="862" spans="1:8" ht="13.5" x14ac:dyDescent="0.25">
      <c r="A862" s="3">
        <f>TITRES_STAT!B865</f>
        <v>45859</v>
      </c>
      <c r="B862" s="5">
        <f>TITRES_STAT!D865</f>
        <v>25.1</v>
      </c>
      <c r="C862" s="2">
        <f t="shared" si="78"/>
        <v>24.640833710832084</v>
      </c>
      <c r="D862" s="2">
        <f t="shared" si="80"/>
        <v>24.401548774614021</v>
      </c>
      <c r="E862" s="2">
        <f t="shared" si="79"/>
        <v>0.23928493621806268</v>
      </c>
      <c r="F862" s="2">
        <f t="shared" si="77"/>
        <v>-0.36007812699568165</v>
      </c>
      <c r="G862" s="2">
        <f t="shared" si="75"/>
        <v>0.59936306321374433</v>
      </c>
      <c r="H862" s="2" t="str">
        <f t="shared" si="76"/>
        <v>Sell</v>
      </c>
    </row>
    <row r="863" spans="1:8" ht="13.5" x14ac:dyDescent="0.25">
      <c r="A863" s="3">
        <f>TITRES_STAT!B866</f>
        <v>45860</v>
      </c>
      <c r="B863" s="5">
        <f>TITRES_STAT!D866</f>
        <v>25.05</v>
      </c>
      <c r="C863" s="2">
        <f t="shared" si="78"/>
        <v>24.749936216857918</v>
      </c>
      <c r="D863" s="2">
        <f t="shared" si="80"/>
        <v>24.449582198716683</v>
      </c>
      <c r="E863" s="2">
        <f t="shared" si="79"/>
        <v>0.30035401814123475</v>
      </c>
      <c r="F863" s="2">
        <f t="shared" si="77"/>
        <v>-0.22799169796829838</v>
      </c>
      <c r="G863" s="2">
        <f t="shared" si="75"/>
        <v>0.52834571610953307</v>
      </c>
      <c r="H863" s="2" t="str">
        <f t="shared" si="76"/>
        <v>Sell</v>
      </c>
    </row>
    <row r="864" spans="1:8" ht="13.5" x14ac:dyDescent="0.25">
      <c r="A864" s="3">
        <f>TITRES_STAT!B867</f>
        <v>45861</v>
      </c>
      <c r="B864" s="5">
        <f>TITRES_STAT!D867</f>
        <v>25.67</v>
      </c>
      <c r="C864" s="2">
        <f t="shared" si="78"/>
        <v>24.834561414264392</v>
      </c>
      <c r="D864" s="2">
        <f t="shared" si="80"/>
        <v>24.539983517330263</v>
      </c>
      <c r="E864" s="2">
        <f t="shared" si="79"/>
        <v>0.29457789693412906</v>
      </c>
      <c r="F864" s="2">
        <f t="shared" si="77"/>
        <v>-0.1234777789878129</v>
      </c>
      <c r="G864" s="2">
        <f t="shared" si="75"/>
        <v>0.41805567592194193</v>
      </c>
      <c r="H864" s="2" t="str">
        <f t="shared" si="76"/>
        <v>Sell</v>
      </c>
    </row>
    <row r="865" spans="1:8" ht="13.5" x14ac:dyDescent="0.25">
      <c r="A865" s="3">
        <f>TITRES_STAT!B868</f>
        <v>45862</v>
      </c>
      <c r="B865" s="5">
        <f>TITRES_STAT!D868</f>
        <v>26.4</v>
      </c>
      <c r="C865" s="2">
        <f t="shared" si="78"/>
        <v>24.890782735146793</v>
      </c>
      <c r="D865" s="2">
        <f t="shared" si="80"/>
        <v>24.677762516046542</v>
      </c>
      <c r="E865" s="2">
        <f t="shared" si="79"/>
        <v>0.21302021910025104</v>
      </c>
      <c r="F865" s="2">
        <f t="shared" si="77"/>
        <v>-5.6178179370200108E-2</v>
      </c>
      <c r="G865" s="2">
        <f t="shared" si="75"/>
        <v>0.26919839847045113</v>
      </c>
      <c r="H865" s="2" t="str">
        <f t="shared" si="76"/>
        <v>Sell</v>
      </c>
    </row>
    <row r="866" spans="1:8" ht="13.5" x14ac:dyDescent="0.25">
      <c r="A866" s="3">
        <f>TITRES_STAT!B869</f>
        <v>45866</v>
      </c>
      <c r="B866" s="5">
        <f>TITRES_STAT!D869</f>
        <v>26.89</v>
      </c>
      <c r="C866" s="2">
        <f t="shared" si="78"/>
        <v>24.846046929739593</v>
      </c>
      <c r="D866" s="2">
        <f t="shared" si="80"/>
        <v>24.841631959302354</v>
      </c>
      <c r="E866" s="2">
        <f t="shared" si="79"/>
        <v>4.4149704372387077E-3</v>
      </c>
      <c r="F866" s="2">
        <f t="shared" si="77"/>
        <v>-4.4059549408712345E-2</v>
      </c>
      <c r="G866" s="2">
        <f t="shared" si="75"/>
        <v>4.8474519845951053E-2</v>
      </c>
      <c r="H866" s="2" t="str">
        <f t="shared" si="76"/>
        <v>Sell</v>
      </c>
    </row>
    <row r="867" spans="1:8" ht="13.5" x14ac:dyDescent="0.25">
      <c r="A867" s="3">
        <f>TITRES_STAT!B870</f>
        <v>45867</v>
      </c>
      <c r="B867" s="5">
        <f>TITRES_STAT!D870</f>
        <v>27</v>
      </c>
      <c r="C867" s="2">
        <f t="shared" si="78"/>
        <v>24.778962786702735</v>
      </c>
      <c r="D867" s="2">
        <f t="shared" si="80"/>
        <v>25.001511073428105</v>
      </c>
      <c r="E867" s="2">
        <f t="shared" si="79"/>
        <v>-0.2225482867253703</v>
      </c>
      <c r="F867" s="2">
        <f t="shared" si="77"/>
        <v>-7.9757296872043942E-2</v>
      </c>
      <c r="G867" s="2">
        <f t="shared" si="75"/>
        <v>-0.14279098985332636</v>
      </c>
      <c r="H867" s="2" t="str">
        <f t="shared" si="76"/>
        <v>Hold</v>
      </c>
    </row>
    <row r="868" spans="1:8" ht="13.5" x14ac:dyDescent="0.25">
      <c r="A868" s="3">
        <f>TITRES_STAT!B871</f>
        <v>45868</v>
      </c>
      <c r="B868" s="5">
        <f>TITRES_STAT!D871</f>
        <v>27.38</v>
      </c>
      <c r="C868" s="2">
        <f t="shared" si="78"/>
        <v>24.751430050286931</v>
      </c>
      <c r="D868" s="2">
        <f t="shared" si="80"/>
        <v>25.177695438359358</v>
      </c>
      <c r="E868" s="2">
        <f t="shared" si="79"/>
        <v>-0.42626538807242653</v>
      </c>
      <c r="F868" s="2">
        <f t="shared" si="77"/>
        <v>-0.14905891511212047</v>
      </c>
      <c r="G868" s="2">
        <f t="shared" ref="G868:G931" si="81">E868-F868</f>
        <v>-0.27720647296030609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45869</v>
      </c>
      <c r="B869" s="5">
        <f>TITRES_STAT!D872</f>
        <v>27.4</v>
      </c>
      <c r="C869" s="2">
        <f t="shared" si="78"/>
        <v>24.817363888704328</v>
      </c>
      <c r="D869" s="2">
        <f t="shared" si="80"/>
        <v>25.342310591073478</v>
      </c>
      <c r="E869" s="2">
        <f t="shared" si="79"/>
        <v>-0.52494670236914942</v>
      </c>
      <c r="F869" s="2">
        <f t="shared" ref="F869:F931" si="83">(E869*(2/(10)))+((1-(2/10))*F868)</f>
        <v>-0.22423647256352627</v>
      </c>
      <c r="G869" s="2">
        <f t="shared" si="81"/>
        <v>-0.30071022980562312</v>
      </c>
      <c r="H869" s="2" t="str">
        <f t="shared" si="82"/>
        <v>Hold</v>
      </c>
    </row>
    <row r="870" spans="1:8" ht="13.5" x14ac:dyDescent="0.25">
      <c r="A870" s="3">
        <f>TITRES_STAT!B873</f>
        <v>45870</v>
      </c>
      <c r="B870" s="5">
        <f>TITRES_STAT!D873</f>
        <v>29.04</v>
      </c>
      <c r="C870" s="2">
        <f t="shared" si="78"/>
        <v>24.845461751980586</v>
      </c>
      <c r="D870" s="2">
        <f t="shared" si="80"/>
        <v>25.616213510253218</v>
      </c>
      <c r="E870" s="2">
        <f t="shared" si="79"/>
        <v>-0.77075175827263109</v>
      </c>
      <c r="F870" s="2">
        <f t="shared" si="83"/>
        <v>-0.33353952970534728</v>
      </c>
      <c r="G870" s="2">
        <f t="shared" si="81"/>
        <v>-0.43721222856728381</v>
      </c>
      <c r="H870" s="2" t="str">
        <f t="shared" si="82"/>
        <v>Hold</v>
      </c>
    </row>
    <row r="871" spans="1:8" ht="13.5" x14ac:dyDescent="0.25">
      <c r="A871" s="3">
        <f>TITRES_STAT!B874</f>
        <v>45873</v>
      </c>
      <c r="B871" s="5">
        <f>TITRES_STAT!D874</f>
        <v>30</v>
      </c>
      <c r="C871" s="2">
        <f t="shared" si="78"/>
        <v>24.895390713214343</v>
      </c>
      <c r="D871" s="2">
        <f t="shared" si="80"/>
        <v>25.940938435419646</v>
      </c>
      <c r="E871" s="2">
        <f t="shared" si="79"/>
        <v>-1.0455477222053027</v>
      </c>
      <c r="F871" s="2">
        <f t="shared" si="83"/>
        <v>-0.47594116820533838</v>
      </c>
      <c r="G871" s="2">
        <f t="shared" si="81"/>
        <v>-0.56960655399996429</v>
      </c>
      <c r="H871" s="2" t="str">
        <f t="shared" si="82"/>
        <v>Hold</v>
      </c>
    </row>
    <row r="872" spans="1:8" ht="13.5" x14ac:dyDescent="0.25">
      <c r="A872" s="3">
        <f>TITRES_STAT!B875</f>
        <v>45874</v>
      </c>
      <c r="B872" s="5">
        <f>TITRES_STAT!D875</f>
        <v>30</v>
      </c>
      <c r="C872" s="2">
        <f t="shared" si="78"/>
        <v>24.926869065027521</v>
      </c>
      <c r="D872" s="2">
        <f t="shared" si="80"/>
        <v>26.241609662425599</v>
      </c>
      <c r="E872" s="2">
        <f t="shared" si="79"/>
        <v>-1.3147405973980781</v>
      </c>
      <c r="F872" s="2">
        <f t="shared" si="83"/>
        <v>-0.64370105404388633</v>
      </c>
      <c r="G872" s="2">
        <f t="shared" si="81"/>
        <v>-0.6710395433541918</v>
      </c>
      <c r="H872" s="2" t="str">
        <f t="shared" si="82"/>
        <v>Hold</v>
      </c>
    </row>
    <row r="873" spans="1:8" ht="13.5" x14ac:dyDescent="0.25">
      <c r="A873" s="3">
        <f>TITRES_STAT!B876</f>
        <v>45875</v>
      </c>
      <c r="B873" s="5">
        <f>TITRES_STAT!D876</f>
        <v>31</v>
      </c>
      <c r="C873" s="2">
        <f t="shared" si="78"/>
        <v>24.94581228579252</v>
      </c>
      <c r="D873" s="2">
        <f t="shared" si="80"/>
        <v>26.594083020764444</v>
      </c>
      <c r="E873" s="2">
        <f t="shared" si="79"/>
        <v>-1.6482707349719234</v>
      </c>
      <c r="F873" s="2">
        <f t="shared" si="83"/>
        <v>-0.84461499022949371</v>
      </c>
      <c r="G873" s="2">
        <f t="shared" si="81"/>
        <v>-0.80365574474242973</v>
      </c>
      <c r="H873" s="2" t="str">
        <f t="shared" si="82"/>
        <v>Hold</v>
      </c>
    </row>
    <row r="874" spans="1:8" ht="13.5" x14ac:dyDescent="0.25">
      <c r="A874" s="3">
        <f>TITRES_STAT!B877</f>
        <v>45876</v>
      </c>
      <c r="B874" s="5">
        <f>TITRES_STAT!D877</f>
        <v>31.48</v>
      </c>
      <c r="C874" s="2">
        <f t="shared" si="78"/>
        <v>25.057225780285979</v>
      </c>
      <c r="D874" s="2">
        <f t="shared" si="80"/>
        <v>26.956002797004114</v>
      </c>
      <c r="E874" s="2">
        <f t="shared" si="79"/>
        <v>-1.8987770167181353</v>
      </c>
      <c r="F874" s="2">
        <f t="shared" si="83"/>
        <v>-1.0554473955272221</v>
      </c>
      <c r="G874" s="2">
        <f t="shared" si="81"/>
        <v>-0.84332962119091315</v>
      </c>
      <c r="H874" s="2" t="str">
        <f t="shared" si="82"/>
        <v>Hold</v>
      </c>
    </row>
    <row r="875" spans="1:8" ht="13.5" x14ac:dyDescent="0.25">
      <c r="A875" s="3">
        <f>TITRES_STAT!B878</f>
        <v>45877</v>
      </c>
      <c r="B875" s="5">
        <f>TITRES_STAT!D878</f>
        <v>31.98</v>
      </c>
      <c r="C875" s="2">
        <f t="shared" si="78"/>
        <v>25.263806429472751</v>
      </c>
      <c r="D875" s="2">
        <f t="shared" si="80"/>
        <v>27.328150737966773</v>
      </c>
      <c r="E875" s="2">
        <f t="shared" si="79"/>
        <v>-2.0643443084940216</v>
      </c>
      <c r="F875" s="2">
        <f t="shared" si="83"/>
        <v>-1.2572267781205819</v>
      </c>
      <c r="G875" s="2">
        <f t="shared" si="81"/>
        <v>-0.8071175303734397</v>
      </c>
      <c r="H875" s="2" t="str">
        <f t="shared" si="82"/>
        <v>Hold</v>
      </c>
    </row>
    <row r="876" spans="1:8" ht="13.5" x14ac:dyDescent="0.25">
      <c r="A876" s="3">
        <f>TITRES_STAT!B879</f>
        <v>45880</v>
      </c>
      <c r="B876" s="5">
        <f>TITRES_STAT!D879</f>
        <v>33</v>
      </c>
      <c r="C876" s="2">
        <f t="shared" si="78"/>
        <v>25.513990055707715</v>
      </c>
      <c r="D876" s="2">
        <f t="shared" si="80"/>
        <v>27.748287720339604</v>
      </c>
      <c r="E876" s="2">
        <f t="shared" si="79"/>
        <v>-2.2342976646318888</v>
      </c>
      <c r="F876" s="2">
        <f t="shared" si="83"/>
        <v>-1.4526409554228434</v>
      </c>
      <c r="G876" s="2">
        <f t="shared" si="81"/>
        <v>-0.7816567092090454</v>
      </c>
      <c r="H876" s="2" t="str">
        <f t="shared" si="82"/>
        <v>Hold</v>
      </c>
    </row>
    <row r="877" spans="1:8" ht="13.5" x14ac:dyDescent="0.25">
      <c r="A877" s="3">
        <f>TITRES_STAT!B880</f>
        <v>45881</v>
      </c>
      <c r="B877" s="5">
        <f>TITRES_STAT!D880</f>
        <v>33.5</v>
      </c>
      <c r="C877" s="2">
        <f t="shared" si="78"/>
        <v>25.742606970214219</v>
      </c>
      <c r="D877" s="2">
        <f t="shared" si="80"/>
        <v>28.17434048179593</v>
      </c>
      <c r="E877" s="2">
        <f t="shared" si="79"/>
        <v>-2.4317335115817116</v>
      </c>
      <c r="F877" s="2">
        <f t="shared" si="83"/>
        <v>-1.6484594666546171</v>
      </c>
      <c r="G877" s="2">
        <f t="shared" si="81"/>
        <v>-0.78327404492709451</v>
      </c>
      <c r="H877" s="2" t="str">
        <f t="shared" si="82"/>
        <v>Hold</v>
      </c>
    </row>
    <row r="878" spans="1:8" ht="13.5" x14ac:dyDescent="0.25">
      <c r="A878" s="3">
        <f>TITRES_STAT!B881</f>
        <v>45883</v>
      </c>
      <c r="B878" s="5">
        <f>TITRES_STAT!D881</f>
        <v>33</v>
      </c>
      <c r="C878" s="2">
        <f t="shared" si="78"/>
        <v>25.994513590181263</v>
      </c>
      <c r="D878" s="2">
        <f t="shared" si="80"/>
        <v>28.531796742403639</v>
      </c>
      <c r="E878" s="2">
        <f t="shared" si="79"/>
        <v>-2.5372831522223755</v>
      </c>
      <c r="F878" s="2">
        <f t="shared" si="83"/>
        <v>-1.8262242037681689</v>
      </c>
      <c r="G878" s="2">
        <f t="shared" si="81"/>
        <v>-0.7110589484542067</v>
      </c>
      <c r="H878" s="2" t="str">
        <f t="shared" si="82"/>
        <v>Hold</v>
      </c>
    </row>
    <row r="879" spans="1:8" ht="13.5" x14ac:dyDescent="0.25">
      <c r="A879" s="3">
        <f>TITRES_STAT!B882</f>
        <v>45884</v>
      </c>
      <c r="B879" s="5">
        <f>TITRES_STAT!D882</f>
        <v>33</v>
      </c>
      <c r="C879" s="2">
        <f t="shared" si="78"/>
        <v>26.210742268614915</v>
      </c>
      <c r="D879" s="2">
        <f t="shared" si="80"/>
        <v>28.86277476148485</v>
      </c>
      <c r="E879" s="2">
        <f t="shared" si="79"/>
        <v>-2.6520324928699353</v>
      </c>
      <c r="F879" s="2">
        <f t="shared" si="83"/>
        <v>-1.991385861588522</v>
      </c>
      <c r="G879" s="2">
        <f t="shared" si="81"/>
        <v>-0.66064663128141321</v>
      </c>
      <c r="H879" s="2" t="str">
        <f t="shared" si="82"/>
        <v>Hold</v>
      </c>
    </row>
    <row r="880" spans="1:8" ht="13.5" x14ac:dyDescent="0.25">
      <c r="A880" s="3">
        <f>TITRES_STAT!B883</f>
        <v>45887</v>
      </c>
      <c r="B880" s="5">
        <f>TITRES_STAT!D883</f>
        <v>32</v>
      </c>
      <c r="C880" s="2">
        <f t="shared" si="78"/>
        <v>26.646012688828005</v>
      </c>
      <c r="D880" s="2">
        <f t="shared" si="80"/>
        <v>29.095161816189677</v>
      </c>
      <c r="E880" s="2">
        <f t="shared" si="79"/>
        <v>-2.4491491273616717</v>
      </c>
      <c r="F880" s="2">
        <f t="shared" si="83"/>
        <v>-2.0829385147431521</v>
      </c>
      <c r="G880" s="2">
        <f t="shared" si="81"/>
        <v>-0.36621061261851962</v>
      </c>
      <c r="H880" s="2" t="str">
        <f t="shared" si="82"/>
        <v>Hold</v>
      </c>
    </row>
    <row r="881" spans="1:8" ht="13.5" x14ac:dyDescent="0.25">
      <c r="A881" s="3">
        <f>TITRES_STAT!B884</f>
        <v>45888</v>
      </c>
      <c r="B881" s="5">
        <f>TITRES_STAT!D884</f>
        <v>31.8</v>
      </c>
      <c r="C881" s="2">
        <f t="shared" si="78"/>
        <v>27.162010736700619</v>
      </c>
      <c r="D881" s="2">
        <f t="shared" si="80"/>
        <v>29.295520200175627</v>
      </c>
      <c r="E881" s="2">
        <f t="shared" si="79"/>
        <v>-2.1335094634750078</v>
      </c>
      <c r="F881" s="2">
        <f t="shared" si="83"/>
        <v>-2.0930527044895233</v>
      </c>
      <c r="G881" s="2">
        <f t="shared" si="81"/>
        <v>-4.0456758985484509E-2</v>
      </c>
      <c r="H881" s="2" t="str">
        <f t="shared" si="82"/>
        <v>Hold</v>
      </c>
    </row>
    <row r="882" spans="1:8" ht="13.5" x14ac:dyDescent="0.25">
      <c r="A882" s="3">
        <f>TITRES_STAT!B885</f>
        <v>45889</v>
      </c>
      <c r="B882" s="5">
        <f>TITRES_STAT!D885</f>
        <v>31.6</v>
      </c>
      <c r="C882" s="2">
        <f t="shared" si="78"/>
        <v>27.598624469515908</v>
      </c>
      <c r="D882" s="2">
        <f t="shared" si="80"/>
        <v>29.466222407570026</v>
      </c>
      <c r="E882" s="2">
        <f t="shared" si="79"/>
        <v>-1.8675979380541179</v>
      </c>
      <c r="F882" s="2">
        <f t="shared" si="83"/>
        <v>-2.0479617512024424</v>
      </c>
      <c r="G882" s="2">
        <f t="shared" si="81"/>
        <v>0.1803638131483245</v>
      </c>
      <c r="H882" s="2" t="str">
        <f t="shared" si="82"/>
        <v>Sell</v>
      </c>
    </row>
    <row r="883" spans="1:8" ht="13.5" x14ac:dyDescent="0.25">
      <c r="A883" s="3">
        <f>TITRES_STAT!B886</f>
        <v>45890</v>
      </c>
      <c r="B883" s="5">
        <f>TITRES_STAT!D886</f>
        <v>31.3</v>
      </c>
      <c r="C883" s="2">
        <f t="shared" si="78"/>
        <v>28.121913012667306</v>
      </c>
      <c r="D883" s="2">
        <f t="shared" si="80"/>
        <v>29.602057784787064</v>
      </c>
      <c r="E883" s="2">
        <f t="shared" si="79"/>
        <v>-1.4801447721197576</v>
      </c>
      <c r="F883" s="2">
        <f t="shared" si="83"/>
        <v>-1.9343983553859057</v>
      </c>
      <c r="G883" s="2">
        <f t="shared" si="81"/>
        <v>0.45425358326614806</v>
      </c>
      <c r="H883" s="2" t="str">
        <f t="shared" si="82"/>
        <v>Sell</v>
      </c>
    </row>
    <row r="884" spans="1:8" ht="13.5" x14ac:dyDescent="0.25">
      <c r="A884" s="3">
        <f>TITRES_STAT!B887</f>
        <v>45891</v>
      </c>
      <c r="B884" s="5">
        <f>TITRES_STAT!D887</f>
        <v>31.29</v>
      </c>
      <c r="C884" s="2">
        <f t="shared" si="78"/>
        <v>28.638541779949257</v>
      </c>
      <c r="D884" s="2">
        <f t="shared" si="80"/>
        <v>29.727090541469504</v>
      </c>
      <c r="E884" s="2">
        <f t="shared" si="79"/>
        <v>-1.0885487615202472</v>
      </c>
      <c r="F884" s="2">
        <f t="shared" si="83"/>
        <v>-1.765228436612774</v>
      </c>
      <c r="G884" s="2">
        <f t="shared" si="81"/>
        <v>0.6766796750925268</v>
      </c>
      <c r="H884" s="2" t="str">
        <f t="shared" si="82"/>
        <v>Sell</v>
      </c>
    </row>
    <row r="885" spans="1:8" ht="13.5" x14ac:dyDescent="0.25">
      <c r="A885" s="3">
        <f>TITRES_STAT!B888</f>
        <v>45894</v>
      </c>
      <c r="B885" s="5">
        <f>TITRES_STAT!D888</f>
        <v>31.29</v>
      </c>
      <c r="C885" s="2">
        <f t="shared" si="78"/>
        <v>29.152612275341681</v>
      </c>
      <c r="D885" s="2">
        <f t="shared" si="80"/>
        <v>29.842861612471765</v>
      </c>
      <c r="E885" s="2">
        <f t="shared" si="79"/>
        <v>-0.69024933713008352</v>
      </c>
      <c r="F885" s="2">
        <f t="shared" si="83"/>
        <v>-1.5502326167162359</v>
      </c>
      <c r="G885" s="2">
        <f t="shared" si="81"/>
        <v>0.85998327958615239</v>
      </c>
      <c r="H885" s="2" t="str">
        <f t="shared" si="82"/>
        <v>Sell</v>
      </c>
    </row>
    <row r="886" spans="1:8" ht="13.5" x14ac:dyDescent="0.25">
      <c r="A886" s="3">
        <f>TITRES_STAT!B889</f>
        <v>45895</v>
      </c>
      <c r="B886" s="5">
        <f>TITRES_STAT!D889</f>
        <v>30.89</v>
      </c>
      <c r="C886" s="2">
        <f t="shared" si="78"/>
        <v>29.744518079135268</v>
      </c>
      <c r="D886" s="2">
        <f t="shared" si="80"/>
        <v>29.920427418955338</v>
      </c>
      <c r="E886" s="2">
        <f t="shared" si="79"/>
        <v>-0.17590933982006973</v>
      </c>
      <c r="F886" s="2">
        <f t="shared" si="83"/>
        <v>-1.2753679613370028</v>
      </c>
      <c r="G886" s="2">
        <f t="shared" si="81"/>
        <v>1.0994586215169331</v>
      </c>
      <c r="H886" s="2" t="str">
        <f t="shared" si="82"/>
        <v>Sell</v>
      </c>
    </row>
    <row r="887" spans="1:8" ht="13.5" x14ac:dyDescent="0.25">
      <c r="A887" s="3">
        <f>TITRES_STAT!B890</f>
        <v>45896</v>
      </c>
      <c r="B887" s="5">
        <f>TITRES_STAT!D890</f>
        <v>30.9</v>
      </c>
      <c r="C887" s="2">
        <f t="shared" si="78"/>
        <v>30.322284528499072</v>
      </c>
      <c r="D887" s="2">
        <f t="shared" si="80"/>
        <v>29.99298835088457</v>
      </c>
      <c r="E887" s="2">
        <f t="shared" si="79"/>
        <v>0.32929617761450203</v>
      </c>
      <c r="F887" s="2">
        <f t="shared" si="83"/>
        <v>-0.95443513354670184</v>
      </c>
      <c r="G887" s="2">
        <f t="shared" si="81"/>
        <v>1.2837313111612039</v>
      </c>
      <c r="H887" s="2" t="str">
        <f t="shared" si="82"/>
        <v>Sell</v>
      </c>
    </row>
    <row r="888" spans="1:8" ht="13.5" x14ac:dyDescent="0.25">
      <c r="A888" s="3">
        <f>TITRES_STAT!B891</f>
        <v>45897</v>
      </c>
      <c r="B888" s="5">
        <f>TITRES_STAT!D891</f>
        <v>30.8</v>
      </c>
      <c r="C888" s="2">
        <f t="shared" si="78"/>
        <v>30.734240754883828</v>
      </c>
      <c r="D888" s="2">
        <f t="shared" si="80"/>
        <v>30.052766991559785</v>
      </c>
      <c r="E888" s="2">
        <f t="shared" si="79"/>
        <v>0.68147376332404264</v>
      </c>
      <c r="F888" s="2">
        <f t="shared" si="83"/>
        <v>-0.62725335417255301</v>
      </c>
      <c r="G888" s="2">
        <f t="shared" si="81"/>
        <v>1.3087271174965958</v>
      </c>
      <c r="H888" s="2" t="str">
        <f t="shared" si="82"/>
        <v>Sell</v>
      </c>
    </row>
    <row r="889" spans="1:8" ht="13.5" x14ac:dyDescent="0.25">
      <c r="A889" s="3">
        <f>TITRES_STAT!B892</f>
        <v>45898</v>
      </c>
      <c r="B889" s="5">
        <f>TITRES_STAT!D892</f>
        <v>31.8</v>
      </c>
      <c r="C889" s="2">
        <f t="shared" si="78"/>
        <v>31.082819100286315</v>
      </c>
      <c r="D889" s="2">
        <f t="shared" si="80"/>
        <v>30.182191658851654</v>
      </c>
      <c r="E889" s="2">
        <f t="shared" si="79"/>
        <v>0.90062744143466134</v>
      </c>
      <c r="F889" s="2">
        <f t="shared" si="83"/>
        <v>-0.32167719505111014</v>
      </c>
      <c r="G889" s="2">
        <f t="shared" si="81"/>
        <v>1.2223046364857715</v>
      </c>
      <c r="H889" s="2" t="str">
        <f t="shared" si="82"/>
        <v>Sell</v>
      </c>
    </row>
    <row r="890" spans="1:8" ht="13.5" x14ac:dyDescent="0.25">
      <c r="A890" s="3">
        <f>TITRES_STAT!B893</f>
        <v>45901</v>
      </c>
      <c r="B890" s="5">
        <f>TITRES_STAT!D893</f>
        <v>32.49</v>
      </c>
      <c r="C890" s="2">
        <f t="shared" si="78"/>
        <v>31.223923854088419</v>
      </c>
      <c r="D890" s="2">
        <f t="shared" si="80"/>
        <v>30.353140424862641</v>
      </c>
      <c r="E890" s="2">
        <f t="shared" si="79"/>
        <v>0.87078342922577789</v>
      </c>
      <c r="F890" s="2">
        <f t="shared" si="83"/>
        <v>-8.3185070195732513E-2</v>
      </c>
      <c r="G890" s="2">
        <f t="shared" si="81"/>
        <v>0.95396849942151041</v>
      </c>
      <c r="H890" s="2" t="str">
        <f t="shared" si="82"/>
        <v>Sell</v>
      </c>
    </row>
    <row r="891" spans="1:8" ht="13.5" x14ac:dyDescent="0.25">
      <c r="A891" s="3">
        <f>TITRES_STAT!B894</f>
        <v>45902</v>
      </c>
      <c r="B891" s="5">
        <f>TITRES_STAT!D894</f>
        <v>33.35</v>
      </c>
      <c r="C891" s="2">
        <f t="shared" si="78"/>
        <v>31.312550953459432</v>
      </c>
      <c r="D891" s="2">
        <f t="shared" si="80"/>
        <v>30.575130023020964</v>
      </c>
      <c r="E891" s="2">
        <f t="shared" si="79"/>
        <v>0.73742093043846779</v>
      </c>
      <c r="F891" s="2">
        <f t="shared" si="83"/>
        <v>8.0936129931107548E-2</v>
      </c>
      <c r="G891" s="2">
        <f t="shared" si="81"/>
        <v>0.65648480050736024</v>
      </c>
      <c r="H891" s="2" t="str">
        <f t="shared" si="82"/>
        <v>Sell</v>
      </c>
    </row>
    <row r="892" spans="1:8" ht="13.5" x14ac:dyDescent="0.25">
      <c r="A892" s="3">
        <f>TITRES_STAT!B895</f>
        <v>45903</v>
      </c>
      <c r="B892" s="5">
        <f>TITRES_STAT!D895</f>
        <v>34.5</v>
      </c>
      <c r="C892" s="2">
        <f t="shared" si="78"/>
        <v>31.356773883696444</v>
      </c>
      <c r="D892" s="2">
        <f t="shared" si="80"/>
        <v>30.865861132426822</v>
      </c>
      <c r="E892" s="2">
        <f t="shared" si="79"/>
        <v>0.49091275126962231</v>
      </c>
      <c r="F892" s="2">
        <f t="shared" si="83"/>
        <v>0.1629314541988105</v>
      </c>
      <c r="G892" s="2">
        <f t="shared" si="81"/>
        <v>0.32798129707081181</v>
      </c>
      <c r="H892" s="2" t="str">
        <f t="shared" si="82"/>
        <v>Sell</v>
      </c>
    </row>
    <row r="893" spans="1:8" ht="13.5" x14ac:dyDescent="0.25">
      <c r="A893" s="3">
        <f>TITRES_STAT!B896</f>
        <v>45905</v>
      </c>
      <c r="B893" s="5">
        <f>TITRES_STAT!D896</f>
        <v>34.49</v>
      </c>
      <c r="C893" s="2">
        <f t="shared" si="78"/>
        <v>31.348039440050837</v>
      </c>
      <c r="D893" s="2">
        <f t="shared" si="80"/>
        <v>31.134315863358168</v>
      </c>
      <c r="E893" s="2">
        <f t="shared" si="79"/>
        <v>0.21372357669266862</v>
      </c>
      <c r="F893" s="2">
        <f t="shared" si="83"/>
        <v>0.17308987869758213</v>
      </c>
      <c r="G893" s="2">
        <f t="shared" si="81"/>
        <v>4.0633697995086482E-2</v>
      </c>
      <c r="H893" s="2" t="str">
        <f t="shared" si="82"/>
        <v>Sell</v>
      </c>
    </row>
    <row r="894" spans="1:8" ht="13.5" x14ac:dyDescent="0.25">
      <c r="A894" s="3">
        <f>TITRES_STAT!B897</f>
        <v>45908</v>
      </c>
      <c r="B894" s="5">
        <f>TITRES_STAT!D897</f>
        <v>34.49</v>
      </c>
      <c r="C894" s="2">
        <f t="shared" si="78"/>
        <v>31.339110295427631</v>
      </c>
      <c r="D894" s="2">
        <f t="shared" si="80"/>
        <v>31.382885058664971</v>
      </c>
      <c r="E894" s="2">
        <f t="shared" si="79"/>
        <v>-4.3774763237340863E-2</v>
      </c>
      <c r="F894" s="2">
        <f t="shared" si="83"/>
        <v>0.12971695031059755</v>
      </c>
      <c r="G894" s="2">
        <f t="shared" si="81"/>
        <v>-0.17349171354793841</v>
      </c>
      <c r="H894" s="2" t="str">
        <f t="shared" si="82"/>
        <v>Hold</v>
      </c>
    </row>
    <row r="895" spans="1:8" ht="13.5" x14ac:dyDescent="0.25">
      <c r="A895" s="3">
        <f>TITRES_STAT!B898</f>
        <v>45909</v>
      </c>
      <c r="B895" s="5">
        <f>TITRES_STAT!D898</f>
        <v>33.770000000000003</v>
      </c>
      <c r="C895" s="2">
        <f t="shared" si="78"/>
        <v>31.331554865361841</v>
      </c>
      <c r="D895" s="2">
        <f t="shared" si="80"/>
        <v>31.559708387652751</v>
      </c>
      <c r="E895" s="2">
        <f t="shared" si="79"/>
        <v>-0.2281535222909099</v>
      </c>
      <c r="F895" s="2">
        <f t="shared" si="83"/>
        <v>5.8142855790296058E-2</v>
      </c>
      <c r="G895" s="2">
        <f t="shared" si="81"/>
        <v>-0.28629637808120595</v>
      </c>
      <c r="H895" s="2" t="str">
        <f t="shared" si="82"/>
        <v>Hold</v>
      </c>
    </row>
    <row r="896" spans="1:8" ht="13.5" x14ac:dyDescent="0.25">
      <c r="A896" s="3">
        <f>TITRES_STAT!B899</f>
        <v>45910</v>
      </c>
      <c r="B896" s="5">
        <f>TITRES_STAT!D899</f>
        <v>33.770000000000003</v>
      </c>
      <c r="C896" s="2">
        <f t="shared" si="78"/>
        <v>31.263623347613866</v>
      </c>
      <c r="D896" s="2">
        <f t="shared" si="80"/>
        <v>31.723433692271065</v>
      </c>
      <c r="E896" s="2">
        <f t="shared" si="79"/>
        <v>-0.45981034465719972</v>
      </c>
      <c r="F896" s="2">
        <f t="shared" si="83"/>
        <v>-4.5447784299203098E-2</v>
      </c>
      <c r="G896" s="2">
        <f t="shared" si="81"/>
        <v>-0.41436256035799662</v>
      </c>
      <c r="H896" s="2" t="str">
        <f t="shared" si="82"/>
        <v>Hold</v>
      </c>
    </row>
    <row r="897" spans="1:8" ht="13.5" x14ac:dyDescent="0.25">
      <c r="A897" s="3">
        <f>TITRES_STAT!B900</f>
        <v>45911</v>
      </c>
      <c r="B897" s="5">
        <f>TITRES_STAT!D900</f>
        <v>35</v>
      </c>
      <c r="C897" s="2">
        <f t="shared" si="78"/>
        <v>31.207681294134812</v>
      </c>
      <c r="D897" s="2">
        <f t="shared" si="80"/>
        <v>31.966142307658394</v>
      </c>
      <c r="E897" s="2">
        <f t="shared" si="79"/>
        <v>-0.75846101352358275</v>
      </c>
      <c r="F897" s="2">
        <f t="shared" si="83"/>
        <v>-0.18805043014407904</v>
      </c>
      <c r="G897" s="2">
        <f t="shared" si="81"/>
        <v>-0.57041058337950368</v>
      </c>
      <c r="H897" s="2" t="str">
        <f t="shared" si="82"/>
        <v>Hold</v>
      </c>
    </row>
    <row r="898" spans="1:8" ht="13.5" x14ac:dyDescent="0.25">
      <c r="A898" s="3">
        <f>TITRES_STAT!B901</f>
        <v>45912</v>
      </c>
      <c r="B898" s="5">
        <f>TITRES_STAT!D901</f>
        <v>34.6</v>
      </c>
      <c r="C898" s="2">
        <f t="shared" si="78"/>
        <v>31.14496109503715</v>
      </c>
      <c r="D898" s="2">
        <f t="shared" si="80"/>
        <v>32.161242877461476</v>
      </c>
      <c r="E898" s="2">
        <f t="shared" si="79"/>
        <v>-1.0162817824243255</v>
      </c>
      <c r="F898" s="2">
        <f t="shared" si="83"/>
        <v>-0.35369670060012837</v>
      </c>
      <c r="G898" s="2">
        <f t="shared" si="81"/>
        <v>-0.66258508182419718</v>
      </c>
      <c r="H898" s="2" t="str">
        <f t="shared" si="82"/>
        <v>Hold</v>
      </c>
    </row>
    <row r="899" spans="1:8" ht="13.5" x14ac:dyDescent="0.25">
      <c r="A899" s="3">
        <f>TITRES_STAT!B902</f>
        <v>45915</v>
      </c>
      <c r="B899" s="5">
        <f>TITRES_STAT!D902</f>
        <v>34.79</v>
      </c>
      <c r="C899" s="2">
        <f t="shared" si="78"/>
        <v>31.245736311185279</v>
      </c>
      <c r="D899" s="2">
        <f t="shared" si="80"/>
        <v>32.35596562727914</v>
      </c>
      <c r="E899" s="2">
        <f t="shared" si="79"/>
        <v>-1.1102293160938608</v>
      </c>
      <c r="F899" s="2">
        <f t="shared" si="83"/>
        <v>-0.50500322369887485</v>
      </c>
      <c r="G899" s="2">
        <f t="shared" si="81"/>
        <v>-0.60522609239498593</v>
      </c>
      <c r="H899" s="2" t="str">
        <f t="shared" si="82"/>
        <v>Hold</v>
      </c>
    </row>
    <row r="900" spans="1:8" ht="13.5" x14ac:dyDescent="0.25">
      <c r="A900" s="3">
        <f>TITRES_STAT!B903</f>
        <v>45916</v>
      </c>
      <c r="B900" s="5">
        <f>TITRES_STAT!D903</f>
        <v>35.4</v>
      </c>
      <c r="C900" s="2">
        <f t="shared" si="78"/>
        <v>31.437161494079852</v>
      </c>
      <c r="D900" s="2">
        <f t="shared" si="80"/>
        <v>32.58144965488809</v>
      </c>
      <c r="E900" s="2">
        <f t="shared" si="79"/>
        <v>-1.1442881608082374</v>
      </c>
      <c r="F900" s="2">
        <f t="shared" si="83"/>
        <v>-0.63286021112074742</v>
      </c>
      <c r="G900" s="2">
        <f t="shared" si="81"/>
        <v>-0.51142794968748995</v>
      </c>
      <c r="H900" s="2" t="str">
        <f t="shared" si="82"/>
        <v>Hold</v>
      </c>
    </row>
    <row r="901" spans="1:8" ht="13.5" x14ac:dyDescent="0.25">
      <c r="A901" s="3">
        <f>TITRES_STAT!B904</f>
        <v>45917</v>
      </c>
      <c r="B901" s="5">
        <f>TITRES_STAT!D904</f>
        <v>33.28</v>
      </c>
      <c r="C901" s="2">
        <f t="shared" si="78"/>
        <v>31.731444341144492</v>
      </c>
      <c r="D901" s="2">
        <f t="shared" si="80"/>
        <v>32.633194124896377</v>
      </c>
      <c r="E901" s="2">
        <f t="shared" si="79"/>
        <v>-0.9017497837518853</v>
      </c>
      <c r="F901" s="2">
        <f t="shared" si="83"/>
        <v>-0.68663812564697513</v>
      </c>
      <c r="G901" s="2">
        <f t="shared" si="81"/>
        <v>-0.21511165810491018</v>
      </c>
      <c r="H901" s="2" t="str">
        <f t="shared" si="82"/>
        <v>Hold</v>
      </c>
    </row>
    <row r="902" spans="1:8" ht="13.5" x14ac:dyDescent="0.25">
      <c r="A902" s="3">
        <f>TITRES_STAT!B905</f>
        <v>45918</v>
      </c>
      <c r="B902" s="5">
        <f>TITRES_STAT!D905</f>
        <v>34.979999999999997</v>
      </c>
      <c r="C902" s="2">
        <f t="shared" si="78"/>
        <v>32.157375980968418</v>
      </c>
      <c r="D902" s="2">
        <f t="shared" si="80"/>
        <v>32.807031597126276</v>
      </c>
      <c r="E902" s="2">
        <f t="shared" si="79"/>
        <v>-0.64965561615785816</v>
      </c>
      <c r="F902" s="2">
        <f t="shared" si="83"/>
        <v>-0.67924162374915176</v>
      </c>
      <c r="G902" s="2">
        <f t="shared" si="81"/>
        <v>2.9586007591293595E-2</v>
      </c>
      <c r="H902" s="2" t="str">
        <f t="shared" si="82"/>
        <v>Sell</v>
      </c>
    </row>
    <row r="903" spans="1:8" ht="13.5" x14ac:dyDescent="0.25">
      <c r="A903" s="3">
        <f>TITRES_STAT!B906</f>
        <v>45919</v>
      </c>
      <c r="B903" s="5">
        <f>TITRES_STAT!D906</f>
        <v>33.5</v>
      </c>
      <c r="C903" s="2">
        <f t="shared" si="78"/>
        <v>32.516241214665584</v>
      </c>
      <c r="D903" s="2">
        <f t="shared" si="80"/>
        <v>32.858362589931737</v>
      </c>
      <c r="E903" s="2">
        <f t="shared" si="79"/>
        <v>-0.34212137526615294</v>
      </c>
      <c r="F903" s="2">
        <f t="shared" si="83"/>
        <v>-0.61181757405255199</v>
      </c>
      <c r="G903" s="2">
        <f t="shared" si="81"/>
        <v>0.26969619878639906</v>
      </c>
      <c r="H903" s="2" t="str">
        <f t="shared" si="82"/>
        <v>Sell</v>
      </c>
    </row>
    <row r="904" spans="1:8" ht="13.5" x14ac:dyDescent="0.25">
      <c r="A904" s="3">
        <f>TITRES_STAT!B907</f>
        <v>45922</v>
      </c>
      <c r="B904" s="5">
        <f>TITRES_STAT!D907</f>
        <v>35.49</v>
      </c>
      <c r="C904" s="2">
        <f t="shared" si="78"/>
        <v>32.819896412409342</v>
      </c>
      <c r="D904" s="2">
        <f t="shared" si="80"/>
        <v>33.05329869438124</v>
      </c>
      <c r="E904" s="2">
        <f t="shared" si="79"/>
        <v>-0.23340228197189816</v>
      </c>
      <c r="F904" s="2">
        <f t="shared" si="83"/>
        <v>-0.53613451563642123</v>
      </c>
      <c r="G904" s="2">
        <f t="shared" si="81"/>
        <v>0.30273223366452306</v>
      </c>
      <c r="H904" s="2" t="str">
        <f t="shared" si="82"/>
        <v>Sell</v>
      </c>
    </row>
    <row r="905" spans="1:8" ht="13.5" x14ac:dyDescent="0.25">
      <c r="A905" s="3">
        <f>TITRES_STAT!B908</f>
        <v>45923</v>
      </c>
      <c r="B905" s="5">
        <f>TITRES_STAT!D908</f>
        <v>35.19</v>
      </c>
      <c r="C905" s="2">
        <f t="shared" si="78"/>
        <v>32.966066195115602</v>
      </c>
      <c r="D905" s="2">
        <f t="shared" si="80"/>
        <v>33.211572865167817</v>
      </c>
      <c r="E905" s="2">
        <f t="shared" si="79"/>
        <v>-0.24550667005221527</v>
      </c>
      <c r="F905" s="2">
        <f t="shared" si="83"/>
        <v>-0.47800894651958004</v>
      </c>
      <c r="G905" s="2">
        <f t="shared" si="81"/>
        <v>0.23250227646736477</v>
      </c>
      <c r="H905" s="2" t="str">
        <f t="shared" si="82"/>
        <v>Sell</v>
      </c>
    </row>
    <row r="906" spans="1:8" ht="13.5" x14ac:dyDescent="0.25">
      <c r="A906" s="3">
        <f>TITRES_STAT!B909</f>
        <v>45924</v>
      </c>
      <c r="B906" s="5">
        <f>TITRES_STAT!D909</f>
        <v>35.200000000000003</v>
      </c>
      <c r="C906" s="2">
        <f t="shared" si="78"/>
        <v>33.089748318943968</v>
      </c>
      <c r="D906" s="2">
        <f t="shared" si="80"/>
        <v>33.358863764044273</v>
      </c>
      <c r="E906" s="2">
        <f t="shared" si="79"/>
        <v>-0.26911544510030438</v>
      </c>
      <c r="F906" s="2">
        <f t="shared" si="83"/>
        <v>-0.43623024623572493</v>
      </c>
      <c r="G906" s="2">
        <f t="shared" si="81"/>
        <v>0.16711480113542054</v>
      </c>
      <c r="H906" s="2" t="str">
        <f t="shared" si="82"/>
        <v>Sell</v>
      </c>
    </row>
    <row r="907" spans="1:8" ht="13.5" x14ac:dyDescent="0.25">
      <c r="A907" s="3">
        <f>TITRES_STAT!B910</f>
        <v>45925</v>
      </c>
      <c r="B907" s="5">
        <f>TITRES_STAT!D910</f>
        <v>34.5</v>
      </c>
      <c r="C907" s="2">
        <f t="shared" si="78"/>
        <v>33.383633192952587</v>
      </c>
      <c r="D907" s="2">
        <f t="shared" si="80"/>
        <v>33.443392374115071</v>
      </c>
      <c r="E907" s="2">
        <f t="shared" si="79"/>
        <v>-5.9759181162483799E-2</v>
      </c>
      <c r="F907" s="2">
        <f t="shared" si="83"/>
        <v>-0.3609360332210767</v>
      </c>
      <c r="G907" s="2">
        <f t="shared" si="81"/>
        <v>0.3011768520585929</v>
      </c>
      <c r="H907" s="2" t="str">
        <f t="shared" si="82"/>
        <v>Sell</v>
      </c>
    </row>
    <row r="908" spans="1:8" ht="13.5" x14ac:dyDescent="0.25">
      <c r="A908" s="3">
        <f>TITRES_STAT!B911</f>
        <v>45926</v>
      </c>
      <c r="B908" s="5">
        <f>TITRES_STAT!D911</f>
        <v>34.49</v>
      </c>
      <c r="C908" s="2">
        <f t="shared" si="78"/>
        <v>33.570766547882961</v>
      </c>
      <c r="D908" s="2">
        <f t="shared" si="80"/>
        <v>33.520918864921363</v>
      </c>
      <c r="E908" s="2">
        <f t="shared" si="79"/>
        <v>4.9847682961598139E-2</v>
      </c>
      <c r="F908" s="2">
        <f t="shared" si="83"/>
        <v>-0.27877928998454171</v>
      </c>
      <c r="G908" s="2">
        <f t="shared" si="81"/>
        <v>0.32862697294613985</v>
      </c>
      <c r="H908" s="2" t="str">
        <f t="shared" si="82"/>
        <v>Sell</v>
      </c>
    </row>
    <row r="909" spans="1:8" ht="13.5" x14ac:dyDescent="0.25">
      <c r="A909" s="3">
        <f>TITRES_STAT!B912</f>
        <v>45929</v>
      </c>
      <c r="B909" s="5">
        <f>TITRES_STAT!D912</f>
        <v>34.799999999999997</v>
      </c>
      <c r="C909" s="2">
        <f t="shared" si="78"/>
        <v>33.758340925131733</v>
      </c>
      <c r="D909" s="2">
        <f t="shared" si="80"/>
        <v>33.615665615667929</v>
      </c>
      <c r="E909" s="2">
        <f t="shared" si="79"/>
        <v>0.14267530946380447</v>
      </c>
      <c r="F909" s="2">
        <f t="shared" si="83"/>
        <v>-0.19448837009487249</v>
      </c>
      <c r="G909" s="2">
        <f t="shared" si="81"/>
        <v>0.33716367955867699</v>
      </c>
      <c r="H909" s="2" t="str">
        <f t="shared" si="82"/>
        <v>Sell</v>
      </c>
    </row>
    <row r="910" spans="1:8" ht="13.5" x14ac:dyDescent="0.25">
      <c r="A910" s="3">
        <f>TITRES_STAT!B913</f>
        <v>45930</v>
      </c>
      <c r="B910" s="5">
        <f>TITRES_STAT!D913</f>
        <v>34.799999999999997</v>
      </c>
      <c r="C910" s="2">
        <f t="shared" si="78"/>
        <v>34.010903859726852</v>
      </c>
      <c r="D910" s="2">
        <f t="shared" si="80"/>
        <v>33.703394088581419</v>
      </c>
      <c r="E910" s="2">
        <f t="shared" si="79"/>
        <v>0.30750977114543332</v>
      </c>
      <c r="F910" s="2">
        <f t="shared" si="83"/>
        <v>-9.4088741846811347E-2</v>
      </c>
      <c r="G910" s="2">
        <f t="shared" si="81"/>
        <v>0.40159851299224469</v>
      </c>
      <c r="H910" s="2" t="str">
        <f t="shared" si="82"/>
        <v>Sell</v>
      </c>
    </row>
    <row r="911" spans="1:8" ht="13.5" x14ac:dyDescent="0.25">
      <c r="A911" s="3">
        <f>TITRES_STAT!B914</f>
        <v>45931</v>
      </c>
      <c r="B911" s="5">
        <f>TITRES_STAT!D914</f>
        <v>34.200000000000003</v>
      </c>
      <c r="C911" s="2">
        <f t="shared" ref="C911:C931" si="84">$C$4*B901+C910*(1-$C$4)</f>
        <v>33.898457112076564</v>
      </c>
      <c r="D911" s="2">
        <f t="shared" si="80"/>
        <v>33.740179711649461</v>
      </c>
      <c r="E911" s="2">
        <f t="shared" si="79"/>
        <v>0.15827740042710303</v>
      </c>
      <c r="F911" s="2">
        <f t="shared" si="83"/>
        <v>-4.3615513392028481E-2</v>
      </c>
      <c r="G911" s="2">
        <f t="shared" si="81"/>
        <v>0.20189291381913152</v>
      </c>
      <c r="H911" s="2" t="str">
        <f t="shared" si="82"/>
        <v>Sell</v>
      </c>
    </row>
    <row r="912" spans="1:8" ht="13.5" x14ac:dyDescent="0.25">
      <c r="A912" s="3">
        <f>TITRES_STAT!B915</f>
        <v>45932</v>
      </c>
      <c r="B912" s="5">
        <f>TITRES_STAT!D915</f>
        <v>34.200000000000003</v>
      </c>
      <c r="C912" s="2">
        <f t="shared" si="84"/>
        <v>34.064848325603251</v>
      </c>
      <c r="D912" s="2">
        <f t="shared" si="80"/>
        <v>33.774240473749501</v>
      </c>
      <c r="E912" s="2">
        <f t="shared" si="79"/>
        <v>0.29060785185374982</v>
      </c>
      <c r="F912" s="2">
        <f t="shared" si="83"/>
        <v>2.3229159657127185E-2</v>
      </c>
      <c r="G912" s="2">
        <f t="shared" si="81"/>
        <v>0.26737869219662264</v>
      </c>
      <c r="H912" s="2" t="str">
        <f t="shared" si="82"/>
        <v>Sell</v>
      </c>
    </row>
    <row r="913" spans="1:8" ht="13.5" x14ac:dyDescent="0.25">
      <c r="A913" s="3">
        <f>TITRES_STAT!B916</f>
        <v>45933</v>
      </c>
      <c r="B913" s="5">
        <f>TITRES_STAT!D916</f>
        <v>34</v>
      </c>
      <c r="C913" s="2">
        <f t="shared" si="84"/>
        <v>33.977948583202753</v>
      </c>
      <c r="D913" s="2">
        <f t="shared" si="80"/>
        <v>33.790963401619905</v>
      </c>
      <c r="E913" s="2">
        <f t="shared" si="79"/>
        <v>0.18698518158284827</v>
      </c>
      <c r="F913" s="2">
        <f t="shared" si="83"/>
        <v>5.5980364042271399E-2</v>
      </c>
      <c r="G913" s="2">
        <f t="shared" si="81"/>
        <v>0.13100481754057686</v>
      </c>
      <c r="H913" s="2" t="str">
        <f t="shared" si="82"/>
        <v>Sell</v>
      </c>
    </row>
    <row r="914" spans="1:8" ht="13.5" x14ac:dyDescent="0.25">
      <c r="A914" s="3">
        <f>TITRES_STAT!B917</f>
        <v>45936</v>
      </c>
      <c r="B914" s="5">
        <f>TITRES_STAT!D917</f>
        <v>33.4</v>
      </c>
      <c r="C914" s="2">
        <f t="shared" si="84"/>
        <v>34.21057187809464</v>
      </c>
      <c r="D914" s="2">
        <f t="shared" si="80"/>
        <v>33.762003149648059</v>
      </c>
      <c r="E914" s="2">
        <f t="shared" si="79"/>
        <v>0.44856872844658113</v>
      </c>
      <c r="F914" s="2">
        <f t="shared" si="83"/>
        <v>0.13449803692313334</v>
      </c>
      <c r="G914" s="2">
        <f t="shared" si="81"/>
        <v>0.3140706915234478</v>
      </c>
      <c r="H914" s="2" t="str">
        <f t="shared" si="82"/>
        <v>Sell</v>
      </c>
    </row>
    <row r="915" spans="1:8" ht="13.5" x14ac:dyDescent="0.25">
      <c r="A915" s="3">
        <f>TITRES_STAT!B918</f>
        <v>45937</v>
      </c>
      <c r="B915" s="5">
        <f>TITRES_STAT!D918</f>
        <v>33.5</v>
      </c>
      <c r="C915" s="2">
        <f t="shared" si="84"/>
        <v>34.361253127618539</v>
      </c>
      <c r="D915" s="2">
        <f t="shared" si="80"/>
        <v>33.742595508933391</v>
      </c>
      <c r="E915" s="2">
        <f t="shared" si="79"/>
        <v>0.61865761868514824</v>
      </c>
      <c r="F915" s="2">
        <f t="shared" si="83"/>
        <v>0.23132995327553635</v>
      </c>
      <c r="G915" s="2">
        <f t="shared" si="81"/>
        <v>0.38732766540961189</v>
      </c>
      <c r="H915" s="2" t="str">
        <f t="shared" si="82"/>
        <v>Sell</v>
      </c>
    </row>
    <row r="916" spans="1:8" ht="13.5" x14ac:dyDescent="0.25">
      <c r="A916" s="3">
        <f>TITRES_STAT!B919</f>
        <v>45938</v>
      </c>
      <c r="B916" s="5">
        <f>TITRES_STAT!D919</f>
        <v>33.5</v>
      </c>
      <c r="C916" s="2">
        <f t="shared" si="84"/>
        <v>34.490291107984916</v>
      </c>
      <c r="D916" s="2">
        <f t="shared" si="80"/>
        <v>33.724625471234624</v>
      </c>
      <c r="E916" s="2">
        <f t="shared" si="79"/>
        <v>0.76566563675029187</v>
      </c>
      <c r="F916" s="2">
        <f t="shared" si="83"/>
        <v>0.33819708997048747</v>
      </c>
      <c r="G916" s="2">
        <f t="shared" si="81"/>
        <v>0.42746854677980439</v>
      </c>
      <c r="H916" s="2" t="str">
        <f t="shared" si="82"/>
        <v>Sell</v>
      </c>
    </row>
    <row r="917" spans="1:8" ht="13.5" x14ac:dyDescent="0.25">
      <c r="A917" s="3">
        <f>TITRES_STAT!B920</f>
        <v>45939</v>
      </c>
      <c r="B917" s="5">
        <f>TITRES_STAT!D920</f>
        <v>33.5</v>
      </c>
      <c r="C917" s="2">
        <f t="shared" si="84"/>
        <v>34.491784783679542</v>
      </c>
      <c r="D917" s="2">
        <f t="shared" si="80"/>
        <v>33.707986547439468</v>
      </c>
      <c r="E917" s="2">
        <f t="shared" si="79"/>
        <v>0.78379823624007372</v>
      </c>
      <c r="F917" s="2">
        <f t="shared" si="83"/>
        <v>0.42731731922440475</v>
      </c>
      <c r="G917" s="2">
        <f t="shared" si="81"/>
        <v>0.35648091701566897</v>
      </c>
      <c r="H917" s="2" t="str">
        <f t="shared" si="82"/>
        <v>Sell</v>
      </c>
    </row>
    <row r="918" spans="1:8" ht="13.5" x14ac:dyDescent="0.25">
      <c r="A918" s="3">
        <f>TITRES_STAT!B921</f>
        <v>45940</v>
      </c>
      <c r="B918" s="5">
        <f>TITRES_STAT!D921</f>
        <v>33.5</v>
      </c>
      <c r="C918" s="2">
        <f t="shared" si="84"/>
        <v>34.491510201574997</v>
      </c>
      <c r="D918" s="2">
        <f t="shared" si="80"/>
        <v>33.692580136518025</v>
      </c>
      <c r="E918" s="2">
        <f t="shared" si="79"/>
        <v>0.79893006505697173</v>
      </c>
      <c r="F918" s="2">
        <f t="shared" si="83"/>
        <v>0.50163986839091823</v>
      </c>
      <c r="G918" s="2">
        <f t="shared" si="81"/>
        <v>0.2972901966660535</v>
      </c>
      <c r="H918" s="2" t="str">
        <f t="shared" si="82"/>
        <v>Sell</v>
      </c>
    </row>
    <row r="919" spans="1:8" ht="13.5" x14ac:dyDescent="0.25">
      <c r="A919" s="3">
        <f>TITRES_STAT!B922</f>
        <v>45943</v>
      </c>
      <c r="B919" s="5">
        <f>TITRES_STAT!D922</f>
        <v>31.49</v>
      </c>
      <c r="C919" s="2">
        <f t="shared" si="84"/>
        <v>34.538970170563459</v>
      </c>
      <c r="D919" s="2">
        <f t="shared" si="80"/>
        <v>33.529426052331502</v>
      </c>
      <c r="E919" s="2">
        <f t="shared" si="79"/>
        <v>1.0095441182319576</v>
      </c>
      <c r="F919" s="2">
        <f t="shared" si="83"/>
        <v>0.60322071835912605</v>
      </c>
      <c r="G919" s="2">
        <f t="shared" si="81"/>
        <v>0.4063233998728315</v>
      </c>
      <c r="H919" s="2" t="str">
        <f t="shared" si="82"/>
        <v>Sell</v>
      </c>
    </row>
    <row r="920" spans="1:8" ht="13.5" x14ac:dyDescent="0.25">
      <c r="A920" s="3">
        <f>TITRES_STAT!B923</f>
        <v>45944</v>
      </c>
      <c r="B920" s="5">
        <f>TITRES_STAT!D923</f>
        <v>32.340000000000003</v>
      </c>
      <c r="C920" s="2">
        <f t="shared" si="84"/>
        <v>34.579128605861392</v>
      </c>
      <c r="D920" s="2">
        <f t="shared" si="80"/>
        <v>33.441320418825462</v>
      </c>
      <c r="E920" s="2">
        <f t="shared" si="79"/>
        <v>1.1378081870359296</v>
      </c>
      <c r="F920" s="2">
        <f t="shared" si="83"/>
        <v>0.7101382120944868</v>
      </c>
      <c r="G920" s="2">
        <f t="shared" si="81"/>
        <v>0.42766997494144277</v>
      </c>
      <c r="H920" s="2" t="str">
        <f t="shared" si="82"/>
        <v>Sell</v>
      </c>
    </row>
    <row r="921" spans="1:8" ht="13.5" x14ac:dyDescent="0.25">
      <c r="A921" s="3">
        <f>TITRES_STAT!B924</f>
        <v>45946</v>
      </c>
      <c r="B921" s="5">
        <f>TITRES_STAT!D924</f>
        <v>33.33</v>
      </c>
      <c r="C921" s="2">
        <f t="shared" si="84"/>
        <v>34.52080112803656</v>
      </c>
      <c r="D921" s="2">
        <f t="shared" si="80"/>
        <v>33.433074461875428</v>
      </c>
      <c r="E921" s="2">
        <f t="shared" si="79"/>
        <v>1.0877266661611316</v>
      </c>
      <c r="F921" s="2">
        <f t="shared" si="83"/>
        <v>0.78565590290781584</v>
      </c>
      <c r="G921" s="2">
        <f t="shared" si="81"/>
        <v>0.30207076325331572</v>
      </c>
      <c r="H921" s="2" t="str">
        <f t="shared" si="82"/>
        <v>Sell</v>
      </c>
    </row>
    <row r="922" spans="1:8" ht="13.5" x14ac:dyDescent="0.25">
      <c r="A922" s="3">
        <f>TITRES_STAT!B925</f>
        <v>45947</v>
      </c>
      <c r="B922" s="5">
        <f>TITRES_STAT!D925</f>
        <v>33.5</v>
      </c>
      <c r="C922" s="2">
        <f t="shared" si="84"/>
        <v>34.47144710833863</v>
      </c>
      <c r="D922" s="2">
        <f t="shared" si="80"/>
        <v>33.438031909143916</v>
      </c>
      <c r="E922" s="2">
        <f t="shared" si="79"/>
        <v>1.0334151991947138</v>
      </c>
      <c r="F922" s="2">
        <f t="shared" si="83"/>
        <v>0.83520776216519543</v>
      </c>
      <c r="G922" s="2">
        <f t="shared" si="81"/>
        <v>0.19820743702951837</v>
      </c>
      <c r="H922" s="2" t="str">
        <f t="shared" si="82"/>
        <v>Sell</v>
      </c>
    </row>
    <row r="923" spans="1:8" ht="13.5" x14ac:dyDescent="0.25">
      <c r="A923" s="3">
        <f>TITRES_STAT!B926</f>
        <v>45950</v>
      </c>
      <c r="B923" s="5">
        <f>TITRES_STAT!D926</f>
        <v>35.200000000000003</v>
      </c>
      <c r="C923" s="2">
        <f t="shared" si="84"/>
        <v>34.398916783978841</v>
      </c>
      <c r="D923" s="2">
        <f t="shared" si="80"/>
        <v>33.568548064022146</v>
      </c>
      <c r="E923" s="2">
        <f t="shared" si="79"/>
        <v>0.83036871995669514</v>
      </c>
      <c r="F923" s="2">
        <f t="shared" si="83"/>
        <v>0.83423995372349535</v>
      </c>
      <c r="G923" s="2">
        <f t="shared" si="81"/>
        <v>-3.8712337668002084E-3</v>
      </c>
      <c r="H923" s="2" t="str">
        <f t="shared" si="82"/>
        <v>Hold</v>
      </c>
    </row>
    <row r="924" spans="1:8" ht="13.5" x14ac:dyDescent="0.25">
      <c r="A924" s="3">
        <f>TITRES_STAT!B927</f>
        <v>45951</v>
      </c>
      <c r="B924" s="5">
        <f>TITRES_STAT!D927</f>
        <v>35</v>
      </c>
      <c r="C924" s="2">
        <f t="shared" si="84"/>
        <v>34.245237278751326</v>
      </c>
      <c r="D924" s="2">
        <f t="shared" si="80"/>
        <v>33.674581540761245</v>
      </c>
      <c r="E924" s="2">
        <f t="shared" ref="E924:E931" si="85">C924-D924</f>
        <v>0.57065573799008007</v>
      </c>
      <c r="F924" s="2">
        <f t="shared" si="83"/>
        <v>0.78152311057681234</v>
      </c>
      <c r="G924" s="2">
        <f t="shared" si="81"/>
        <v>-0.21086737258673227</v>
      </c>
      <c r="H924" s="2" t="str">
        <f t="shared" si="82"/>
        <v>Hold</v>
      </c>
    </row>
    <row r="925" spans="1:8" ht="13.5" x14ac:dyDescent="0.25">
      <c r="A925" s="3">
        <f>TITRES_STAT!B928</f>
        <v>45952</v>
      </c>
      <c r="B925" s="5">
        <f>TITRES_STAT!D928</f>
        <v>35.5</v>
      </c>
      <c r="C925" s="2">
        <f t="shared" si="84"/>
        <v>34.130585389712664</v>
      </c>
      <c r="D925" s="2">
        <f t="shared" ref="D925:D931" si="86">$D$4*B925+(1-$D$4)*D924</f>
        <v>33.80979772292708</v>
      </c>
      <c r="E925" s="2">
        <f t="shared" si="85"/>
        <v>0.32078766678558424</v>
      </c>
      <c r="F925" s="2">
        <f t="shared" si="83"/>
        <v>0.68937602181856672</v>
      </c>
      <c r="G925" s="2">
        <f t="shared" si="81"/>
        <v>-0.36858835503298248</v>
      </c>
      <c r="H925" s="2" t="str">
        <f t="shared" si="82"/>
        <v>Hold</v>
      </c>
    </row>
    <row r="926" spans="1:8" ht="13.5" x14ac:dyDescent="0.25">
      <c r="A926" s="3">
        <f>TITRES_STAT!B929</f>
        <v>45953</v>
      </c>
      <c r="B926" s="5">
        <f>TITRES_STAT!D929</f>
        <v>35.9</v>
      </c>
      <c r="C926" s="2">
        <f t="shared" si="84"/>
        <v>34.033572252833793</v>
      </c>
      <c r="D926" s="2">
        <f t="shared" si="86"/>
        <v>33.964627521228778</v>
      </c>
      <c r="E926" s="2">
        <f t="shared" si="85"/>
        <v>6.8944731605014908E-2</v>
      </c>
      <c r="F926" s="2">
        <f t="shared" si="83"/>
        <v>0.56528976377585638</v>
      </c>
      <c r="G926" s="2">
        <f t="shared" si="81"/>
        <v>-0.49634503217084147</v>
      </c>
      <c r="H926" s="2" t="str">
        <f t="shared" si="82"/>
        <v>Hold</v>
      </c>
    </row>
    <row r="927" spans="1:8" ht="13.5" x14ac:dyDescent="0.25">
      <c r="A927" s="3">
        <f>TITRES_STAT!B930</f>
        <v>45954</v>
      </c>
      <c r="B927" s="5">
        <f>TITRES_STAT!D930</f>
        <v>35.99</v>
      </c>
      <c r="C927" s="2">
        <f t="shared" si="84"/>
        <v>33.95148421393629</v>
      </c>
      <c r="D927" s="2">
        <f t="shared" si="86"/>
        <v>34.114655112248869</v>
      </c>
      <c r="E927" s="2">
        <f t="shared" si="85"/>
        <v>-0.16317089831257903</v>
      </c>
      <c r="F927" s="2">
        <f t="shared" si="83"/>
        <v>0.4195976313581693</v>
      </c>
      <c r="G927" s="2">
        <f t="shared" si="81"/>
        <v>-0.58276852967074833</v>
      </c>
      <c r="H927" s="2" t="str">
        <f t="shared" si="82"/>
        <v>Hold</v>
      </c>
    </row>
    <row r="928" spans="1:8" ht="13.5" x14ac:dyDescent="0.25">
      <c r="A928" s="3">
        <f>TITRES_STAT!B931</f>
        <v>45957</v>
      </c>
      <c r="B928" s="5">
        <f>TITRES_STAT!D931</f>
        <v>36</v>
      </c>
      <c r="C928" s="2">
        <f t="shared" si="84"/>
        <v>33.882025104099938</v>
      </c>
      <c r="D928" s="2">
        <f t="shared" si="86"/>
        <v>34.254310289119324</v>
      </c>
      <c r="E928" s="2">
        <f t="shared" si="85"/>
        <v>-0.37228518501938623</v>
      </c>
      <c r="F928" s="2">
        <f t="shared" si="83"/>
        <v>0.26122106808265821</v>
      </c>
      <c r="G928" s="2">
        <f t="shared" si="81"/>
        <v>-0.63350625310204445</v>
      </c>
      <c r="H928" s="2" t="str">
        <f t="shared" si="82"/>
        <v>Hold</v>
      </c>
    </row>
    <row r="929" spans="1:8" ht="13.5" x14ac:dyDescent="0.25">
      <c r="A929" s="3">
        <f>TITRES_STAT!B932</f>
        <v>45958</v>
      </c>
      <c r="B929" s="5">
        <f>TITRES_STAT!D932</f>
        <v>35</v>
      </c>
      <c r="C929" s="2">
        <f t="shared" si="84"/>
        <v>33.51402124193072</v>
      </c>
      <c r="D929" s="2">
        <f t="shared" si="86"/>
        <v>34.309546563999376</v>
      </c>
      <c r="E929" s="2">
        <f t="shared" si="85"/>
        <v>-0.79552532206865578</v>
      </c>
      <c r="F929" s="2">
        <f t="shared" si="83"/>
        <v>4.9871790052395393E-2</v>
      </c>
      <c r="G929" s="2">
        <f t="shared" si="81"/>
        <v>-0.84539711212105118</v>
      </c>
      <c r="H929" s="2" t="str">
        <f t="shared" si="82"/>
        <v>Hold</v>
      </c>
    </row>
    <row r="930" spans="1:8" ht="13.5" x14ac:dyDescent="0.25">
      <c r="A930" s="3">
        <f>TITRES_STAT!B933</f>
        <v>45959</v>
      </c>
      <c r="B930" s="5">
        <f>TITRES_STAT!D933</f>
        <v>35</v>
      </c>
      <c r="C930" s="2">
        <f t="shared" si="84"/>
        <v>33.333402589325999</v>
      </c>
      <c r="D930" s="2">
        <f t="shared" si="86"/>
        <v>34.360691262962384</v>
      </c>
      <c r="E930" s="2">
        <f t="shared" si="85"/>
        <v>-1.0272886736363844</v>
      </c>
      <c r="F930" s="2">
        <f t="shared" si="83"/>
        <v>-0.16556030268536059</v>
      </c>
      <c r="G930" s="2">
        <f t="shared" si="81"/>
        <v>-0.86172837095102384</v>
      </c>
      <c r="H930" s="2" t="str">
        <f t="shared" si="82"/>
        <v>Hold</v>
      </c>
    </row>
    <row r="931" spans="1:8" ht="13.5" x14ac:dyDescent="0.25">
      <c r="A931" s="3">
        <f>TITRES_STAT!B934</f>
        <v>45960</v>
      </c>
      <c r="B931" s="5">
        <f>TITRES_STAT!D934</f>
        <v>34.700000000000003</v>
      </c>
      <c r="C931" s="2">
        <f t="shared" si="84"/>
        <v>33.332879114045078</v>
      </c>
      <c r="D931" s="2">
        <f t="shared" si="86"/>
        <v>34.385825243483687</v>
      </c>
      <c r="E931" s="2">
        <f t="shared" si="85"/>
        <v>-1.0529461294386095</v>
      </c>
      <c r="F931" s="2">
        <f t="shared" si="83"/>
        <v>-0.34303746803601043</v>
      </c>
      <c r="G931" s="2">
        <f t="shared" si="81"/>
        <v>-0.70990866140259912</v>
      </c>
      <c r="H931" s="2" t="str">
        <f t="shared" si="82"/>
        <v>Hold</v>
      </c>
    </row>
  </sheetData>
  <conditionalFormatting sqref="H35:H931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931"/>
  <sheetViews>
    <sheetView topLeftCell="A923" workbookViewId="0">
      <selection activeCell="A932" sqref="A932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44613</v>
      </c>
      <c r="B2" s="5">
        <f>TITRES_STAT!C5</f>
        <v>17</v>
      </c>
      <c r="C2" s="5">
        <f>TITRES_STAT!D5</f>
        <v>12.0937</v>
      </c>
      <c r="D2" s="5">
        <f>TITRES_STAT!E5</f>
        <v>0</v>
      </c>
      <c r="E2" s="2">
        <f>D2</f>
        <v>0</v>
      </c>
      <c r="F2" s="5"/>
      <c r="G2" s="5"/>
      <c r="H2" s="5"/>
    </row>
    <row r="3" spans="1:8" ht="13.5" x14ac:dyDescent="0.25">
      <c r="A3" s="3">
        <f>TITRES_STAT!B6</f>
        <v>44614</v>
      </c>
      <c r="B3" s="5">
        <f>TITRES_STAT!C6</f>
        <v>17</v>
      </c>
      <c r="C3" s="5">
        <f>TITRES_STAT!D6</f>
        <v>12.0937</v>
      </c>
      <c r="D3" s="5">
        <f>TITRES_STAT!E6</f>
        <v>0</v>
      </c>
      <c r="E3" s="2">
        <f>IF(B3&gt;B2, E2+D3, IF(B3&lt;B2, E2-D3, E2))</f>
        <v>0</v>
      </c>
      <c r="F3" s="5"/>
      <c r="G3" s="5"/>
      <c r="H3" s="5"/>
    </row>
    <row r="4" spans="1:8" ht="13.5" x14ac:dyDescent="0.25">
      <c r="A4" s="3">
        <f>TITRES_STAT!B7</f>
        <v>44615</v>
      </c>
      <c r="B4" s="5">
        <f>TITRES_STAT!C7</f>
        <v>17</v>
      </c>
      <c r="C4" s="5">
        <f>TITRES_STAT!D7</f>
        <v>12.0937</v>
      </c>
      <c r="D4" s="5">
        <f>TITRES_STAT!E7</f>
        <v>0</v>
      </c>
      <c r="E4" s="2">
        <f t="shared" ref="E4:E67" si="0">IF(B4&gt;B3, E3+D4, IF(B4&lt;B3, E3-D4, E3))</f>
        <v>0</v>
      </c>
      <c r="F4" s="5"/>
      <c r="G4" s="5"/>
      <c r="H4" s="5"/>
    </row>
    <row r="5" spans="1:8" ht="13.5" x14ac:dyDescent="0.25">
      <c r="A5" s="3">
        <f>TITRES_STAT!B8</f>
        <v>44616</v>
      </c>
      <c r="B5" s="5">
        <f>TITRES_STAT!C8</f>
        <v>17</v>
      </c>
      <c r="C5" s="5">
        <f>TITRES_STAT!D8</f>
        <v>12.0937</v>
      </c>
      <c r="D5" s="5">
        <f>TITRES_STAT!E8</f>
        <v>0</v>
      </c>
      <c r="E5" s="2">
        <f t="shared" si="0"/>
        <v>0</v>
      </c>
      <c r="F5" s="5"/>
      <c r="G5" s="5"/>
      <c r="H5" s="5"/>
    </row>
    <row r="6" spans="1:8" ht="13.5" x14ac:dyDescent="0.25">
      <c r="A6" s="3">
        <f>TITRES_STAT!B9</f>
        <v>44617</v>
      </c>
      <c r="B6" s="5">
        <f>TITRES_STAT!C9</f>
        <v>17</v>
      </c>
      <c r="C6" s="5">
        <f>TITRES_STAT!D9</f>
        <v>12.0937</v>
      </c>
      <c r="D6" s="5">
        <f>TITRES_STAT!E9</f>
        <v>0</v>
      </c>
      <c r="E6" s="2">
        <f t="shared" si="0"/>
        <v>0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44620</v>
      </c>
      <c r="B7" s="5">
        <f>TITRES_STAT!C10</f>
        <v>17</v>
      </c>
      <c r="C7" s="5">
        <f>TITRES_STAT!D10</f>
        <v>12.0937</v>
      </c>
      <c r="D7" s="5">
        <f>TITRES_STAT!E10</f>
        <v>0</v>
      </c>
      <c r="E7" s="2">
        <f t="shared" si="0"/>
        <v>0</v>
      </c>
      <c r="F7" s="5" t="str">
        <f>IF(E7&gt;E2,"BULLISH",IF(E7&lt;E2,"BEARISH","NEUTRAL"))</f>
        <v>NEUTRAL</v>
      </c>
      <c r="G7" s="5" t="e">
        <f t="shared" ref="G7:G70" si="2">IF((E7-E2)/E2 &gt; 0.02, "STRONG",
 IF((E7-E2)/E2 &lt; -0.02, "WEAK", "NEUTRAL"))</f>
        <v>#DIV/0!</v>
      </c>
      <c r="H7" s="5" t="str">
        <f t="shared" si="1"/>
        <v>NEUTRAL</v>
      </c>
    </row>
    <row r="8" spans="1:8" ht="13.5" x14ac:dyDescent="0.25">
      <c r="A8" s="3">
        <f>TITRES_STAT!B11</f>
        <v>44621</v>
      </c>
      <c r="B8" s="5">
        <f>TITRES_STAT!C11</f>
        <v>17</v>
      </c>
      <c r="C8" s="5">
        <f>TITRES_STAT!D11</f>
        <v>12.0937</v>
      </c>
      <c r="D8" s="5">
        <f>TITRES_STAT!E11</f>
        <v>0</v>
      </c>
      <c r="E8" s="2">
        <f t="shared" si="0"/>
        <v>0</v>
      </c>
      <c r="F8" s="5" t="str">
        <f t="shared" ref="F8:F71" si="3">IF(E8&gt;E3,"BULLISH",IF(E8&lt;E3,"BEARISH","NEUTRAL"))</f>
        <v>NEUTRAL</v>
      </c>
      <c r="G8" s="5" t="e">
        <f t="shared" si="2"/>
        <v>#DIV/0!</v>
      </c>
      <c r="H8" s="5" t="str">
        <f t="shared" si="1"/>
        <v>NEUTRAL</v>
      </c>
    </row>
    <row r="9" spans="1:8" ht="13.5" x14ac:dyDescent="0.25">
      <c r="A9" s="3">
        <f>TITRES_STAT!B12</f>
        <v>44622</v>
      </c>
      <c r="B9" s="5">
        <f>TITRES_STAT!C12</f>
        <v>17</v>
      </c>
      <c r="C9" s="5">
        <f>TITRES_STAT!D12</f>
        <v>12.0937</v>
      </c>
      <c r="D9" s="5">
        <f>TITRES_STAT!E12</f>
        <v>0</v>
      </c>
      <c r="E9" s="2">
        <f t="shared" si="0"/>
        <v>0</v>
      </c>
      <c r="F9" s="5" t="str">
        <f t="shared" si="3"/>
        <v>NEUTRAL</v>
      </c>
      <c r="G9" s="5" t="e">
        <f t="shared" si="2"/>
        <v>#DIV/0!</v>
      </c>
      <c r="H9" s="5" t="str">
        <f t="shared" si="1"/>
        <v>NEUTRAL</v>
      </c>
    </row>
    <row r="10" spans="1:8" ht="13.5" x14ac:dyDescent="0.25">
      <c r="A10" s="3">
        <f>TITRES_STAT!B13</f>
        <v>44623</v>
      </c>
      <c r="B10" s="5">
        <f>TITRES_STAT!C13</f>
        <v>17</v>
      </c>
      <c r="C10" s="5">
        <f>TITRES_STAT!D13</f>
        <v>12.0937</v>
      </c>
      <c r="D10" s="5">
        <f>TITRES_STAT!E13</f>
        <v>0</v>
      </c>
      <c r="E10" s="2">
        <f t="shared" si="0"/>
        <v>0</v>
      </c>
      <c r="F10" s="5" t="str">
        <f t="shared" si="3"/>
        <v>NEUTRAL</v>
      </c>
      <c r="G10" s="5" t="e">
        <f>IF((E10-E5)/E5 &gt; 0.02, "STRONG",
 IF((E10-E5)/E5 &lt; -0.02, "WEAK", "NEUTRAL"))</f>
        <v>#DIV/0!</v>
      </c>
      <c r="H10" s="5" t="str">
        <f t="shared" si="1"/>
        <v>NEUTRAL</v>
      </c>
    </row>
    <row r="11" spans="1:8" ht="13.5" x14ac:dyDescent="0.25">
      <c r="A11" s="3">
        <f>TITRES_STAT!B14</f>
        <v>44624</v>
      </c>
      <c r="B11" s="5">
        <f>TITRES_STAT!C14</f>
        <v>17</v>
      </c>
      <c r="C11" s="5">
        <f>TITRES_STAT!D14</f>
        <v>12.0937</v>
      </c>
      <c r="D11" s="5">
        <f>TITRES_STAT!E14</f>
        <v>0</v>
      </c>
      <c r="E11" s="2">
        <f t="shared" si="0"/>
        <v>0</v>
      </c>
      <c r="F11" s="5" t="str">
        <f t="shared" si="3"/>
        <v>NEUTRAL</v>
      </c>
      <c r="G11" s="5" t="e">
        <f t="shared" si="2"/>
        <v>#DIV/0!</v>
      </c>
      <c r="H11" s="5" t="str">
        <f t="shared" si="1"/>
        <v>NEUTRAL</v>
      </c>
    </row>
    <row r="12" spans="1:8" ht="13.5" x14ac:dyDescent="0.25">
      <c r="A12" s="3">
        <f>TITRES_STAT!B15</f>
        <v>44627</v>
      </c>
      <c r="B12" s="5">
        <f>TITRES_STAT!C15</f>
        <v>17</v>
      </c>
      <c r="C12" s="5">
        <f>TITRES_STAT!D15</f>
        <v>12.0937</v>
      </c>
      <c r="D12" s="5">
        <f>TITRES_STAT!E15</f>
        <v>0</v>
      </c>
      <c r="E12" s="2">
        <f t="shared" si="0"/>
        <v>0</v>
      </c>
      <c r="F12" s="5" t="str">
        <f t="shared" si="3"/>
        <v>NEUTRAL</v>
      </c>
      <c r="G12" s="5" t="e">
        <f t="shared" si="2"/>
        <v>#DIV/0!</v>
      </c>
      <c r="H12" s="5" t="str">
        <f t="shared" si="1"/>
        <v>NEUTRAL</v>
      </c>
    </row>
    <row r="13" spans="1:8" ht="13.5" x14ac:dyDescent="0.25">
      <c r="A13" s="3">
        <f>TITRES_STAT!B16</f>
        <v>44628</v>
      </c>
      <c r="B13" s="5">
        <f>TITRES_STAT!C16</f>
        <v>17</v>
      </c>
      <c r="C13" s="5">
        <f>TITRES_STAT!D16</f>
        <v>12.0937</v>
      </c>
      <c r="D13" s="5">
        <f>TITRES_STAT!E16</f>
        <v>0</v>
      </c>
      <c r="E13" s="2">
        <f t="shared" si="0"/>
        <v>0</v>
      </c>
      <c r="F13" s="5" t="str">
        <f t="shared" si="3"/>
        <v>NEUTRAL</v>
      </c>
      <c r="G13" s="5" t="e">
        <f t="shared" si="2"/>
        <v>#DIV/0!</v>
      </c>
      <c r="H13" s="5" t="str">
        <f t="shared" si="1"/>
        <v>NEUTRAL</v>
      </c>
    </row>
    <row r="14" spans="1:8" ht="13.5" x14ac:dyDescent="0.25">
      <c r="A14" s="3">
        <f>TITRES_STAT!B17</f>
        <v>44629</v>
      </c>
      <c r="B14" s="5">
        <f>TITRES_STAT!C17</f>
        <v>17</v>
      </c>
      <c r="C14" s="5">
        <f>TITRES_STAT!D17</f>
        <v>12.0937</v>
      </c>
      <c r="D14" s="5">
        <f>TITRES_STAT!E17</f>
        <v>0</v>
      </c>
      <c r="E14" s="2">
        <f t="shared" si="0"/>
        <v>0</v>
      </c>
      <c r="F14" s="5" t="str">
        <f t="shared" si="3"/>
        <v>NEUTRAL</v>
      </c>
      <c r="G14" s="5" t="e">
        <f t="shared" si="2"/>
        <v>#DIV/0!</v>
      </c>
      <c r="H14" s="5" t="str">
        <f t="shared" si="1"/>
        <v>NEUTRAL</v>
      </c>
    </row>
    <row r="15" spans="1:8" ht="13.5" x14ac:dyDescent="0.25">
      <c r="A15" s="3">
        <f>TITRES_STAT!B18</f>
        <v>44630</v>
      </c>
      <c r="B15" s="5">
        <f>TITRES_STAT!C18</f>
        <v>17</v>
      </c>
      <c r="C15" s="5">
        <f>TITRES_STAT!D18</f>
        <v>12.0937</v>
      </c>
      <c r="D15" s="5">
        <f>TITRES_STAT!E18</f>
        <v>0</v>
      </c>
      <c r="E15" s="2">
        <f t="shared" si="0"/>
        <v>0</v>
      </c>
      <c r="F15" s="5" t="str">
        <f t="shared" si="3"/>
        <v>NEUTRAL</v>
      </c>
      <c r="G15" s="5" t="e">
        <f t="shared" si="2"/>
        <v>#DIV/0!</v>
      </c>
      <c r="H15" s="5" t="str">
        <f t="shared" si="1"/>
        <v>NEUTRAL</v>
      </c>
    </row>
    <row r="16" spans="1:8" ht="13.5" x14ac:dyDescent="0.25">
      <c r="A16" s="3">
        <f>TITRES_STAT!B19</f>
        <v>44631</v>
      </c>
      <c r="B16" s="5">
        <f>TITRES_STAT!C19</f>
        <v>17</v>
      </c>
      <c r="C16" s="5">
        <f>TITRES_STAT!D19</f>
        <v>12.0937</v>
      </c>
      <c r="D16" s="5">
        <f>TITRES_STAT!E19</f>
        <v>0</v>
      </c>
      <c r="E16" s="2">
        <f t="shared" si="0"/>
        <v>0</v>
      </c>
      <c r="F16" s="5" t="str">
        <f t="shared" si="3"/>
        <v>NEUTRAL</v>
      </c>
      <c r="G16" s="5" t="e">
        <f t="shared" si="2"/>
        <v>#DIV/0!</v>
      </c>
      <c r="H16" s="5" t="str">
        <f t="shared" si="1"/>
        <v>NEUTRAL</v>
      </c>
    </row>
    <row r="17" spans="1:8" ht="13.5" x14ac:dyDescent="0.25">
      <c r="A17" s="3">
        <f>TITRES_STAT!B20</f>
        <v>44634</v>
      </c>
      <c r="B17" s="5">
        <f>TITRES_STAT!C20</f>
        <v>17</v>
      </c>
      <c r="C17" s="5">
        <f>TITRES_STAT!D20</f>
        <v>12.0937</v>
      </c>
      <c r="D17" s="5">
        <f>TITRES_STAT!E20</f>
        <v>0</v>
      </c>
      <c r="E17" s="2">
        <f t="shared" si="0"/>
        <v>0</v>
      </c>
      <c r="F17" s="5" t="str">
        <f t="shared" si="3"/>
        <v>NEUTRAL</v>
      </c>
      <c r="G17" s="5" t="e">
        <f t="shared" si="2"/>
        <v>#DIV/0!</v>
      </c>
      <c r="H17" s="5" t="str">
        <f t="shared" si="1"/>
        <v>NEUTRAL</v>
      </c>
    </row>
    <row r="18" spans="1:8" ht="13.5" x14ac:dyDescent="0.25">
      <c r="A18" s="3">
        <f>TITRES_STAT!B21</f>
        <v>44635</v>
      </c>
      <c r="B18" s="5">
        <f>TITRES_STAT!C21</f>
        <v>17</v>
      </c>
      <c r="C18" s="5">
        <f>TITRES_STAT!D21</f>
        <v>12.0937</v>
      </c>
      <c r="D18" s="5">
        <f>TITRES_STAT!E21</f>
        <v>0</v>
      </c>
      <c r="E18" s="2">
        <f t="shared" si="0"/>
        <v>0</v>
      </c>
      <c r="F18" s="5" t="str">
        <f t="shared" si="3"/>
        <v>NEUTRAL</v>
      </c>
      <c r="G18" s="5" t="e">
        <f t="shared" si="2"/>
        <v>#DIV/0!</v>
      </c>
      <c r="H18" s="5" t="str">
        <f t="shared" si="1"/>
        <v>NEUTRAL</v>
      </c>
    </row>
    <row r="19" spans="1:8" ht="13.5" x14ac:dyDescent="0.25">
      <c r="A19" s="3">
        <f>TITRES_STAT!B22</f>
        <v>44636</v>
      </c>
      <c r="B19" s="5">
        <f>TITRES_STAT!C22</f>
        <v>17</v>
      </c>
      <c r="C19" s="5">
        <f>TITRES_STAT!D22</f>
        <v>12.0937</v>
      </c>
      <c r="D19" s="5">
        <f>TITRES_STAT!E22</f>
        <v>0</v>
      </c>
      <c r="E19" s="2">
        <f t="shared" si="0"/>
        <v>0</v>
      </c>
      <c r="F19" s="5" t="str">
        <f t="shared" si="3"/>
        <v>NEUTRAL</v>
      </c>
      <c r="G19" s="5" t="e">
        <f t="shared" si="2"/>
        <v>#DIV/0!</v>
      </c>
      <c r="H19" s="5" t="str">
        <f t="shared" si="1"/>
        <v>NEUTRAL</v>
      </c>
    </row>
    <row r="20" spans="1:8" ht="13.5" x14ac:dyDescent="0.25">
      <c r="A20" s="3">
        <f>TITRES_STAT!B23</f>
        <v>44637</v>
      </c>
      <c r="B20" s="5">
        <f>TITRES_STAT!C23</f>
        <v>17.5</v>
      </c>
      <c r="C20" s="5">
        <f>TITRES_STAT!D23</f>
        <v>12.449400000000001</v>
      </c>
      <c r="D20" s="5">
        <f>TITRES_STAT!E23</f>
        <v>89559</v>
      </c>
      <c r="E20" s="2">
        <f t="shared" si="0"/>
        <v>89559</v>
      </c>
      <c r="F20" s="5" t="str">
        <f t="shared" si="3"/>
        <v>BULLISH</v>
      </c>
      <c r="G20" s="5" t="e">
        <f t="shared" si="2"/>
        <v>#DIV/0!</v>
      </c>
      <c r="H20" s="5" t="str">
        <f t="shared" si="1"/>
        <v>CONFIRMED BULLISH</v>
      </c>
    </row>
    <row r="21" spans="1:8" ht="13.5" x14ac:dyDescent="0.25">
      <c r="A21" s="3">
        <f>TITRES_STAT!B24</f>
        <v>44638</v>
      </c>
      <c r="B21" s="5">
        <f>TITRES_STAT!C24</f>
        <v>17.5</v>
      </c>
      <c r="C21" s="5">
        <f>TITRES_STAT!D24</f>
        <v>12.449400000000001</v>
      </c>
      <c r="D21" s="5">
        <f>TITRES_STAT!E24</f>
        <v>31586</v>
      </c>
      <c r="E21" s="2">
        <f t="shared" si="0"/>
        <v>89559</v>
      </c>
      <c r="F21" s="5" t="str">
        <f t="shared" si="3"/>
        <v>BULLISH</v>
      </c>
      <c r="G21" s="5" t="e">
        <f t="shared" si="2"/>
        <v>#DIV/0!</v>
      </c>
      <c r="H21" s="5" t="str">
        <f t="shared" si="1"/>
        <v>CONFIRMED BULLISH</v>
      </c>
    </row>
    <row r="22" spans="1:8" ht="13.5" x14ac:dyDescent="0.25">
      <c r="A22" s="3">
        <f>TITRES_STAT!B25</f>
        <v>44641</v>
      </c>
      <c r="B22" s="5">
        <f>TITRES_STAT!C25</f>
        <v>17.39</v>
      </c>
      <c r="C22" s="5">
        <f>TITRES_STAT!D25</f>
        <v>12.3712</v>
      </c>
      <c r="D22" s="5">
        <f>TITRES_STAT!E25</f>
        <v>10247</v>
      </c>
      <c r="E22" s="2">
        <f t="shared" si="0"/>
        <v>79312</v>
      </c>
      <c r="F22" s="5" t="str">
        <f t="shared" si="3"/>
        <v>BULLISH</v>
      </c>
      <c r="G22" s="5" t="e">
        <f t="shared" si="2"/>
        <v>#DIV/0!</v>
      </c>
      <c r="H22" s="5" t="str">
        <f t="shared" si="1"/>
        <v>CONFIRMED BULLISH</v>
      </c>
    </row>
    <row r="23" spans="1:8" ht="13.5" x14ac:dyDescent="0.25">
      <c r="A23" s="3">
        <f>TITRES_STAT!B26</f>
        <v>44642</v>
      </c>
      <c r="B23" s="5">
        <f>TITRES_STAT!C26</f>
        <v>17.100000000000001</v>
      </c>
      <c r="C23" s="5">
        <f>TITRES_STAT!D26</f>
        <v>12.164899999999999</v>
      </c>
      <c r="D23" s="5">
        <f>TITRES_STAT!E26</f>
        <v>10302</v>
      </c>
      <c r="E23" s="2">
        <f t="shared" si="0"/>
        <v>69010</v>
      </c>
      <c r="F23" s="5" t="str">
        <f t="shared" si="3"/>
        <v>BULLISH</v>
      </c>
      <c r="G23" s="5" t="e">
        <f t="shared" si="2"/>
        <v>#DIV/0!</v>
      </c>
      <c r="H23" s="5" t="str">
        <f t="shared" si="1"/>
        <v>CONFIRMED BULLISH</v>
      </c>
    </row>
    <row r="24" spans="1:8" ht="13.5" x14ac:dyDescent="0.25">
      <c r="A24" s="3">
        <f>TITRES_STAT!B27</f>
        <v>44643</v>
      </c>
      <c r="B24" s="5">
        <f>TITRES_STAT!C27</f>
        <v>17.149999999999999</v>
      </c>
      <c r="C24" s="5">
        <f>TITRES_STAT!D27</f>
        <v>12.2005</v>
      </c>
      <c r="D24" s="5">
        <f>TITRES_STAT!E27</f>
        <v>7396</v>
      </c>
      <c r="E24" s="2">
        <f t="shared" si="0"/>
        <v>76406</v>
      </c>
      <c r="F24" s="5" t="str">
        <f t="shared" si="3"/>
        <v>BULLISH</v>
      </c>
      <c r="G24" s="5" t="e">
        <f t="shared" si="2"/>
        <v>#DIV/0!</v>
      </c>
      <c r="H24" s="5" t="str">
        <f t="shared" si="1"/>
        <v>CONFIRMED BULLISH</v>
      </c>
    </row>
    <row r="25" spans="1:8" ht="13.5" x14ac:dyDescent="0.25">
      <c r="A25" s="3">
        <f>TITRES_STAT!B28</f>
        <v>44644</v>
      </c>
      <c r="B25" s="5">
        <f>TITRES_STAT!C28</f>
        <v>17.399999999999999</v>
      </c>
      <c r="C25" s="5">
        <f>TITRES_STAT!D28</f>
        <v>12.378299999999999</v>
      </c>
      <c r="D25" s="5">
        <f>TITRES_STAT!E28</f>
        <v>37438</v>
      </c>
      <c r="E25" s="2">
        <f t="shared" si="0"/>
        <v>113844</v>
      </c>
      <c r="F25" s="5" t="str">
        <f t="shared" si="3"/>
        <v>BULLISH</v>
      </c>
      <c r="G25" s="5" t="str">
        <f t="shared" si="2"/>
        <v>STRONG</v>
      </c>
      <c r="H25" s="5" t="str">
        <f t="shared" si="1"/>
        <v>BULLISH DIVERGENCE</v>
      </c>
    </row>
    <row r="26" spans="1:8" ht="13.5" x14ac:dyDescent="0.25">
      <c r="A26" s="3">
        <f>TITRES_STAT!B29</f>
        <v>44645</v>
      </c>
      <c r="B26" s="5">
        <f>TITRES_STAT!C29</f>
        <v>18.29</v>
      </c>
      <c r="C26" s="5">
        <f>TITRES_STAT!D29</f>
        <v>13.0114</v>
      </c>
      <c r="D26" s="5">
        <f>TITRES_STAT!E29</f>
        <v>48029</v>
      </c>
      <c r="E26" s="2">
        <f t="shared" si="0"/>
        <v>161873</v>
      </c>
      <c r="F26" s="5" t="str">
        <f t="shared" si="3"/>
        <v>BULLISH</v>
      </c>
      <c r="G26" s="5" t="str">
        <f t="shared" si="2"/>
        <v>STRONG</v>
      </c>
      <c r="H26" s="5" t="str">
        <f t="shared" si="1"/>
        <v>CONFIRMED BULLISH</v>
      </c>
    </row>
    <row r="27" spans="1:8" ht="13.5" x14ac:dyDescent="0.25">
      <c r="A27" s="3">
        <f>TITRES_STAT!B30</f>
        <v>44648</v>
      </c>
      <c r="B27" s="5">
        <f>TITRES_STAT!C30</f>
        <v>18.100000000000001</v>
      </c>
      <c r="C27" s="5">
        <f>TITRES_STAT!D30</f>
        <v>12.876300000000001</v>
      </c>
      <c r="D27" s="5">
        <f>TITRES_STAT!E30</f>
        <v>17722</v>
      </c>
      <c r="E27" s="2">
        <f t="shared" si="0"/>
        <v>144151</v>
      </c>
      <c r="F27" s="5" t="str">
        <f t="shared" si="3"/>
        <v>BULLISH</v>
      </c>
      <c r="G27" s="5" t="str">
        <f t="shared" si="2"/>
        <v>STRONG</v>
      </c>
      <c r="H27" s="5" t="str">
        <f t="shared" si="1"/>
        <v>CONFIRMED BULLISH</v>
      </c>
    </row>
    <row r="28" spans="1:8" ht="13.5" x14ac:dyDescent="0.25">
      <c r="A28" s="3">
        <f>TITRES_STAT!B31</f>
        <v>44649</v>
      </c>
      <c r="B28" s="5">
        <f>TITRES_STAT!C31</f>
        <v>18.399999999999999</v>
      </c>
      <c r="C28" s="5">
        <f>TITRES_STAT!D31</f>
        <v>13.089700000000001</v>
      </c>
      <c r="D28" s="5">
        <f>TITRES_STAT!E31</f>
        <v>16320</v>
      </c>
      <c r="E28" s="2">
        <f t="shared" si="0"/>
        <v>160471</v>
      </c>
      <c r="F28" s="5" t="str">
        <f t="shared" si="3"/>
        <v>BULLISH</v>
      </c>
      <c r="G28" s="5" t="str">
        <f t="shared" si="2"/>
        <v>STRONG</v>
      </c>
      <c r="H28" s="5" t="str">
        <f t="shared" si="1"/>
        <v>CONFIRMED BULLISH</v>
      </c>
    </row>
    <row r="29" spans="1:8" ht="13.5" x14ac:dyDescent="0.25">
      <c r="A29" s="3">
        <f>TITRES_STAT!B32</f>
        <v>44650</v>
      </c>
      <c r="B29" s="5">
        <f>TITRES_STAT!C32</f>
        <v>18.39</v>
      </c>
      <c r="C29" s="5">
        <f>TITRES_STAT!D32</f>
        <v>13.082599999999999</v>
      </c>
      <c r="D29" s="5">
        <f>TITRES_STAT!E32</f>
        <v>14612</v>
      </c>
      <c r="E29" s="2">
        <f t="shared" si="0"/>
        <v>145859</v>
      </c>
      <c r="F29" s="5" t="str">
        <f t="shared" si="3"/>
        <v>BULLISH</v>
      </c>
      <c r="G29" s="5" t="str">
        <f t="shared" si="2"/>
        <v>STRONG</v>
      </c>
      <c r="H29" s="5" t="str">
        <f t="shared" si="1"/>
        <v>CONFIRMED BULLISH</v>
      </c>
    </row>
    <row r="30" spans="1:8" ht="13.5" x14ac:dyDescent="0.25">
      <c r="A30" s="3">
        <f>TITRES_STAT!B33</f>
        <v>44651</v>
      </c>
      <c r="B30" s="5">
        <f>TITRES_STAT!C33</f>
        <v>18.3</v>
      </c>
      <c r="C30" s="5">
        <f>TITRES_STAT!D33</f>
        <v>13.018599999999999</v>
      </c>
      <c r="D30" s="5">
        <f>TITRES_STAT!E33</f>
        <v>1538</v>
      </c>
      <c r="E30" s="2">
        <f t="shared" si="0"/>
        <v>144321</v>
      </c>
      <c r="F30" s="5" t="str">
        <f t="shared" si="3"/>
        <v>BULLISH</v>
      </c>
      <c r="G30" s="5" t="str">
        <f t="shared" si="2"/>
        <v>STRONG</v>
      </c>
      <c r="H30" s="5" t="str">
        <f t="shared" si="1"/>
        <v>CONFIRMED BULLISH</v>
      </c>
    </row>
    <row r="31" spans="1:8" ht="13.5" x14ac:dyDescent="0.25">
      <c r="A31" s="3">
        <f>TITRES_STAT!B34</f>
        <v>44652</v>
      </c>
      <c r="B31" s="5">
        <f>TITRES_STAT!C34</f>
        <v>18.2</v>
      </c>
      <c r="C31" s="5">
        <f>TITRES_STAT!D34</f>
        <v>12.9474</v>
      </c>
      <c r="D31" s="5">
        <f>TITRES_STAT!E34</f>
        <v>181</v>
      </c>
      <c r="E31" s="2">
        <f t="shared" si="0"/>
        <v>144140</v>
      </c>
      <c r="F31" s="5" t="str">
        <f t="shared" si="3"/>
        <v>BEARISH</v>
      </c>
      <c r="G31" s="5" t="str">
        <f t="shared" si="2"/>
        <v>WEAK</v>
      </c>
      <c r="H31" s="5" t="str">
        <f t="shared" si="1"/>
        <v>CONFIRMED BEARISH</v>
      </c>
    </row>
    <row r="32" spans="1:8" ht="13.5" x14ac:dyDescent="0.25">
      <c r="A32" s="3">
        <f>TITRES_STAT!B35</f>
        <v>44655</v>
      </c>
      <c r="B32" s="5">
        <f>TITRES_STAT!C35</f>
        <v>18.2</v>
      </c>
      <c r="C32" s="5">
        <f>TITRES_STAT!D35</f>
        <v>12.9474</v>
      </c>
      <c r="D32" s="5">
        <f>TITRES_STAT!E35</f>
        <v>1104</v>
      </c>
      <c r="E32" s="2">
        <f t="shared" si="0"/>
        <v>144140</v>
      </c>
      <c r="F32" s="5" t="str">
        <f t="shared" si="3"/>
        <v>BEARISH</v>
      </c>
      <c r="G32" s="5" t="str">
        <f t="shared" si="2"/>
        <v>NEUTRAL</v>
      </c>
      <c r="H32" s="5" t="str">
        <f t="shared" si="1"/>
        <v>BEARISH DIVERGENCE</v>
      </c>
    </row>
    <row r="33" spans="1:8" ht="13.5" x14ac:dyDescent="0.25">
      <c r="A33" s="3">
        <f>TITRES_STAT!B36</f>
        <v>44656</v>
      </c>
      <c r="B33" s="5">
        <f>TITRES_STAT!C36</f>
        <v>18.2</v>
      </c>
      <c r="C33" s="5">
        <f>TITRES_STAT!D36</f>
        <v>12.9474</v>
      </c>
      <c r="D33" s="5">
        <f>TITRES_STAT!E36</f>
        <v>2280</v>
      </c>
      <c r="E33" s="2">
        <f t="shared" si="0"/>
        <v>144140</v>
      </c>
      <c r="F33" s="5" t="str">
        <f t="shared" si="3"/>
        <v>BEARISH</v>
      </c>
      <c r="G33" s="5" t="str">
        <f t="shared" si="2"/>
        <v>WEAK</v>
      </c>
      <c r="H33" s="5" t="str">
        <f t="shared" si="1"/>
        <v>CONFIRMED BEARISH</v>
      </c>
    </row>
    <row r="34" spans="1:8" ht="13.5" x14ac:dyDescent="0.25">
      <c r="A34" s="3">
        <f>TITRES_STAT!B37</f>
        <v>44657</v>
      </c>
      <c r="B34" s="5">
        <f>TITRES_STAT!C37</f>
        <v>18.100000000000001</v>
      </c>
      <c r="C34" s="5">
        <f>TITRES_STAT!D37</f>
        <v>12.876300000000001</v>
      </c>
      <c r="D34" s="5">
        <f>TITRES_STAT!E37</f>
        <v>5778</v>
      </c>
      <c r="E34" s="2">
        <f t="shared" si="0"/>
        <v>138362</v>
      </c>
      <c r="F34" s="5" t="str">
        <f t="shared" si="3"/>
        <v>BEARISH</v>
      </c>
      <c r="G34" s="5" t="str">
        <f t="shared" si="2"/>
        <v>WEAK</v>
      </c>
      <c r="H34" s="5" t="str">
        <f t="shared" si="1"/>
        <v>CONFIRMED BEARISH</v>
      </c>
    </row>
    <row r="35" spans="1:8" ht="13.5" x14ac:dyDescent="0.25">
      <c r="A35" s="3">
        <f>TITRES_STAT!B38</f>
        <v>44658</v>
      </c>
      <c r="B35" s="5">
        <f>TITRES_STAT!C38</f>
        <v>18</v>
      </c>
      <c r="C35" s="5">
        <f>TITRES_STAT!D38</f>
        <v>12.805099999999999</v>
      </c>
      <c r="D35" s="5">
        <f>TITRES_STAT!E38</f>
        <v>4149</v>
      </c>
      <c r="E35" s="2">
        <f t="shared" si="0"/>
        <v>134213</v>
      </c>
      <c r="F35" s="5" t="str">
        <f t="shared" si="3"/>
        <v>BEARISH</v>
      </c>
      <c r="G35" s="5" t="str">
        <f t="shared" si="2"/>
        <v>WEAK</v>
      </c>
      <c r="H35" s="5" t="str">
        <f t="shared" si="1"/>
        <v>CONFIRMED BEARISH</v>
      </c>
    </row>
    <row r="36" spans="1:8" ht="13.5" x14ac:dyDescent="0.25">
      <c r="A36" s="3">
        <f>TITRES_STAT!B39</f>
        <v>44659</v>
      </c>
      <c r="B36" s="5">
        <f>TITRES_STAT!C39</f>
        <v>18.100000000000001</v>
      </c>
      <c r="C36" s="5">
        <f>TITRES_STAT!D39</f>
        <v>12.876300000000001</v>
      </c>
      <c r="D36" s="5">
        <f>TITRES_STAT!E39</f>
        <v>4992</v>
      </c>
      <c r="E36" s="2">
        <f t="shared" si="0"/>
        <v>139205</v>
      </c>
      <c r="F36" s="5" t="str">
        <f t="shared" si="3"/>
        <v>BEARISH</v>
      </c>
      <c r="G36" s="5" t="str">
        <f t="shared" si="2"/>
        <v>WEAK</v>
      </c>
      <c r="H36" s="5" t="str">
        <f t="shared" si="1"/>
        <v>CONFIRMED BEARISH</v>
      </c>
    </row>
    <row r="37" spans="1:8" ht="13.5" x14ac:dyDescent="0.25">
      <c r="A37" s="3">
        <f>TITRES_STAT!B40</f>
        <v>44662</v>
      </c>
      <c r="B37" s="5">
        <f>TITRES_STAT!C40</f>
        <v>18</v>
      </c>
      <c r="C37" s="5">
        <f>TITRES_STAT!D40</f>
        <v>12.805099999999999</v>
      </c>
      <c r="D37" s="5">
        <f>TITRES_STAT!E40</f>
        <v>1657</v>
      </c>
      <c r="E37" s="2">
        <f t="shared" si="0"/>
        <v>137548</v>
      </c>
      <c r="F37" s="5" t="str">
        <f t="shared" si="3"/>
        <v>BEARISH</v>
      </c>
      <c r="G37" s="5" t="str">
        <f t="shared" si="2"/>
        <v>WEAK</v>
      </c>
      <c r="H37" s="5" t="str">
        <f t="shared" si="1"/>
        <v>CONFIRMED BEARISH</v>
      </c>
    </row>
    <row r="38" spans="1:8" ht="13.5" x14ac:dyDescent="0.25">
      <c r="A38" s="3">
        <f>TITRES_STAT!B41</f>
        <v>44663</v>
      </c>
      <c r="B38" s="5">
        <f>TITRES_STAT!C41</f>
        <v>18</v>
      </c>
      <c r="C38" s="5">
        <f>TITRES_STAT!D41</f>
        <v>12.805099999999999</v>
      </c>
      <c r="D38" s="5">
        <f>TITRES_STAT!E41</f>
        <v>4476</v>
      </c>
      <c r="E38" s="2">
        <f t="shared" si="0"/>
        <v>137548</v>
      </c>
      <c r="F38" s="5" t="str">
        <f t="shared" si="3"/>
        <v>BEARISH</v>
      </c>
      <c r="G38" s="5" t="str">
        <f t="shared" si="2"/>
        <v>WEAK</v>
      </c>
      <c r="H38" s="5" t="str">
        <f t="shared" si="1"/>
        <v>CONFIRMED BEARISH</v>
      </c>
    </row>
    <row r="39" spans="1:8" ht="13.5" x14ac:dyDescent="0.25">
      <c r="A39" s="3">
        <f>TITRES_STAT!B42</f>
        <v>44664</v>
      </c>
      <c r="B39" s="5">
        <f>TITRES_STAT!C42</f>
        <v>18</v>
      </c>
      <c r="C39" s="5">
        <f>TITRES_STAT!D42</f>
        <v>12.805099999999999</v>
      </c>
      <c r="D39" s="5">
        <f>TITRES_STAT!E42</f>
        <v>7107</v>
      </c>
      <c r="E39" s="2">
        <f t="shared" si="0"/>
        <v>137548</v>
      </c>
      <c r="F39" s="5" t="str">
        <f t="shared" si="3"/>
        <v>BEARISH</v>
      </c>
      <c r="G39" s="5" t="str">
        <f t="shared" si="2"/>
        <v>NEUTRAL</v>
      </c>
      <c r="H39" s="5" t="str">
        <f t="shared" si="1"/>
        <v>CONFIRMED BEARISH</v>
      </c>
    </row>
    <row r="40" spans="1:8" ht="13.5" x14ac:dyDescent="0.25">
      <c r="A40" s="3">
        <f>TITRES_STAT!B43</f>
        <v>44665</v>
      </c>
      <c r="B40" s="5">
        <f>TITRES_STAT!C43</f>
        <v>18.12</v>
      </c>
      <c r="C40" s="5">
        <f>TITRES_STAT!D43</f>
        <v>12.890499999999999</v>
      </c>
      <c r="D40" s="5">
        <f>TITRES_STAT!E43</f>
        <v>1780</v>
      </c>
      <c r="E40" s="2">
        <f t="shared" si="0"/>
        <v>139328</v>
      </c>
      <c r="F40" s="5" t="str">
        <f t="shared" si="3"/>
        <v>BULLISH</v>
      </c>
      <c r="G40" s="5" t="str">
        <f t="shared" si="2"/>
        <v>STRONG</v>
      </c>
      <c r="H40" s="5" t="str">
        <f t="shared" si="1"/>
        <v>CONFIRMED BULLISH</v>
      </c>
    </row>
    <row r="41" spans="1:8" ht="13.5" x14ac:dyDescent="0.25">
      <c r="A41" s="3">
        <f>TITRES_STAT!B44</f>
        <v>44666</v>
      </c>
      <c r="B41" s="5">
        <f>TITRES_STAT!C44</f>
        <v>18.079999999999998</v>
      </c>
      <c r="C41" s="5">
        <f>TITRES_STAT!D44</f>
        <v>12.8621</v>
      </c>
      <c r="D41" s="5">
        <f>TITRES_STAT!E44</f>
        <v>7343</v>
      </c>
      <c r="E41" s="2">
        <f t="shared" si="0"/>
        <v>131985</v>
      </c>
      <c r="F41" s="5" t="str">
        <f t="shared" si="3"/>
        <v>BEARISH</v>
      </c>
      <c r="G41" s="5" t="str">
        <f t="shared" si="2"/>
        <v>WEAK</v>
      </c>
      <c r="H41" s="5" t="str">
        <f t="shared" si="1"/>
        <v>CONFIRMED BEARISH</v>
      </c>
    </row>
    <row r="42" spans="1:8" ht="13.5" x14ac:dyDescent="0.25">
      <c r="A42" s="3">
        <f>TITRES_STAT!B45</f>
        <v>44669</v>
      </c>
      <c r="B42" s="5">
        <f>TITRES_STAT!C45</f>
        <v>18.420000000000002</v>
      </c>
      <c r="C42" s="5">
        <f>TITRES_STAT!D45</f>
        <v>13.103899999999999</v>
      </c>
      <c r="D42" s="5">
        <f>TITRES_STAT!E45</f>
        <v>9492</v>
      </c>
      <c r="E42" s="2">
        <f t="shared" si="0"/>
        <v>141477</v>
      </c>
      <c r="F42" s="5" t="str">
        <f t="shared" si="3"/>
        <v>BULLISH</v>
      </c>
      <c r="G42" s="5" t="str">
        <f t="shared" si="2"/>
        <v>STRONG</v>
      </c>
      <c r="H42" s="5" t="str">
        <f t="shared" si="1"/>
        <v>CONFIRMED BULLISH</v>
      </c>
    </row>
    <row r="43" spans="1:8" ht="13.5" x14ac:dyDescent="0.25">
      <c r="A43" s="3">
        <f>TITRES_STAT!B46</f>
        <v>44670</v>
      </c>
      <c r="B43" s="5">
        <f>TITRES_STAT!C46</f>
        <v>18.12</v>
      </c>
      <c r="C43" s="5">
        <f>TITRES_STAT!D46</f>
        <v>12.890499999999999</v>
      </c>
      <c r="D43" s="5">
        <f>TITRES_STAT!E46</f>
        <v>8017</v>
      </c>
      <c r="E43" s="2">
        <f t="shared" si="0"/>
        <v>133460</v>
      </c>
      <c r="F43" s="5" t="str">
        <f t="shared" si="3"/>
        <v>BEARISH</v>
      </c>
      <c r="G43" s="5" t="str">
        <f t="shared" si="2"/>
        <v>WEAK</v>
      </c>
      <c r="H43" s="5" t="str">
        <f t="shared" si="1"/>
        <v>BEARISH DIVERGENCE</v>
      </c>
    </row>
    <row r="44" spans="1:8" ht="13.5" x14ac:dyDescent="0.25">
      <c r="A44" s="3">
        <f>TITRES_STAT!B47</f>
        <v>44671</v>
      </c>
      <c r="B44" s="5">
        <f>TITRES_STAT!C47</f>
        <v>18.2</v>
      </c>
      <c r="C44" s="5">
        <f>TITRES_STAT!D47</f>
        <v>12.9474</v>
      </c>
      <c r="D44" s="5">
        <f>TITRES_STAT!E47</f>
        <v>5634</v>
      </c>
      <c r="E44" s="2">
        <f t="shared" si="0"/>
        <v>139094</v>
      </c>
      <c r="F44" s="5" t="str">
        <f t="shared" si="3"/>
        <v>BULLISH</v>
      </c>
      <c r="G44" s="5" t="str">
        <f t="shared" si="2"/>
        <v>NEUTRAL</v>
      </c>
      <c r="H44" s="5" t="str">
        <f t="shared" si="1"/>
        <v>CONFIRMED BULLISH</v>
      </c>
    </row>
    <row r="45" spans="1:8" ht="13.5" x14ac:dyDescent="0.25">
      <c r="A45" s="3">
        <f>TITRES_STAT!B48</f>
        <v>44672</v>
      </c>
      <c r="B45" s="5">
        <f>TITRES_STAT!C48</f>
        <v>18</v>
      </c>
      <c r="C45" s="5">
        <f>TITRES_STAT!D48</f>
        <v>12.805099999999999</v>
      </c>
      <c r="D45" s="5">
        <f>TITRES_STAT!E48</f>
        <v>7302</v>
      </c>
      <c r="E45" s="2">
        <f t="shared" si="0"/>
        <v>131792</v>
      </c>
      <c r="F45" s="5" t="str">
        <f t="shared" si="3"/>
        <v>BEARISH</v>
      </c>
      <c r="G45" s="5" t="str">
        <f t="shared" si="2"/>
        <v>WEAK</v>
      </c>
      <c r="H45" s="5" t="str">
        <f t="shared" si="1"/>
        <v>CONFIRMED BEARISH</v>
      </c>
    </row>
    <row r="46" spans="1:8" ht="13.5" x14ac:dyDescent="0.25">
      <c r="A46" s="3">
        <f>TITRES_STAT!B49</f>
        <v>44673</v>
      </c>
      <c r="B46" s="5">
        <f>TITRES_STAT!C49</f>
        <v>18.100000000000001</v>
      </c>
      <c r="C46" s="5">
        <f>TITRES_STAT!D49</f>
        <v>12.876300000000001</v>
      </c>
      <c r="D46" s="5">
        <f>TITRES_STAT!E49</f>
        <v>2255</v>
      </c>
      <c r="E46" s="2">
        <f t="shared" si="0"/>
        <v>134047</v>
      </c>
      <c r="F46" s="5" t="str">
        <f t="shared" si="3"/>
        <v>BULLISH</v>
      </c>
      <c r="G46" s="5" t="str">
        <f t="shared" si="2"/>
        <v>NEUTRAL</v>
      </c>
      <c r="H46" s="5" t="str">
        <f t="shared" si="1"/>
        <v>CONFIRMED BULLISH</v>
      </c>
    </row>
    <row r="47" spans="1:8" ht="13.5" x14ac:dyDescent="0.25">
      <c r="A47" s="3">
        <f>TITRES_STAT!B50</f>
        <v>44676</v>
      </c>
      <c r="B47" s="5">
        <f>TITRES_STAT!C50</f>
        <v>18.100000000000001</v>
      </c>
      <c r="C47" s="5">
        <f>TITRES_STAT!D50</f>
        <v>12.876300000000001</v>
      </c>
      <c r="D47" s="5">
        <f>TITRES_STAT!E50</f>
        <v>1954</v>
      </c>
      <c r="E47" s="2">
        <f t="shared" si="0"/>
        <v>134047</v>
      </c>
      <c r="F47" s="5" t="str">
        <f t="shared" si="3"/>
        <v>BEARISH</v>
      </c>
      <c r="G47" s="5" t="str">
        <f t="shared" si="2"/>
        <v>WEAK</v>
      </c>
      <c r="H47" s="5" t="str">
        <f t="shared" si="1"/>
        <v>CONFIRMED BEARISH</v>
      </c>
    </row>
    <row r="48" spans="1:8" ht="13.5" x14ac:dyDescent="0.25">
      <c r="A48" s="3">
        <f>TITRES_STAT!B51</f>
        <v>44677</v>
      </c>
      <c r="B48" s="5">
        <f>TITRES_STAT!C51</f>
        <v>18.100000000000001</v>
      </c>
      <c r="C48" s="5">
        <f>TITRES_STAT!D51</f>
        <v>12.876300000000001</v>
      </c>
      <c r="D48" s="5">
        <f>TITRES_STAT!E51</f>
        <v>3028</v>
      </c>
      <c r="E48" s="2">
        <f t="shared" si="0"/>
        <v>134047</v>
      </c>
      <c r="F48" s="5" t="str">
        <f t="shared" si="3"/>
        <v>BULLISH</v>
      </c>
      <c r="G48" s="5" t="str">
        <f t="shared" si="2"/>
        <v>NEUTRAL</v>
      </c>
      <c r="H48" s="5" t="str">
        <f t="shared" si="1"/>
        <v>BULLISH DIVERGENCE</v>
      </c>
    </row>
    <row r="49" spans="1:8" ht="13.5" x14ac:dyDescent="0.25">
      <c r="A49" s="3">
        <f>TITRES_STAT!B52</f>
        <v>44678</v>
      </c>
      <c r="B49" s="5">
        <f>TITRES_STAT!C52</f>
        <v>18.100000000000001</v>
      </c>
      <c r="C49" s="5">
        <f>TITRES_STAT!D52</f>
        <v>12.876300000000001</v>
      </c>
      <c r="D49" s="5">
        <f>TITRES_STAT!E52</f>
        <v>4721</v>
      </c>
      <c r="E49" s="2">
        <f t="shared" si="0"/>
        <v>134047</v>
      </c>
      <c r="F49" s="5" t="str">
        <f t="shared" si="3"/>
        <v>BEARISH</v>
      </c>
      <c r="G49" s="5" t="str">
        <f t="shared" si="2"/>
        <v>WEAK</v>
      </c>
      <c r="H49" s="5" t="str">
        <f t="shared" si="1"/>
        <v>CONFIRMED BEARISH</v>
      </c>
    </row>
    <row r="50" spans="1:8" ht="13.5" x14ac:dyDescent="0.25">
      <c r="A50" s="3">
        <f>TITRES_STAT!B53</f>
        <v>44679</v>
      </c>
      <c r="B50" s="5">
        <f>TITRES_STAT!C53</f>
        <v>18.100000000000001</v>
      </c>
      <c r="C50" s="5">
        <f>TITRES_STAT!D53</f>
        <v>12.876300000000001</v>
      </c>
      <c r="D50" s="5">
        <f>TITRES_STAT!E53</f>
        <v>4962</v>
      </c>
      <c r="E50" s="2">
        <f t="shared" si="0"/>
        <v>134047</v>
      </c>
      <c r="F50" s="5" t="str">
        <f t="shared" si="3"/>
        <v>BULLISH</v>
      </c>
      <c r="G50" s="5" t="str">
        <f t="shared" si="2"/>
        <v>NEUTRAL</v>
      </c>
      <c r="H50" s="5" t="str">
        <f t="shared" si="1"/>
        <v>CONFIRMED BULLISH</v>
      </c>
    </row>
    <row r="51" spans="1:8" ht="13.5" x14ac:dyDescent="0.25">
      <c r="A51" s="3">
        <f>TITRES_STAT!B54</f>
        <v>44680</v>
      </c>
      <c r="B51" s="5">
        <f>TITRES_STAT!C54</f>
        <v>18.100000000000001</v>
      </c>
      <c r="C51" s="5">
        <f>TITRES_STAT!D54</f>
        <v>12.876300000000001</v>
      </c>
      <c r="D51" s="5">
        <f>TITRES_STAT!E54</f>
        <v>1370</v>
      </c>
      <c r="E51" s="2">
        <f t="shared" si="0"/>
        <v>134047</v>
      </c>
      <c r="F51" s="5" t="str">
        <f t="shared" si="3"/>
        <v>NEUTRAL</v>
      </c>
      <c r="G51" s="5" t="str">
        <f t="shared" si="2"/>
        <v>NEUTRAL</v>
      </c>
      <c r="H51" s="5" t="str">
        <f t="shared" si="1"/>
        <v>NEUTRAL</v>
      </c>
    </row>
    <row r="52" spans="1:8" ht="13.5" x14ac:dyDescent="0.25">
      <c r="A52" s="3">
        <f>TITRES_STAT!B55</f>
        <v>44685</v>
      </c>
      <c r="B52" s="5">
        <f>TITRES_STAT!C55</f>
        <v>18.100000000000001</v>
      </c>
      <c r="C52" s="5">
        <f>TITRES_STAT!D55</f>
        <v>12.876300000000001</v>
      </c>
      <c r="D52" s="5">
        <f>TITRES_STAT!E55</f>
        <v>2909</v>
      </c>
      <c r="E52" s="2">
        <f t="shared" si="0"/>
        <v>134047</v>
      </c>
      <c r="F52" s="5" t="str">
        <f t="shared" si="3"/>
        <v>NEUTRAL</v>
      </c>
      <c r="G52" s="5" t="str">
        <f t="shared" si="2"/>
        <v>NEUTRAL</v>
      </c>
      <c r="H52" s="5" t="str">
        <f t="shared" si="1"/>
        <v>NEUTRAL</v>
      </c>
    </row>
    <row r="53" spans="1:8" ht="13.5" x14ac:dyDescent="0.25">
      <c r="A53" s="3">
        <f>TITRES_STAT!B56</f>
        <v>44686</v>
      </c>
      <c r="B53" s="5">
        <f>TITRES_STAT!C56</f>
        <v>18.5</v>
      </c>
      <c r="C53" s="5">
        <f>TITRES_STAT!D56</f>
        <v>13.1608</v>
      </c>
      <c r="D53" s="5">
        <f>TITRES_STAT!E56</f>
        <v>6959</v>
      </c>
      <c r="E53" s="2">
        <f t="shared" si="0"/>
        <v>141006</v>
      </c>
      <c r="F53" s="5" t="str">
        <f t="shared" si="3"/>
        <v>BULLISH</v>
      </c>
      <c r="G53" s="5" t="str">
        <f t="shared" si="2"/>
        <v>STRONG</v>
      </c>
      <c r="H53" s="5" t="str">
        <f t="shared" si="1"/>
        <v>CONFIRMED BULLISH</v>
      </c>
    </row>
    <row r="54" spans="1:8" ht="13.5" x14ac:dyDescent="0.25">
      <c r="A54" s="3">
        <f>TITRES_STAT!B57</f>
        <v>44687</v>
      </c>
      <c r="B54" s="5">
        <f>TITRES_STAT!C57</f>
        <v>18.84</v>
      </c>
      <c r="C54" s="5">
        <f>TITRES_STAT!D57</f>
        <v>13.402699999999999</v>
      </c>
      <c r="D54" s="5">
        <f>TITRES_STAT!E57</f>
        <v>14078</v>
      </c>
      <c r="E54" s="2">
        <f t="shared" si="0"/>
        <v>155084</v>
      </c>
      <c r="F54" s="5" t="str">
        <f t="shared" si="3"/>
        <v>BULLISH</v>
      </c>
      <c r="G54" s="5" t="str">
        <f t="shared" si="2"/>
        <v>STRONG</v>
      </c>
      <c r="H54" s="5" t="str">
        <f t="shared" si="1"/>
        <v>CONFIRMED BULLISH</v>
      </c>
    </row>
    <row r="55" spans="1:8" ht="13.5" x14ac:dyDescent="0.25">
      <c r="A55" s="3">
        <f>TITRES_STAT!B58</f>
        <v>44690</v>
      </c>
      <c r="B55" s="5">
        <f>TITRES_STAT!C58</f>
        <v>18.8</v>
      </c>
      <c r="C55" s="5">
        <f>TITRES_STAT!D58</f>
        <v>13.3743</v>
      </c>
      <c r="D55" s="5">
        <f>TITRES_STAT!E58</f>
        <v>5525</v>
      </c>
      <c r="E55" s="2">
        <f t="shared" si="0"/>
        <v>149559</v>
      </c>
      <c r="F55" s="5" t="str">
        <f t="shared" si="3"/>
        <v>BULLISH</v>
      </c>
      <c r="G55" s="5" t="str">
        <f t="shared" si="2"/>
        <v>STRONG</v>
      </c>
      <c r="H55" s="5" t="str">
        <f t="shared" si="1"/>
        <v>CONFIRMED BULLISH</v>
      </c>
    </row>
    <row r="56" spans="1:8" ht="13.5" x14ac:dyDescent="0.25">
      <c r="A56" s="3">
        <f>TITRES_STAT!B59</f>
        <v>44691</v>
      </c>
      <c r="B56" s="5">
        <f>TITRES_STAT!C59</f>
        <v>18.899999999999999</v>
      </c>
      <c r="C56" s="5">
        <f>TITRES_STAT!D59</f>
        <v>13.445399999999999</v>
      </c>
      <c r="D56" s="5">
        <f>TITRES_STAT!E59</f>
        <v>7004</v>
      </c>
      <c r="E56" s="2">
        <f t="shared" si="0"/>
        <v>156563</v>
      </c>
      <c r="F56" s="5" t="str">
        <f t="shared" si="3"/>
        <v>BULLISH</v>
      </c>
      <c r="G56" s="5" t="str">
        <f t="shared" si="2"/>
        <v>STRONG</v>
      </c>
      <c r="H56" s="5" t="str">
        <f t="shared" si="1"/>
        <v>CONFIRMED BULLISH</v>
      </c>
    </row>
    <row r="57" spans="1:8" ht="13.5" x14ac:dyDescent="0.25">
      <c r="A57" s="3">
        <f>TITRES_STAT!B60</f>
        <v>44692</v>
      </c>
      <c r="B57" s="5">
        <f>TITRES_STAT!C60</f>
        <v>19</v>
      </c>
      <c r="C57" s="5">
        <f>TITRES_STAT!D60</f>
        <v>13.516500000000001</v>
      </c>
      <c r="D57" s="5">
        <f>TITRES_STAT!E60</f>
        <v>10352</v>
      </c>
      <c r="E57" s="2">
        <f t="shared" si="0"/>
        <v>166915</v>
      </c>
      <c r="F57" s="5" t="str">
        <f t="shared" si="3"/>
        <v>BULLISH</v>
      </c>
      <c r="G57" s="5" t="str">
        <f t="shared" si="2"/>
        <v>STRONG</v>
      </c>
      <c r="H57" s="5" t="str">
        <f t="shared" si="1"/>
        <v>CONFIRMED BULLISH</v>
      </c>
    </row>
    <row r="58" spans="1:8" ht="13.5" x14ac:dyDescent="0.25">
      <c r="A58" s="3">
        <f>TITRES_STAT!B61</f>
        <v>44693</v>
      </c>
      <c r="B58" s="5">
        <f>TITRES_STAT!C61</f>
        <v>19</v>
      </c>
      <c r="C58" s="5">
        <f>TITRES_STAT!D61</f>
        <v>13.516500000000001</v>
      </c>
      <c r="D58" s="5">
        <f>TITRES_STAT!E61</f>
        <v>3996</v>
      </c>
      <c r="E58" s="2">
        <f t="shared" si="0"/>
        <v>166915</v>
      </c>
      <c r="F58" s="5" t="str">
        <f t="shared" si="3"/>
        <v>BULLISH</v>
      </c>
      <c r="G58" s="5" t="str">
        <f t="shared" si="2"/>
        <v>STRONG</v>
      </c>
      <c r="H58" s="5" t="str">
        <f t="shared" si="1"/>
        <v>CONFIRMED BULLISH</v>
      </c>
    </row>
    <row r="59" spans="1:8" ht="13.5" x14ac:dyDescent="0.25">
      <c r="A59" s="3">
        <f>TITRES_STAT!B62</f>
        <v>44694</v>
      </c>
      <c r="B59" s="5">
        <f>TITRES_STAT!C62</f>
        <v>19.489999999999998</v>
      </c>
      <c r="C59" s="5">
        <f>TITRES_STAT!D62</f>
        <v>13.8651</v>
      </c>
      <c r="D59" s="5">
        <f>TITRES_STAT!E62</f>
        <v>6113</v>
      </c>
      <c r="E59" s="2">
        <f t="shared" si="0"/>
        <v>173028</v>
      </c>
      <c r="F59" s="5" t="str">
        <f t="shared" si="3"/>
        <v>BULLISH</v>
      </c>
      <c r="G59" s="5" t="str">
        <f t="shared" si="2"/>
        <v>STRONG</v>
      </c>
      <c r="H59" s="5" t="str">
        <f t="shared" si="1"/>
        <v>CONFIRMED BULLISH</v>
      </c>
    </row>
    <row r="60" spans="1:8" ht="13.5" x14ac:dyDescent="0.25">
      <c r="A60" s="3">
        <f>TITRES_STAT!B63</f>
        <v>44697</v>
      </c>
      <c r="B60" s="5">
        <f>TITRES_STAT!C63</f>
        <v>19.59</v>
      </c>
      <c r="C60" s="5">
        <f>TITRES_STAT!D63</f>
        <v>13.936299999999999</v>
      </c>
      <c r="D60" s="5">
        <f>TITRES_STAT!E63</f>
        <v>7734</v>
      </c>
      <c r="E60" s="2">
        <f t="shared" si="0"/>
        <v>180762</v>
      </c>
      <c r="F60" s="5" t="str">
        <f t="shared" si="3"/>
        <v>BULLISH</v>
      </c>
      <c r="G60" s="5" t="str">
        <f t="shared" si="2"/>
        <v>STRONG</v>
      </c>
      <c r="H60" s="5" t="str">
        <f t="shared" si="1"/>
        <v>CONFIRMED BULLISH</v>
      </c>
    </row>
    <row r="61" spans="1:8" ht="13.5" x14ac:dyDescent="0.25">
      <c r="A61" s="3">
        <f>TITRES_STAT!B64</f>
        <v>44698</v>
      </c>
      <c r="B61" s="5">
        <f>TITRES_STAT!C64</f>
        <v>19.97</v>
      </c>
      <c r="C61" s="5">
        <f>TITRES_STAT!D64</f>
        <v>14.2066</v>
      </c>
      <c r="D61" s="5">
        <f>TITRES_STAT!E64</f>
        <v>10532</v>
      </c>
      <c r="E61" s="2">
        <f t="shared" si="0"/>
        <v>191294</v>
      </c>
      <c r="F61" s="5" t="str">
        <f t="shared" si="3"/>
        <v>BULLISH</v>
      </c>
      <c r="G61" s="5" t="str">
        <f t="shared" si="2"/>
        <v>STRONG</v>
      </c>
      <c r="H61" s="5" t="str">
        <f t="shared" si="1"/>
        <v>CONFIRMED BULLISH</v>
      </c>
    </row>
    <row r="62" spans="1:8" ht="13.5" x14ac:dyDescent="0.25">
      <c r="A62" s="3">
        <f>TITRES_STAT!B65</f>
        <v>44699</v>
      </c>
      <c r="B62" s="5">
        <f>TITRES_STAT!C65</f>
        <v>20.399999999999999</v>
      </c>
      <c r="C62" s="5">
        <f>TITRES_STAT!D65</f>
        <v>14.512499999999999</v>
      </c>
      <c r="D62" s="5">
        <f>TITRES_STAT!E65</f>
        <v>4804</v>
      </c>
      <c r="E62" s="2">
        <f t="shared" si="0"/>
        <v>196098</v>
      </c>
      <c r="F62" s="5" t="str">
        <f t="shared" si="3"/>
        <v>BULLISH</v>
      </c>
      <c r="G62" s="5" t="str">
        <f t="shared" si="2"/>
        <v>STRONG</v>
      </c>
      <c r="H62" s="5" t="str">
        <f t="shared" si="1"/>
        <v>CONFIRMED BULLISH</v>
      </c>
    </row>
    <row r="63" spans="1:8" ht="13.5" x14ac:dyDescent="0.25">
      <c r="A63" s="3">
        <f>TITRES_STAT!B66</f>
        <v>44700</v>
      </c>
      <c r="B63" s="5">
        <f>TITRES_STAT!C66</f>
        <v>20.3</v>
      </c>
      <c r="C63" s="5">
        <f>TITRES_STAT!D66</f>
        <v>14.4414</v>
      </c>
      <c r="D63" s="5">
        <f>TITRES_STAT!E66</f>
        <v>4038</v>
      </c>
      <c r="E63" s="2">
        <f t="shared" si="0"/>
        <v>192060</v>
      </c>
      <c r="F63" s="5" t="str">
        <f t="shared" si="3"/>
        <v>BULLISH</v>
      </c>
      <c r="G63" s="5" t="str">
        <f t="shared" si="2"/>
        <v>STRONG</v>
      </c>
      <c r="H63" s="5" t="str">
        <f t="shared" si="1"/>
        <v>CONFIRMED BULLISH</v>
      </c>
    </row>
    <row r="64" spans="1:8" ht="13.5" x14ac:dyDescent="0.25">
      <c r="A64" s="3">
        <f>TITRES_STAT!B67</f>
        <v>44701</v>
      </c>
      <c r="B64" s="5">
        <f>TITRES_STAT!C67</f>
        <v>19.989999999999998</v>
      </c>
      <c r="C64" s="5">
        <f>TITRES_STAT!D67</f>
        <v>14.220800000000001</v>
      </c>
      <c r="D64" s="5">
        <f>TITRES_STAT!E67</f>
        <v>1808</v>
      </c>
      <c r="E64" s="2">
        <f t="shared" si="0"/>
        <v>190252</v>
      </c>
      <c r="F64" s="5" t="str">
        <f t="shared" si="3"/>
        <v>BULLISH</v>
      </c>
      <c r="G64" s="5" t="str">
        <f t="shared" si="2"/>
        <v>STRONG</v>
      </c>
      <c r="H64" s="5" t="str">
        <f t="shared" si="1"/>
        <v>CONFIRMED BULLISH</v>
      </c>
    </row>
    <row r="65" spans="1:8" ht="13.5" x14ac:dyDescent="0.25">
      <c r="A65" s="3">
        <f>TITRES_STAT!B68</f>
        <v>44704</v>
      </c>
      <c r="B65" s="5">
        <f>TITRES_STAT!C68</f>
        <v>19.98</v>
      </c>
      <c r="C65" s="5">
        <f>TITRES_STAT!D68</f>
        <v>14.213699999999999</v>
      </c>
      <c r="D65" s="5">
        <f>TITRES_STAT!E68</f>
        <v>2463</v>
      </c>
      <c r="E65" s="2">
        <f t="shared" si="0"/>
        <v>187789</v>
      </c>
      <c r="F65" s="5" t="str">
        <f t="shared" si="3"/>
        <v>BULLISH</v>
      </c>
      <c r="G65" s="5" t="str">
        <f t="shared" si="2"/>
        <v>STRONG</v>
      </c>
      <c r="H65" s="5" t="str">
        <f t="shared" si="1"/>
        <v>CONFIRMED BULLISH</v>
      </c>
    </row>
    <row r="66" spans="1:8" ht="13.5" x14ac:dyDescent="0.25">
      <c r="A66" s="3">
        <f>TITRES_STAT!B69</f>
        <v>44705</v>
      </c>
      <c r="B66" s="5">
        <f>TITRES_STAT!C69</f>
        <v>19.89</v>
      </c>
      <c r="C66" s="5">
        <f>TITRES_STAT!D69</f>
        <v>14.149699999999999</v>
      </c>
      <c r="D66" s="5">
        <f>TITRES_STAT!E69</f>
        <v>484</v>
      </c>
      <c r="E66" s="2">
        <f t="shared" si="0"/>
        <v>187305</v>
      </c>
      <c r="F66" s="5" t="str">
        <f t="shared" si="3"/>
        <v>BEARISH</v>
      </c>
      <c r="G66" s="5" t="str">
        <f t="shared" si="2"/>
        <v>WEAK</v>
      </c>
      <c r="H66" s="5" t="str">
        <f t="shared" si="1"/>
        <v>CONFIRMED BEARISH</v>
      </c>
    </row>
    <row r="67" spans="1:8" ht="13.5" x14ac:dyDescent="0.25">
      <c r="A67" s="3">
        <f>TITRES_STAT!B70</f>
        <v>44706</v>
      </c>
      <c r="B67" s="5">
        <f>TITRES_STAT!C70</f>
        <v>19.95</v>
      </c>
      <c r="C67" s="5">
        <f>TITRES_STAT!D70</f>
        <v>14.192399999999999</v>
      </c>
      <c r="D67" s="5">
        <f>TITRES_STAT!E70</f>
        <v>3106</v>
      </c>
      <c r="E67" s="2">
        <f t="shared" si="0"/>
        <v>190411</v>
      </c>
      <c r="F67" s="5" t="str">
        <f t="shared" si="3"/>
        <v>BEARISH</v>
      </c>
      <c r="G67" s="5" t="str">
        <f t="shared" si="2"/>
        <v>WEAK</v>
      </c>
      <c r="H67" s="5" t="str">
        <f t="shared" si="1"/>
        <v>CONFIRMED BEARISH</v>
      </c>
    </row>
    <row r="68" spans="1:8" ht="13.5" x14ac:dyDescent="0.25">
      <c r="A68" s="3">
        <f>TITRES_STAT!B71</f>
        <v>44707</v>
      </c>
      <c r="B68" s="5">
        <f>TITRES_STAT!C71</f>
        <v>20</v>
      </c>
      <c r="C68" s="5">
        <f>TITRES_STAT!D71</f>
        <v>14.2279</v>
      </c>
      <c r="D68" s="5">
        <f>TITRES_STAT!E71</f>
        <v>23842</v>
      </c>
      <c r="E68" s="2">
        <f t="shared" ref="E68:E131" si="4">IF(B68&gt;B67, E67+D68, IF(B68&lt;B67, E67-D68, E67))</f>
        <v>214253</v>
      </c>
      <c r="F68" s="5" t="str">
        <f t="shared" si="3"/>
        <v>BULLISH</v>
      </c>
      <c r="G68" s="5" t="str">
        <f t="shared" si="2"/>
        <v>STRONG</v>
      </c>
      <c r="H68" s="5" t="str">
        <f t="shared" si="1"/>
        <v>BULLISH DIVERGENCE</v>
      </c>
    </row>
    <row r="69" spans="1:8" ht="13.5" x14ac:dyDescent="0.25">
      <c r="A69" s="3">
        <f>TITRES_STAT!B72</f>
        <v>44708</v>
      </c>
      <c r="B69" s="5">
        <f>TITRES_STAT!C72</f>
        <v>20.190000000000001</v>
      </c>
      <c r="C69" s="5">
        <f>TITRES_STAT!D72</f>
        <v>14.363099999999999</v>
      </c>
      <c r="D69" s="5">
        <f>TITRES_STAT!E72</f>
        <v>4704</v>
      </c>
      <c r="E69" s="2">
        <f t="shared" si="4"/>
        <v>218957</v>
      </c>
      <c r="F69" s="5" t="str">
        <f t="shared" si="3"/>
        <v>BULLISH</v>
      </c>
      <c r="G69" s="5" t="str">
        <f t="shared" si="2"/>
        <v>STRONG</v>
      </c>
      <c r="H69" s="5" t="str">
        <f t="shared" si="1"/>
        <v>CONFIRMED BULLISH</v>
      </c>
    </row>
    <row r="70" spans="1:8" ht="13.5" x14ac:dyDescent="0.25">
      <c r="A70" s="3">
        <f>TITRES_STAT!B73</f>
        <v>44711</v>
      </c>
      <c r="B70" s="5">
        <f>TITRES_STAT!C73</f>
        <v>20</v>
      </c>
      <c r="C70" s="5">
        <f>TITRES_STAT!D73</f>
        <v>14.2279</v>
      </c>
      <c r="D70" s="5">
        <f>TITRES_STAT!E73</f>
        <v>2652</v>
      </c>
      <c r="E70" s="2">
        <f t="shared" si="4"/>
        <v>216305</v>
      </c>
      <c r="F70" s="5" t="str">
        <f t="shared" si="3"/>
        <v>BULLISH</v>
      </c>
      <c r="G70" s="5" t="str">
        <f t="shared" si="2"/>
        <v>STRONG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44712</v>
      </c>
      <c r="B71" s="5">
        <f>TITRES_STAT!C74</f>
        <v>19.899999999999999</v>
      </c>
      <c r="C71" s="5">
        <f>TITRES_STAT!D74</f>
        <v>14.1568</v>
      </c>
      <c r="D71" s="5">
        <f>TITRES_STAT!E74</f>
        <v>50</v>
      </c>
      <c r="E71" s="2">
        <f t="shared" si="4"/>
        <v>216255</v>
      </c>
      <c r="F71" s="5" t="str">
        <f t="shared" si="3"/>
        <v>BULLISH</v>
      </c>
      <c r="G71" s="5" t="str">
        <f t="shared" ref="G71:G134" si="6">IF((E71-E66)/E66 &gt; 0.02, "STRONG",
 IF((E71-E66)/E66 &lt; -0.02, "WEAK", "NEUTRAL"))</f>
        <v>STRONG</v>
      </c>
      <c r="H71" s="5" t="str">
        <f t="shared" si="5"/>
        <v>CONFIRMED BULLISH</v>
      </c>
    </row>
    <row r="72" spans="1:8" ht="13.5" x14ac:dyDescent="0.25">
      <c r="A72" s="3">
        <f>TITRES_STAT!B75</f>
        <v>44713</v>
      </c>
      <c r="B72" s="5">
        <f>TITRES_STAT!C75</f>
        <v>19.97</v>
      </c>
      <c r="C72" s="5">
        <f>TITRES_STAT!D75</f>
        <v>14.2066</v>
      </c>
      <c r="D72" s="5">
        <f>TITRES_STAT!E75</f>
        <v>1306</v>
      </c>
      <c r="E72" s="2">
        <f t="shared" si="4"/>
        <v>217561</v>
      </c>
      <c r="F72" s="5" t="str">
        <f t="shared" ref="F72:F135" si="7">IF(E72&gt;E67,"BULLISH",IF(E72&lt;E67,"BEARISH","NEUTRAL"))</f>
        <v>BULLISH</v>
      </c>
      <c r="G72" s="5" t="str">
        <f t="shared" si="6"/>
        <v>STRONG</v>
      </c>
      <c r="H72" s="5" t="str">
        <f t="shared" si="5"/>
        <v>CONFIRMED BULLISH</v>
      </c>
    </row>
    <row r="73" spans="1:8" ht="13.5" x14ac:dyDescent="0.25">
      <c r="A73" s="3">
        <f>TITRES_STAT!B76</f>
        <v>44714</v>
      </c>
      <c r="B73" s="5">
        <f>TITRES_STAT!C76</f>
        <v>19.97</v>
      </c>
      <c r="C73" s="5">
        <f>TITRES_STAT!D76</f>
        <v>14.2066</v>
      </c>
      <c r="D73" s="5">
        <f>TITRES_STAT!E76</f>
        <v>1943</v>
      </c>
      <c r="E73" s="2">
        <f t="shared" si="4"/>
        <v>217561</v>
      </c>
      <c r="F73" s="5" t="str">
        <f t="shared" si="7"/>
        <v>BULLISH</v>
      </c>
      <c r="G73" s="5" t="str">
        <f t="shared" si="6"/>
        <v>NEUTRAL</v>
      </c>
      <c r="H73" s="5" t="str">
        <f t="shared" si="5"/>
        <v>BULLISH DIVERGENCE</v>
      </c>
    </row>
    <row r="74" spans="1:8" ht="13.5" x14ac:dyDescent="0.25">
      <c r="A74" s="3">
        <f>TITRES_STAT!B77</f>
        <v>44715</v>
      </c>
      <c r="B74" s="5">
        <f>TITRES_STAT!C77</f>
        <v>19.899999999999999</v>
      </c>
      <c r="C74" s="5">
        <f>TITRES_STAT!D77</f>
        <v>14.1568</v>
      </c>
      <c r="D74" s="5">
        <f>TITRES_STAT!E77</f>
        <v>1801</v>
      </c>
      <c r="E74" s="2">
        <f t="shared" si="4"/>
        <v>215760</v>
      </c>
      <c r="F74" s="5" t="str">
        <f t="shared" si="7"/>
        <v>BEARISH</v>
      </c>
      <c r="G74" s="5" t="str">
        <f t="shared" si="6"/>
        <v>NEUTRAL</v>
      </c>
      <c r="H74" s="5" t="str">
        <f t="shared" si="5"/>
        <v>CONFIRMED BEARISH</v>
      </c>
    </row>
    <row r="75" spans="1:8" ht="13.5" x14ac:dyDescent="0.25">
      <c r="A75" s="3">
        <f>TITRES_STAT!B78</f>
        <v>44718</v>
      </c>
      <c r="B75" s="5">
        <f>TITRES_STAT!C78</f>
        <v>19.899999999999999</v>
      </c>
      <c r="C75" s="5">
        <f>TITRES_STAT!D78</f>
        <v>14.1568</v>
      </c>
      <c r="D75" s="5">
        <f>TITRES_STAT!E78</f>
        <v>32494</v>
      </c>
      <c r="E75" s="2">
        <f t="shared" si="4"/>
        <v>215760</v>
      </c>
      <c r="F75" s="5" t="str">
        <f t="shared" si="7"/>
        <v>BEARISH</v>
      </c>
      <c r="G75" s="5" t="str">
        <f t="shared" si="6"/>
        <v>NEUTRAL</v>
      </c>
      <c r="H75" s="5" t="str">
        <f t="shared" si="5"/>
        <v>CONFIRMED BEARISH</v>
      </c>
    </row>
    <row r="76" spans="1:8" ht="13.5" x14ac:dyDescent="0.25">
      <c r="A76" s="3">
        <f>TITRES_STAT!B79</f>
        <v>44719</v>
      </c>
      <c r="B76" s="5">
        <f>TITRES_STAT!C79</f>
        <v>19.600000000000001</v>
      </c>
      <c r="C76" s="5">
        <f>TITRES_STAT!D79</f>
        <v>13.9434</v>
      </c>
      <c r="D76" s="5">
        <f>TITRES_STAT!E79</f>
        <v>6385</v>
      </c>
      <c r="E76" s="2">
        <f t="shared" si="4"/>
        <v>209375</v>
      </c>
      <c r="F76" s="5" t="str">
        <f t="shared" si="7"/>
        <v>BEARISH</v>
      </c>
      <c r="G76" s="5" t="str">
        <f t="shared" si="6"/>
        <v>WEAK</v>
      </c>
      <c r="H76" s="5" t="str">
        <f t="shared" si="5"/>
        <v>CONFIRMED BEARISH</v>
      </c>
    </row>
    <row r="77" spans="1:8" ht="13.5" x14ac:dyDescent="0.25">
      <c r="A77" s="3">
        <f>TITRES_STAT!B80</f>
        <v>44720</v>
      </c>
      <c r="B77" s="5">
        <f>TITRES_STAT!C80</f>
        <v>19.95</v>
      </c>
      <c r="C77" s="5">
        <f>TITRES_STAT!D80</f>
        <v>14.192399999999999</v>
      </c>
      <c r="D77" s="5">
        <f>TITRES_STAT!E80</f>
        <v>13279</v>
      </c>
      <c r="E77" s="2">
        <f t="shared" si="4"/>
        <v>222654</v>
      </c>
      <c r="F77" s="5" t="str">
        <f t="shared" si="7"/>
        <v>BULLISH</v>
      </c>
      <c r="G77" s="5" t="str">
        <f t="shared" si="6"/>
        <v>STRONG</v>
      </c>
      <c r="H77" s="5" t="str">
        <f t="shared" si="5"/>
        <v>BULLISH DIVERGENCE</v>
      </c>
    </row>
    <row r="78" spans="1:8" ht="13.5" x14ac:dyDescent="0.25">
      <c r="A78" s="3">
        <f>TITRES_STAT!B81</f>
        <v>44721</v>
      </c>
      <c r="B78" s="5">
        <f>TITRES_STAT!C81</f>
        <v>18.09</v>
      </c>
      <c r="C78" s="5">
        <f>TITRES_STAT!D81</f>
        <v>14.3325</v>
      </c>
      <c r="D78" s="5">
        <f>TITRES_STAT!E81</f>
        <v>7371</v>
      </c>
      <c r="E78" s="2">
        <f t="shared" si="4"/>
        <v>215283</v>
      </c>
      <c r="F78" s="5" t="str">
        <f t="shared" si="7"/>
        <v>BEARISH</v>
      </c>
      <c r="G78" s="5" t="str">
        <f t="shared" si="6"/>
        <v>NEUTRAL</v>
      </c>
      <c r="H78" s="5" t="str">
        <f t="shared" si="5"/>
        <v>CONFIRMED BEARISH</v>
      </c>
    </row>
    <row r="79" spans="1:8" ht="13.5" x14ac:dyDescent="0.25">
      <c r="A79" s="3">
        <f>TITRES_STAT!B82</f>
        <v>44722</v>
      </c>
      <c r="B79" s="5">
        <f>TITRES_STAT!C82</f>
        <v>18.100000000000001</v>
      </c>
      <c r="C79" s="5">
        <f>TITRES_STAT!D82</f>
        <v>14.340400000000001</v>
      </c>
      <c r="D79" s="5">
        <f>TITRES_STAT!E82</f>
        <v>4628</v>
      </c>
      <c r="E79" s="2">
        <f t="shared" si="4"/>
        <v>219911</v>
      </c>
      <c r="F79" s="5" t="str">
        <f t="shared" si="7"/>
        <v>BULLISH</v>
      </c>
      <c r="G79" s="5" t="str">
        <f t="shared" si="6"/>
        <v>NEUTRAL</v>
      </c>
      <c r="H79" s="5" t="str">
        <f t="shared" si="5"/>
        <v>BULLISH DIVERGENCE</v>
      </c>
    </row>
    <row r="80" spans="1:8" ht="13.5" x14ac:dyDescent="0.25">
      <c r="A80" s="3">
        <f>TITRES_STAT!B83</f>
        <v>44725</v>
      </c>
      <c r="B80" s="5">
        <f>TITRES_STAT!C83</f>
        <v>18</v>
      </c>
      <c r="C80" s="5">
        <f>TITRES_STAT!D83</f>
        <v>14.261200000000001</v>
      </c>
      <c r="D80" s="5">
        <f>TITRES_STAT!E83</f>
        <v>4152</v>
      </c>
      <c r="E80" s="2">
        <f t="shared" si="4"/>
        <v>215759</v>
      </c>
      <c r="F80" s="5" t="str">
        <f t="shared" si="7"/>
        <v>BEARISH</v>
      </c>
      <c r="G80" s="5" t="str">
        <f t="shared" si="6"/>
        <v>NEUTRAL</v>
      </c>
      <c r="H80" s="5" t="str">
        <f t="shared" si="5"/>
        <v>CONFIRMED BEARISH</v>
      </c>
    </row>
    <row r="81" spans="1:8" ht="13.5" x14ac:dyDescent="0.25">
      <c r="A81" s="3">
        <f>TITRES_STAT!B84</f>
        <v>44726</v>
      </c>
      <c r="B81" s="5">
        <f>TITRES_STAT!C84</f>
        <v>18</v>
      </c>
      <c r="C81" s="5">
        <f>TITRES_STAT!D84</f>
        <v>14.261200000000001</v>
      </c>
      <c r="D81" s="5">
        <f>TITRES_STAT!E84</f>
        <v>1197</v>
      </c>
      <c r="E81" s="2">
        <f t="shared" si="4"/>
        <v>215759</v>
      </c>
      <c r="F81" s="5" t="str">
        <f t="shared" si="7"/>
        <v>BULLISH</v>
      </c>
      <c r="G81" s="5" t="str">
        <f t="shared" si="6"/>
        <v>STRONG</v>
      </c>
      <c r="H81" s="5" t="str">
        <f t="shared" si="5"/>
        <v>BULLISH DIVERGENCE</v>
      </c>
    </row>
    <row r="82" spans="1:8" ht="13.5" x14ac:dyDescent="0.25">
      <c r="A82" s="3">
        <f>TITRES_STAT!B85</f>
        <v>44727</v>
      </c>
      <c r="B82" s="5">
        <f>TITRES_STAT!C85</f>
        <v>18</v>
      </c>
      <c r="C82" s="5">
        <f>TITRES_STAT!D85</f>
        <v>14.261200000000001</v>
      </c>
      <c r="D82" s="5">
        <f>TITRES_STAT!E85</f>
        <v>2254</v>
      </c>
      <c r="E82" s="2">
        <f t="shared" si="4"/>
        <v>215759</v>
      </c>
      <c r="F82" s="5" t="str">
        <f t="shared" si="7"/>
        <v>BEARISH</v>
      </c>
      <c r="G82" s="5" t="str">
        <f t="shared" si="6"/>
        <v>WEAK</v>
      </c>
      <c r="H82" s="5" t="str">
        <f t="shared" si="5"/>
        <v>CONFIRMED BEARISH</v>
      </c>
    </row>
    <row r="83" spans="1:8" ht="13.5" x14ac:dyDescent="0.25">
      <c r="A83" s="3">
        <f>TITRES_STAT!B86</f>
        <v>44728</v>
      </c>
      <c r="B83" s="5">
        <f>TITRES_STAT!C86</f>
        <v>18.350000000000001</v>
      </c>
      <c r="C83" s="5">
        <f>TITRES_STAT!D86</f>
        <v>14.538500000000001</v>
      </c>
      <c r="D83" s="5">
        <f>TITRES_STAT!E86</f>
        <v>9476</v>
      </c>
      <c r="E83" s="2">
        <f t="shared" si="4"/>
        <v>225235</v>
      </c>
      <c r="F83" s="5" t="str">
        <f t="shared" si="7"/>
        <v>BULLISH</v>
      </c>
      <c r="G83" s="5" t="str">
        <f t="shared" si="6"/>
        <v>STRONG</v>
      </c>
      <c r="H83" s="5" t="str">
        <f t="shared" si="5"/>
        <v>CONFIRMED BULLISH</v>
      </c>
    </row>
    <row r="84" spans="1:8" ht="13.5" x14ac:dyDescent="0.25">
      <c r="A84" s="3">
        <f>TITRES_STAT!B87</f>
        <v>44729</v>
      </c>
      <c r="B84" s="5">
        <f>TITRES_STAT!C87</f>
        <v>18.7</v>
      </c>
      <c r="C84" s="5">
        <f>TITRES_STAT!D87</f>
        <v>14.815799999999999</v>
      </c>
      <c r="D84" s="5">
        <f>TITRES_STAT!E87</f>
        <v>6605</v>
      </c>
      <c r="E84" s="2">
        <f t="shared" si="4"/>
        <v>231840</v>
      </c>
      <c r="F84" s="5" t="str">
        <f t="shared" si="7"/>
        <v>BULLISH</v>
      </c>
      <c r="G84" s="5" t="str">
        <f t="shared" si="6"/>
        <v>STRONG</v>
      </c>
      <c r="H84" s="5" t="str">
        <f t="shared" si="5"/>
        <v>CONFIRMED BULLISH</v>
      </c>
    </row>
    <row r="85" spans="1:8" ht="13.5" x14ac:dyDescent="0.25">
      <c r="A85" s="3">
        <f>TITRES_STAT!B88</f>
        <v>44732</v>
      </c>
      <c r="B85" s="5">
        <f>TITRES_STAT!C88</f>
        <v>18.5</v>
      </c>
      <c r="C85" s="5">
        <f>TITRES_STAT!D88</f>
        <v>14.657400000000001</v>
      </c>
      <c r="D85" s="5">
        <f>TITRES_STAT!E88</f>
        <v>660</v>
      </c>
      <c r="E85" s="2">
        <f t="shared" si="4"/>
        <v>231180</v>
      </c>
      <c r="F85" s="5" t="str">
        <f t="shared" si="7"/>
        <v>BULLISH</v>
      </c>
      <c r="G85" s="5" t="str">
        <f t="shared" si="6"/>
        <v>STRONG</v>
      </c>
      <c r="H85" s="5" t="str">
        <f t="shared" si="5"/>
        <v>CONFIRMED BULLISH</v>
      </c>
    </row>
    <row r="86" spans="1:8" ht="13.5" x14ac:dyDescent="0.25">
      <c r="A86" s="3">
        <f>TITRES_STAT!B89</f>
        <v>44733</v>
      </c>
      <c r="B86" s="5">
        <f>TITRES_STAT!C89</f>
        <v>18.45</v>
      </c>
      <c r="C86" s="5">
        <f>TITRES_STAT!D89</f>
        <v>14.617699999999999</v>
      </c>
      <c r="D86" s="5">
        <f>TITRES_STAT!E89</f>
        <v>836</v>
      </c>
      <c r="E86" s="2">
        <f t="shared" si="4"/>
        <v>230344</v>
      </c>
      <c r="F86" s="5" t="str">
        <f t="shared" si="7"/>
        <v>BULLISH</v>
      </c>
      <c r="G86" s="5" t="str">
        <f t="shared" si="6"/>
        <v>STRONG</v>
      </c>
      <c r="H86" s="5" t="str">
        <f t="shared" si="5"/>
        <v>CONFIRMED BULLISH</v>
      </c>
    </row>
    <row r="87" spans="1:8" ht="13.5" x14ac:dyDescent="0.25">
      <c r="A87" s="3">
        <f>TITRES_STAT!B90</f>
        <v>44734</v>
      </c>
      <c r="B87" s="5">
        <f>TITRES_STAT!C90</f>
        <v>18.89</v>
      </c>
      <c r="C87" s="5">
        <f>TITRES_STAT!D90</f>
        <v>14.9663</v>
      </c>
      <c r="D87" s="5">
        <f>TITRES_STAT!E90</f>
        <v>4850</v>
      </c>
      <c r="E87" s="2">
        <f t="shared" si="4"/>
        <v>235194</v>
      </c>
      <c r="F87" s="5" t="str">
        <f t="shared" si="7"/>
        <v>BULLISH</v>
      </c>
      <c r="G87" s="5" t="str">
        <f t="shared" si="6"/>
        <v>STRONG</v>
      </c>
      <c r="H87" s="5" t="str">
        <f t="shared" si="5"/>
        <v>CONFIRMED BULLISH</v>
      </c>
    </row>
    <row r="88" spans="1:8" ht="13.5" x14ac:dyDescent="0.25">
      <c r="A88" s="3">
        <f>TITRES_STAT!B91</f>
        <v>44735</v>
      </c>
      <c r="B88" s="5">
        <f>TITRES_STAT!C91</f>
        <v>18.899999999999999</v>
      </c>
      <c r="C88" s="5">
        <f>TITRES_STAT!D91</f>
        <v>14.974299999999999</v>
      </c>
      <c r="D88" s="5">
        <f>TITRES_STAT!E91</f>
        <v>1688</v>
      </c>
      <c r="E88" s="2">
        <f t="shared" si="4"/>
        <v>236882</v>
      </c>
      <c r="F88" s="5" t="str">
        <f t="shared" si="7"/>
        <v>BULLISH</v>
      </c>
      <c r="G88" s="5" t="str">
        <f t="shared" si="6"/>
        <v>STRONG</v>
      </c>
      <c r="H88" s="5" t="str">
        <f t="shared" si="5"/>
        <v>CONFIRMED BULLISH</v>
      </c>
    </row>
    <row r="89" spans="1:8" ht="13.5" x14ac:dyDescent="0.25">
      <c r="A89" s="3">
        <f>TITRES_STAT!B92</f>
        <v>44736</v>
      </c>
      <c r="B89" s="5">
        <f>TITRES_STAT!C92</f>
        <v>18.89</v>
      </c>
      <c r="C89" s="5">
        <f>TITRES_STAT!D92</f>
        <v>14.9663</v>
      </c>
      <c r="D89" s="5">
        <f>TITRES_STAT!E92</f>
        <v>820</v>
      </c>
      <c r="E89" s="2">
        <f t="shared" si="4"/>
        <v>236062</v>
      </c>
      <c r="F89" s="5" t="str">
        <f t="shared" si="7"/>
        <v>BULLISH</v>
      </c>
      <c r="G89" s="5" t="str">
        <f t="shared" si="6"/>
        <v>NEUTRAL</v>
      </c>
      <c r="H89" s="5" t="str">
        <f t="shared" si="5"/>
        <v>CONFIRMED BULLISH</v>
      </c>
    </row>
    <row r="90" spans="1:8" ht="13.5" x14ac:dyDescent="0.25">
      <c r="A90" s="3">
        <f>TITRES_STAT!B93</f>
        <v>44739</v>
      </c>
      <c r="B90" s="5">
        <f>TITRES_STAT!C93</f>
        <v>18.899999999999999</v>
      </c>
      <c r="C90" s="5">
        <f>TITRES_STAT!D93</f>
        <v>14.974299999999999</v>
      </c>
      <c r="D90" s="5">
        <f>TITRES_STAT!E93</f>
        <v>5</v>
      </c>
      <c r="E90" s="2">
        <f t="shared" si="4"/>
        <v>236067</v>
      </c>
      <c r="F90" s="5" t="str">
        <f t="shared" si="7"/>
        <v>BULLISH</v>
      </c>
      <c r="G90" s="5" t="str">
        <f t="shared" si="6"/>
        <v>STRONG</v>
      </c>
      <c r="H90" s="5" t="str">
        <f t="shared" si="5"/>
        <v>CONFIRMED BULLISH</v>
      </c>
    </row>
    <row r="91" spans="1:8" ht="13.5" x14ac:dyDescent="0.25">
      <c r="A91" s="3">
        <f>TITRES_STAT!B94</f>
        <v>44740</v>
      </c>
      <c r="B91" s="5">
        <f>TITRES_STAT!C94</f>
        <v>18.899999999999999</v>
      </c>
      <c r="C91" s="5">
        <f>TITRES_STAT!D94</f>
        <v>14.974299999999999</v>
      </c>
      <c r="D91" s="5">
        <f>TITRES_STAT!E94</f>
        <v>0</v>
      </c>
      <c r="E91" s="2">
        <f t="shared" si="4"/>
        <v>236067</v>
      </c>
      <c r="F91" s="5" t="str">
        <f t="shared" si="7"/>
        <v>BULLISH</v>
      </c>
      <c r="G91" s="5" t="str">
        <f t="shared" si="6"/>
        <v>STRONG</v>
      </c>
      <c r="H91" s="5" t="str">
        <f t="shared" si="5"/>
        <v>CONFIRMED BULLISH</v>
      </c>
    </row>
    <row r="92" spans="1:8" ht="13.5" x14ac:dyDescent="0.25">
      <c r="A92" s="3">
        <f>TITRES_STAT!B95</f>
        <v>44741</v>
      </c>
      <c r="B92" s="5">
        <f>TITRES_STAT!C95</f>
        <v>18.88</v>
      </c>
      <c r="C92" s="5">
        <f>TITRES_STAT!D95</f>
        <v>14.958399999999999</v>
      </c>
      <c r="D92" s="5">
        <f>TITRES_STAT!E95</f>
        <v>1790</v>
      </c>
      <c r="E92" s="2">
        <f t="shared" si="4"/>
        <v>234277</v>
      </c>
      <c r="F92" s="5" t="str">
        <f t="shared" si="7"/>
        <v>BEARISH</v>
      </c>
      <c r="G92" s="5" t="str">
        <f t="shared" si="6"/>
        <v>NEUTRAL</v>
      </c>
      <c r="H92" s="5" t="str">
        <f t="shared" si="5"/>
        <v>CONFIRMED BEARISH</v>
      </c>
    </row>
    <row r="93" spans="1:8" ht="13.5" x14ac:dyDescent="0.25">
      <c r="A93" s="3">
        <f>TITRES_STAT!B96</f>
        <v>44742</v>
      </c>
      <c r="B93" s="5">
        <f>TITRES_STAT!C96</f>
        <v>17.75</v>
      </c>
      <c r="C93" s="5">
        <f>TITRES_STAT!D96</f>
        <v>14.0631</v>
      </c>
      <c r="D93" s="5">
        <f>TITRES_STAT!E96</f>
        <v>205</v>
      </c>
      <c r="E93" s="2">
        <f t="shared" si="4"/>
        <v>234072</v>
      </c>
      <c r="F93" s="5" t="str">
        <f t="shared" si="7"/>
        <v>BEARISH</v>
      </c>
      <c r="G93" s="5" t="str">
        <f t="shared" si="6"/>
        <v>NEUTRAL</v>
      </c>
      <c r="H93" s="5" t="str">
        <f t="shared" si="5"/>
        <v>CONFIRMED BEARISH</v>
      </c>
    </row>
    <row r="94" spans="1:8" ht="13.5" x14ac:dyDescent="0.25">
      <c r="A94" s="3">
        <f>TITRES_STAT!B97</f>
        <v>44743</v>
      </c>
      <c r="B94" s="5">
        <f>TITRES_STAT!C97</f>
        <v>18.5</v>
      </c>
      <c r="C94" s="5">
        <f>TITRES_STAT!D97</f>
        <v>14.657400000000001</v>
      </c>
      <c r="D94" s="5">
        <f>TITRES_STAT!E97</f>
        <v>874</v>
      </c>
      <c r="E94" s="2">
        <f t="shared" si="4"/>
        <v>234946</v>
      </c>
      <c r="F94" s="5" t="str">
        <f t="shared" si="7"/>
        <v>BEARISH</v>
      </c>
      <c r="G94" s="5" t="str">
        <f t="shared" si="6"/>
        <v>NEUTRAL</v>
      </c>
      <c r="H94" s="5" t="str">
        <f t="shared" si="5"/>
        <v>CONFIRMED BEARISH</v>
      </c>
    </row>
    <row r="95" spans="1:8" ht="13.5" x14ac:dyDescent="0.25">
      <c r="A95" s="3">
        <f>TITRES_STAT!B98</f>
        <v>44746</v>
      </c>
      <c r="B95" s="5">
        <f>TITRES_STAT!C98</f>
        <v>18.399999999999999</v>
      </c>
      <c r="C95" s="5">
        <f>TITRES_STAT!D98</f>
        <v>14.578099999999999</v>
      </c>
      <c r="D95" s="5">
        <f>TITRES_STAT!E98</f>
        <v>280</v>
      </c>
      <c r="E95" s="2">
        <f t="shared" si="4"/>
        <v>234666</v>
      </c>
      <c r="F95" s="5" t="str">
        <f t="shared" si="7"/>
        <v>BEARISH</v>
      </c>
      <c r="G95" s="5" t="str">
        <f t="shared" si="6"/>
        <v>NEUTRAL</v>
      </c>
      <c r="H95" s="5" t="str">
        <f t="shared" si="5"/>
        <v>CONFIRMED BEARISH</v>
      </c>
    </row>
    <row r="96" spans="1:8" ht="13.5" x14ac:dyDescent="0.25">
      <c r="A96" s="3">
        <f>TITRES_STAT!B99</f>
        <v>44747</v>
      </c>
      <c r="B96" s="5">
        <f>TITRES_STAT!C99</f>
        <v>18.399999999999999</v>
      </c>
      <c r="C96" s="5">
        <f>TITRES_STAT!D99</f>
        <v>14.578099999999999</v>
      </c>
      <c r="D96" s="5">
        <f>TITRES_STAT!E99</f>
        <v>0</v>
      </c>
      <c r="E96" s="2">
        <f t="shared" si="4"/>
        <v>234666</v>
      </c>
      <c r="F96" s="5" t="str">
        <f t="shared" si="7"/>
        <v>BEARISH</v>
      </c>
      <c r="G96" s="5" t="str">
        <f t="shared" si="6"/>
        <v>NEUTRAL</v>
      </c>
      <c r="H96" s="5" t="str">
        <f t="shared" si="5"/>
        <v>CONFIRMED BEARISH</v>
      </c>
    </row>
    <row r="97" spans="1:8" ht="13.5" x14ac:dyDescent="0.25">
      <c r="A97" s="3">
        <f>TITRES_STAT!B100</f>
        <v>44748</v>
      </c>
      <c r="B97" s="5">
        <f>TITRES_STAT!C100</f>
        <v>18.489999999999998</v>
      </c>
      <c r="C97" s="5">
        <f>TITRES_STAT!D100</f>
        <v>14.6494</v>
      </c>
      <c r="D97" s="5">
        <f>TITRES_STAT!E100</f>
        <v>2761</v>
      </c>
      <c r="E97" s="2">
        <f t="shared" si="4"/>
        <v>237427</v>
      </c>
      <c r="F97" s="5" t="str">
        <f t="shared" si="7"/>
        <v>BULLISH</v>
      </c>
      <c r="G97" s="5" t="str">
        <f t="shared" si="6"/>
        <v>NEUTRAL</v>
      </c>
      <c r="H97" s="5" t="str">
        <f t="shared" si="5"/>
        <v>BULLISH DIVERGENCE</v>
      </c>
    </row>
    <row r="98" spans="1:8" ht="13.5" x14ac:dyDescent="0.25">
      <c r="A98" s="3">
        <f>TITRES_STAT!B101</f>
        <v>44749</v>
      </c>
      <c r="B98" s="5">
        <f>TITRES_STAT!C101</f>
        <v>18.18</v>
      </c>
      <c r="C98" s="5">
        <f>TITRES_STAT!D101</f>
        <v>14.4038</v>
      </c>
      <c r="D98" s="5">
        <f>TITRES_STAT!E101</f>
        <v>100</v>
      </c>
      <c r="E98" s="2">
        <f t="shared" si="4"/>
        <v>237327</v>
      </c>
      <c r="F98" s="5" t="str">
        <f t="shared" si="7"/>
        <v>BULLISH</v>
      </c>
      <c r="G98" s="5" t="str">
        <f t="shared" si="6"/>
        <v>NEUTRAL</v>
      </c>
      <c r="H98" s="5" t="str">
        <f t="shared" si="5"/>
        <v>CONFIRMED BULLISH</v>
      </c>
    </row>
    <row r="99" spans="1:8" ht="13.5" x14ac:dyDescent="0.25">
      <c r="A99" s="3">
        <f>TITRES_STAT!B102</f>
        <v>44750</v>
      </c>
      <c r="B99" s="5">
        <f>TITRES_STAT!C102</f>
        <v>18.48</v>
      </c>
      <c r="C99" s="5">
        <f>TITRES_STAT!D102</f>
        <v>14.641500000000001</v>
      </c>
      <c r="D99" s="5">
        <f>TITRES_STAT!E102</f>
        <v>559</v>
      </c>
      <c r="E99" s="2">
        <f t="shared" si="4"/>
        <v>237886</v>
      </c>
      <c r="F99" s="5" t="str">
        <f t="shared" si="7"/>
        <v>BULLISH</v>
      </c>
      <c r="G99" s="5" t="str">
        <f t="shared" si="6"/>
        <v>NEUTRAL</v>
      </c>
      <c r="H99" s="5" t="str">
        <f t="shared" si="5"/>
        <v>BULLISH DIVERGENCE</v>
      </c>
    </row>
    <row r="100" spans="1:8" ht="13.5" x14ac:dyDescent="0.25">
      <c r="A100" s="3">
        <f>TITRES_STAT!B103</f>
        <v>44753</v>
      </c>
      <c r="B100" s="5">
        <f>TITRES_STAT!C103</f>
        <v>18.39</v>
      </c>
      <c r="C100" s="5">
        <f>TITRES_STAT!D103</f>
        <v>14.5702</v>
      </c>
      <c r="D100" s="5">
        <f>TITRES_STAT!E103</f>
        <v>92</v>
      </c>
      <c r="E100" s="2">
        <f t="shared" si="4"/>
        <v>237794</v>
      </c>
      <c r="F100" s="5" t="str">
        <f t="shared" si="7"/>
        <v>BULLISH</v>
      </c>
      <c r="G100" s="5" t="str">
        <f t="shared" si="6"/>
        <v>NEUTRAL</v>
      </c>
      <c r="H100" s="5" t="str">
        <f t="shared" si="5"/>
        <v>BULLISH DIVERGENCE</v>
      </c>
    </row>
    <row r="101" spans="1:8" ht="13.5" x14ac:dyDescent="0.25">
      <c r="A101" s="3">
        <f>TITRES_STAT!B104</f>
        <v>44754</v>
      </c>
      <c r="B101" s="5">
        <f>TITRES_STAT!C104</f>
        <v>18.3</v>
      </c>
      <c r="C101" s="5">
        <f>TITRES_STAT!D104</f>
        <v>14.498900000000001</v>
      </c>
      <c r="D101" s="5">
        <f>TITRES_STAT!E104</f>
        <v>2967</v>
      </c>
      <c r="E101" s="2">
        <f t="shared" si="4"/>
        <v>234827</v>
      </c>
      <c r="F101" s="5" t="str">
        <f t="shared" si="7"/>
        <v>BULLISH</v>
      </c>
      <c r="G101" s="5" t="str">
        <f t="shared" si="6"/>
        <v>NEUTRAL</v>
      </c>
      <c r="H101" s="5" t="str">
        <f t="shared" si="5"/>
        <v>BULLISH DIVERGENCE</v>
      </c>
    </row>
    <row r="102" spans="1:8" ht="13.5" x14ac:dyDescent="0.25">
      <c r="A102" s="3">
        <f>TITRES_STAT!B105</f>
        <v>44755</v>
      </c>
      <c r="B102" s="5">
        <f>TITRES_STAT!C105</f>
        <v>18.47</v>
      </c>
      <c r="C102" s="5">
        <f>TITRES_STAT!D105</f>
        <v>14.633599999999999</v>
      </c>
      <c r="D102" s="5">
        <f>TITRES_STAT!E105</f>
        <v>1319</v>
      </c>
      <c r="E102" s="2">
        <f t="shared" si="4"/>
        <v>236146</v>
      </c>
      <c r="F102" s="5" t="str">
        <f t="shared" si="7"/>
        <v>BEARISH</v>
      </c>
      <c r="G102" s="5" t="str">
        <f t="shared" si="6"/>
        <v>NEUTRAL</v>
      </c>
      <c r="H102" s="5" t="str">
        <f t="shared" si="5"/>
        <v>CONFIRMED BEARISH</v>
      </c>
    </row>
    <row r="103" spans="1:8" ht="13.5" x14ac:dyDescent="0.25">
      <c r="A103" s="3">
        <f>TITRES_STAT!B106</f>
        <v>44756</v>
      </c>
      <c r="B103" s="5">
        <f>TITRES_STAT!C106</f>
        <v>18.48</v>
      </c>
      <c r="C103" s="5">
        <f>TITRES_STAT!D106</f>
        <v>14.641500000000001</v>
      </c>
      <c r="D103" s="5">
        <f>TITRES_STAT!E106</f>
        <v>275</v>
      </c>
      <c r="E103" s="2">
        <f t="shared" si="4"/>
        <v>236421</v>
      </c>
      <c r="F103" s="5" t="str">
        <f t="shared" si="7"/>
        <v>BEARISH</v>
      </c>
      <c r="G103" s="5" t="str">
        <f t="shared" si="6"/>
        <v>NEUTRAL</v>
      </c>
      <c r="H103" s="5" t="str">
        <f t="shared" si="5"/>
        <v>BEARISH DIVERGENCE</v>
      </c>
    </row>
    <row r="104" spans="1:8" ht="13.5" x14ac:dyDescent="0.25">
      <c r="A104" s="3">
        <f>TITRES_STAT!B107</f>
        <v>44757</v>
      </c>
      <c r="B104" s="5">
        <f>TITRES_STAT!C107</f>
        <v>18.48</v>
      </c>
      <c r="C104" s="5">
        <f>TITRES_STAT!D107</f>
        <v>14.641500000000001</v>
      </c>
      <c r="D104" s="5">
        <f>TITRES_STAT!E107</f>
        <v>109</v>
      </c>
      <c r="E104" s="2">
        <f t="shared" si="4"/>
        <v>236421</v>
      </c>
      <c r="F104" s="5" t="str">
        <f t="shared" si="7"/>
        <v>BEARISH</v>
      </c>
      <c r="G104" s="5" t="str">
        <f t="shared" si="6"/>
        <v>NEUTRAL</v>
      </c>
      <c r="H104" s="5" t="str">
        <f t="shared" si="5"/>
        <v>NEUTRAL</v>
      </c>
    </row>
    <row r="105" spans="1:8" ht="13.5" x14ac:dyDescent="0.25">
      <c r="A105" s="3">
        <f>TITRES_STAT!B108</f>
        <v>44760</v>
      </c>
      <c r="B105" s="5">
        <f>TITRES_STAT!C108</f>
        <v>18.399999999999999</v>
      </c>
      <c r="C105" s="5">
        <f>TITRES_STAT!D108</f>
        <v>14.578099999999999</v>
      </c>
      <c r="D105" s="5">
        <f>TITRES_STAT!E108</f>
        <v>1958</v>
      </c>
      <c r="E105" s="2">
        <f t="shared" si="4"/>
        <v>234463</v>
      </c>
      <c r="F105" s="5" t="str">
        <f t="shared" si="7"/>
        <v>BEARISH</v>
      </c>
      <c r="G105" s="5" t="str">
        <f t="shared" si="6"/>
        <v>NEUTRAL</v>
      </c>
      <c r="H105" s="5" t="str">
        <f t="shared" si="5"/>
        <v>BEARISH DIVERGENCE</v>
      </c>
    </row>
    <row r="106" spans="1:8" ht="13.5" x14ac:dyDescent="0.25">
      <c r="A106" s="3">
        <f>TITRES_STAT!B109</f>
        <v>44761</v>
      </c>
      <c r="B106" s="5">
        <f>TITRES_STAT!C109</f>
        <v>18.8</v>
      </c>
      <c r="C106" s="5">
        <f>TITRES_STAT!D109</f>
        <v>14.895</v>
      </c>
      <c r="D106" s="5">
        <f>TITRES_STAT!E109</f>
        <v>4392</v>
      </c>
      <c r="E106" s="2">
        <f t="shared" si="4"/>
        <v>238855</v>
      </c>
      <c r="F106" s="5" t="str">
        <f t="shared" si="7"/>
        <v>BULLISH</v>
      </c>
      <c r="G106" s="5" t="str">
        <f t="shared" si="6"/>
        <v>NEUTRAL</v>
      </c>
      <c r="H106" s="5" t="str">
        <f t="shared" si="5"/>
        <v>CONFIRMED BULLISH</v>
      </c>
    </row>
    <row r="107" spans="1:8" ht="13.5" x14ac:dyDescent="0.25">
      <c r="A107" s="3">
        <f>TITRES_STAT!B110</f>
        <v>44762</v>
      </c>
      <c r="B107" s="5">
        <f>TITRES_STAT!C110</f>
        <v>19.920000000000002</v>
      </c>
      <c r="C107" s="5">
        <f>TITRES_STAT!D110</f>
        <v>15.782400000000001</v>
      </c>
      <c r="D107" s="5">
        <f>TITRES_STAT!E110</f>
        <v>5549</v>
      </c>
      <c r="E107" s="2">
        <f t="shared" si="4"/>
        <v>244404</v>
      </c>
      <c r="F107" s="5" t="str">
        <f t="shared" si="7"/>
        <v>BULLISH</v>
      </c>
      <c r="G107" s="5" t="str">
        <f t="shared" si="6"/>
        <v>STRONG</v>
      </c>
      <c r="H107" s="5" t="str">
        <f t="shared" si="5"/>
        <v>CONFIRMED BULLISH</v>
      </c>
    </row>
    <row r="108" spans="1:8" ht="13.5" x14ac:dyDescent="0.25">
      <c r="A108" s="3">
        <f>TITRES_STAT!B111</f>
        <v>44763</v>
      </c>
      <c r="B108" s="5">
        <f>TITRES_STAT!C111</f>
        <v>19.8</v>
      </c>
      <c r="C108" s="5">
        <f>TITRES_STAT!D111</f>
        <v>15.6873</v>
      </c>
      <c r="D108" s="5">
        <f>TITRES_STAT!E111</f>
        <v>259</v>
      </c>
      <c r="E108" s="2">
        <f t="shared" si="4"/>
        <v>244145</v>
      </c>
      <c r="F108" s="5" t="str">
        <f t="shared" si="7"/>
        <v>BULLISH</v>
      </c>
      <c r="G108" s="5" t="str">
        <f t="shared" si="6"/>
        <v>STRONG</v>
      </c>
      <c r="H108" s="5" t="str">
        <f t="shared" si="5"/>
        <v>CONFIRMED BULLISH</v>
      </c>
    </row>
    <row r="109" spans="1:8" ht="13.5" x14ac:dyDescent="0.25">
      <c r="A109" s="3">
        <f>TITRES_STAT!B112</f>
        <v>44764</v>
      </c>
      <c r="B109" s="5">
        <f>TITRES_STAT!C112</f>
        <v>19.989999999999998</v>
      </c>
      <c r="C109" s="5">
        <f>TITRES_STAT!D112</f>
        <v>15.837899999999999</v>
      </c>
      <c r="D109" s="5">
        <f>TITRES_STAT!E112</f>
        <v>2568</v>
      </c>
      <c r="E109" s="2">
        <f t="shared" si="4"/>
        <v>246713</v>
      </c>
      <c r="F109" s="5" t="str">
        <f t="shared" si="7"/>
        <v>BULLISH</v>
      </c>
      <c r="G109" s="5" t="str">
        <f t="shared" si="6"/>
        <v>STRONG</v>
      </c>
      <c r="H109" s="5" t="str">
        <f t="shared" si="5"/>
        <v>CONFIRMED BULLISH</v>
      </c>
    </row>
    <row r="110" spans="1:8" ht="13.5" x14ac:dyDescent="0.25">
      <c r="A110" s="3">
        <f>TITRES_STAT!B113</f>
        <v>44768</v>
      </c>
      <c r="B110" s="5">
        <f>TITRES_STAT!C113</f>
        <v>19.899999999999999</v>
      </c>
      <c r="C110" s="5">
        <f>TITRES_STAT!D113</f>
        <v>15.7666</v>
      </c>
      <c r="D110" s="5">
        <f>TITRES_STAT!E113</f>
        <v>1439</v>
      </c>
      <c r="E110" s="2">
        <f t="shared" si="4"/>
        <v>245274</v>
      </c>
      <c r="F110" s="5" t="str">
        <f t="shared" si="7"/>
        <v>BULLISH</v>
      </c>
      <c r="G110" s="5" t="str">
        <f t="shared" si="6"/>
        <v>STRONG</v>
      </c>
      <c r="H110" s="5" t="str">
        <f t="shared" si="5"/>
        <v>CONFIRMED BULLISH</v>
      </c>
    </row>
    <row r="111" spans="1:8" ht="13.5" x14ac:dyDescent="0.25">
      <c r="A111" s="3">
        <f>TITRES_STAT!B114</f>
        <v>44769</v>
      </c>
      <c r="B111" s="5">
        <f>TITRES_STAT!C114</f>
        <v>19.79</v>
      </c>
      <c r="C111" s="5">
        <f>TITRES_STAT!D114</f>
        <v>15.679399999999999</v>
      </c>
      <c r="D111" s="5">
        <f>TITRES_STAT!E114</f>
        <v>1872</v>
      </c>
      <c r="E111" s="2">
        <f t="shared" si="4"/>
        <v>243402</v>
      </c>
      <c r="F111" s="5" t="str">
        <f t="shared" si="7"/>
        <v>BULLISH</v>
      </c>
      <c r="G111" s="5" t="str">
        <f t="shared" si="6"/>
        <v>NEUTRAL</v>
      </c>
      <c r="H111" s="5" t="str">
        <f t="shared" si="5"/>
        <v>CONFIRMED BULLISH</v>
      </c>
    </row>
    <row r="112" spans="1:8" ht="13.5" x14ac:dyDescent="0.25">
      <c r="A112" s="3">
        <f>TITRES_STAT!B115</f>
        <v>44770</v>
      </c>
      <c r="B112" s="5">
        <f>TITRES_STAT!C115</f>
        <v>19.8</v>
      </c>
      <c r="C112" s="5">
        <f>TITRES_STAT!D115</f>
        <v>15.6873</v>
      </c>
      <c r="D112" s="5">
        <f>TITRES_STAT!E115</f>
        <v>1424</v>
      </c>
      <c r="E112" s="2">
        <f t="shared" si="4"/>
        <v>244826</v>
      </c>
      <c r="F112" s="5" t="str">
        <f t="shared" si="7"/>
        <v>BULLISH</v>
      </c>
      <c r="G112" s="5" t="str">
        <f t="shared" si="6"/>
        <v>NEUTRAL</v>
      </c>
      <c r="H112" s="5" t="str">
        <f t="shared" si="5"/>
        <v>BULLISH DIVERGENCE</v>
      </c>
    </row>
    <row r="113" spans="1:8" ht="13.5" x14ac:dyDescent="0.25">
      <c r="A113" s="3">
        <f>TITRES_STAT!B116</f>
        <v>44771</v>
      </c>
      <c r="B113" s="5">
        <f>TITRES_STAT!C116</f>
        <v>19.8</v>
      </c>
      <c r="C113" s="5">
        <f>TITRES_STAT!D116</f>
        <v>15.6873</v>
      </c>
      <c r="D113" s="5">
        <f>TITRES_STAT!E116</f>
        <v>610</v>
      </c>
      <c r="E113" s="2">
        <f t="shared" si="4"/>
        <v>244826</v>
      </c>
      <c r="F113" s="5" t="str">
        <f t="shared" si="7"/>
        <v>BULLISH</v>
      </c>
      <c r="G113" s="5" t="str">
        <f t="shared" si="6"/>
        <v>NEUTRAL</v>
      </c>
      <c r="H113" s="5" t="str">
        <f t="shared" si="5"/>
        <v>NEUTRAL</v>
      </c>
    </row>
    <row r="114" spans="1:8" ht="13.5" x14ac:dyDescent="0.25">
      <c r="A114" s="3">
        <f>TITRES_STAT!B117</f>
        <v>44774</v>
      </c>
      <c r="B114" s="5">
        <f>TITRES_STAT!C117</f>
        <v>19.77</v>
      </c>
      <c r="C114" s="5">
        <f>TITRES_STAT!D117</f>
        <v>15.663600000000001</v>
      </c>
      <c r="D114" s="5">
        <f>TITRES_STAT!E117</f>
        <v>3273</v>
      </c>
      <c r="E114" s="2">
        <f t="shared" si="4"/>
        <v>241553</v>
      </c>
      <c r="F114" s="5" t="str">
        <f t="shared" si="7"/>
        <v>BEARISH</v>
      </c>
      <c r="G114" s="5" t="str">
        <f t="shared" si="6"/>
        <v>WEAK</v>
      </c>
      <c r="H114" s="5" t="str">
        <f t="shared" si="5"/>
        <v>CONFIRMED BEARISH</v>
      </c>
    </row>
    <row r="115" spans="1:8" ht="13.5" x14ac:dyDescent="0.25">
      <c r="A115" s="3">
        <f>TITRES_STAT!B118</f>
        <v>44775</v>
      </c>
      <c r="B115" s="5">
        <f>TITRES_STAT!C118</f>
        <v>19.7</v>
      </c>
      <c r="C115" s="5">
        <f>TITRES_STAT!D118</f>
        <v>15.6081</v>
      </c>
      <c r="D115" s="5">
        <f>TITRES_STAT!E118</f>
        <v>80</v>
      </c>
      <c r="E115" s="2">
        <f t="shared" si="4"/>
        <v>241473</v>
      </c>
      <c r="F115" s="5" t="str">
        <f t="shared" si="7"/>
        <v>BEARISH</v>
      </c>
      <c r="G115" s="5" t="str">
        <f t="shared" si="6"/>
        <v>NEUTRAL</v>
      </c>
      <c r="H115" s="5" t="str">
        <f t="shared" si="5"/>
        <v>CONFIRMED BEARISH</v>
      </c>
    </row>
    <row r="116" spans="1:8" ht="13.5" x14ac:dyDescent="0.25">
      <c r="A116" s="3">
        <f>TITRES_STAT!B119</f>
        <v>44776</v>
      </c>
      <c r="B116" s="5">
        <f>TITRES_STAT!C119</f>
        <v>19.399999999999999</v>
      </c>
      <c r="C116" s="5">
        <f>TITRES_STAT!D119</f>
        <v>15.3704</v>
      </c>
      <c r="D116" s="5">
        <f>TITRES_STAT!E119</f>
        <v>3904</v>
      </c>
      <c r="E116" s="2">
        <f t="shared" si="4"/>
        <v>237569</v>
      </c>
      <c r="F116" s="5" t="str">
        <f t="shared" si="7"/>
        <v>BEARISH</v>
      </c>
      <c r="G116" s="5" t="str">
        <f t="shared" si="6"/>
        <v>WEAK</v>
      </c>
      <c r="H116" s="5" t="str">
        <f t="shared" si="5"/>
        <v>CONFIRMED BEARISH</v>
      </c>
    </row>
    <row r="117" spans="1:8" ht="13.5" x14ac:dyDescent="0.25">
      <c r="A117" s="3">
        <f>TITRES_STAT!B120</f>
        <v>44777</v>
      </c>
      <c r="B117" s="5">
        <f>TITRES_STAT!C120</f>
        <v>19.649999999999999</v>
      </c>
      <c r="C117" s="5">
        <f>TITRES_STAT!D120</f>
        <v>15.5685</v>
      </c>
      <c r="D117" s="5">
        <f>TITRES_STAT!E120</f>
        <v>2897</v>
      </c>
      <c r="E117" s="2">
        <f t="shared" si="4"/>
        <v>240466</v>
      </c>
      <c r="F117" s="5" t="str">
        <f t="shared" si="7"/>
        <v>BEARISH</v>
      </c>
      <c r="G117" s="5" t="str">
        <f t="shared" si="6"/>
        <v>NEUTRAL</v>
      </c>
      <c r="H117" s="5" t="str">
        <f t="shared" si="5"/>
        <v>CONFIRMED BEARISH</v>
      </c>
    </row>
    <row r="118" spans="1:8" ht="13.5" x14ac:dyDescent="0.25">
      <c r="A118" s="3">
        <f>TITRES_STAT!B121</f>
        <v>44778</v>
      </c>
      <c r="B118" s="5">
        <f>TITRES_STAT!C121</f>
        <v>19.690000000000001</v>
      </c>
      <c r="C118" s="5">
        <f>TITRES_STAT!D121</f>
        <v>15.600199999999999</v>
      </c>
      <c r="D118" s="5">
        <f>TITRES_STAT!E121</f>
        <v>2610</v>
      </c>
      <c r="E118" s="2">
        <f t="shared" si="4"/>
        <v>243076</v>
      </c>
      <c r="F118" s="5" t="str">
        <f t="shared" si="7"/>
        <v>BEARISH</v>
      </c>
      <c r="G118" s="5" t="str">
        <f t="shared" si="6"/>
        <v>NEUTRAL</v>
      </c>
      <c r="H118" s="5" t="str">
        <f t="shared" si="5"/>
        <v>CONFIRMED BEARISH</v>
      </c>
    </row>
    <row r="119" spans="1:8" ht="13.5" x14ac:dyDescent="0.25">
      <c r="A119" s="3">
        <f>TITRES_STAT!B122</f>
        <v>44781</v>
      </c>
      <c r="B119" s="5">
        <f>TITRES_STAT!C122</f>
        <v>19.64</v>
      </c>
      <c r="C119" s="5">
        <f>TITRES_STAT!D122</f>
        <v>15.560600000000001</v>
      </c>
      <c r="D119" s="5">
        <f>TITRES_STAT!E122</f>
        <v>1000</v>
      </c>
      <c r="E119" s="2">
        <f t="shared" si="4"/>
        <v>242076</v>
      </c>
      <c r="F119" s="5" t="str">
        <f t="shared" si="7"/>
        <v>BULLISH</v>
      </c>
      <c r="G119" s="5" t="str">
        <f t="shared" si="6"/>
        <v>NEUTRAL</v>
      </c>
      <c r="H119" s="5" t="str">
        <f t="shared" si="5"/>
        <v>BULLISH DIVERGENCE</v>
      </c>
    </row>
    <row r="120" spans="1:8" ht="13.5" x14ac:dyDescent="0.25">
      <c r="A120" s="3">
        <f>TITRES_STAT!B123</f>
        <v>44782</v>
      </c>
      <c r="B120" s="5">
        <f>TITRES_STAT!C123</f>
        <v>19.649999999999999</v>
      </c>
      <c r="C120" s="5">
        <f>TITRES_STAT!D123</f>
        <v>15.5685</v>
      </c>
      <c r="D120" s="5">
        <f>TITRES_STAT!E123</f>
        <v>2900</v>
      </c>
      <c r="E120" s="2">
        <f t="shared" si="4"/>
        <v>244976</v>
      </c>
      <c r="F120" s="5" t="str">
        <f t="shared" si="7"/>
        <v>BULLISH</v>
      </c>
      <c r="G120" s="5" t="str">
        <f t="shared" si="6"/>
        <v>NEUTRAL</v>
      </c>
      <c r="H120" s="5" t="str">
        <f t="shared" si="5"/>
        <v>BULLISH DIVERGENCE</v>
      </c>
    </row>
    <row r="121" spans="1:8" ht="13.5" x14ac:dyDescent="0.25">
      <c r="A121" s="3">
        <f>TITRES_STAT!B124</f>
        <v>44783</v>
      </c>
      <c r="B121" s="5">
        <f>TITRES_STAT!C124</f>
        <v>19.649999999999999</v>
      </c>
      <c r="C121" s="5">
        <f>TITRES_STAT!D124</f>
        <v>15.5685</v>
      </c>
      <c r="D121" s="5">
        <f>TITRES_STAT!E124</f>
        <v>3241</v>
      </c>
      <c r="E121" s="2">
        <f t="shared" si="4"/>
        <v>244976</v>
      </c>
      <c r="F121" s="5" t="str">
        <f t="shared" si="7"/>
        <v>BULLISH</v>
      </c>
      <c r="G121" s="5" t="str">
        <f t="shared" si="6"/>
        <v>STRONG</v>
      </c>
      <c r="H121" s="5" t="str">
        <f t="shared" si="5"/>
        <v>CONFIRMED BULLISH</v>
      </c>
    </row>
    <row r="122" spans="1:8" ht="13.5" x14ac:dyDescent="0.25">
      <c r="A122" s="3">
        <f>TITRES_STAT!B125</f>
        <v>44784</v>
      </c>
      <c r="B122" s="5">
        <f>TITRES_STAT!C125</f>
        <v>19.79</v>
      </c>
      <c r="C122" s="5">
        <f>TITRES_STAT!D125</f>
        <v>15.679399999999999</v>
      </c>
      <c r="D122" s="5">
        <f>TITRES_STAT!E125</f>
        <v>2459</v>
      </c>
      <c r="E122" s="2">
        <f t="shared" si="4"/>
        <v>247435</v>
      </c>
      <c r="F122" s="5" t="str">
        <f t="shared" si="7"/>
        <v>BULLISH</v>
      </c>
      <c r="G122" s="5" t="str">
        <f t="shared" si="6"/>
        <v>STRONG</v>
      </c>
      <c r="H122" s="5" t="str">
        <f t="shared" si="5"/>
        <v>CONFIRMED BULLISH</v>
      </c>
    </row>
    <row r="123" spans="1:8" ht="13.5" x14ac:dyDescent="0.25">
      <c r="A123" s="3">
        <f>TITRES_STAT!B126</f>
        <v>44785</v>
      </c>
      <c r="B123" s="5">
        <f>TITRES_STAT!C126</f>
        <v>19.8</v>
      </c>
      <c r="C123" s="5">
        <f>TITRES_STAT!D126</f>
        <v>15.6873</v>
      </c>
      <c r="D123" s="5">
        <f>TITRES_STAT!E126</f>
        <v>2131</v>
      </c>
      <c r="E123" s="2">
        <f t="shared" si="4"/>
        <v>249566</v>
      </c>
      <c r="F123" s="5" t="str">
        <f t="shared" si="7"/>
        <v>BULLISH</v>
      </c>
      <c r="G123" s="5" t="str">
        <f t="shared" si="6"/>
        <v>STRONG</v>
      </c>
      <c r="H123" s="5" t="str">
        <f t="shared" si="5"/>
        <v>CONFIRMED BULLISH</v>
      </c>
    </row>
    <row r="124" spans="1:8" ht="13.5" x14ac:dyDescent="0.25">
      <c r="A124" s="3">
        <f>TITRES_STAT!B127</f>
        <v>44788</v>
      </c>
      <c r="B124" s="5">
        <f>TITRES_STAT!C127</f>
        <v>19.5</v>
      </c>
      <c r="C124" s="5">
        <f>TITRES_STAT!D127</f>
        <v>15.4496</v>
      </c>
      <c r="D124" s="5">
        <f>TITRES_STAT!E127</f>
        <v>4654</v>
      </c>
      <c r="E124" s="2">
        <f t="shared" si="4"/>
        <v>244912</v>
      </c>
      <c r="F124" s="5" t="str">
        <f t="shared" si="7"/>
        <v>BULLISH</v>
      </c>
      <c r="G124" s="5" t="str">
        <f t="shared" si="6"/>
        <v>NEUTRAL</v>
      </c>
      <c r="H124" s="5" t="str">
        <f t="shared" si="5"/>
        <v>BULLISH DIVERGENCE</v>
      </c>
    </row>
    <row r="125" spans="1:8" ht="13.5" x14ac:dyDescent="0.25">
      <c r="A125" s="3">
        <f>TITRES_STAT!B128</f>
        <v>44789</v>
      </c>
      <c r="B125" s="5">
        <f>TITRES_STAT!C128</f>
        <v>19.7</v>
      </c>
      <c r="C125" s="5">
        <f>TITRES_STAT!D128</f>
        <v>15.6081</v>
      </c>
      <c r="D125" s="5">
        <f>TITRES_STAT!E128</f>
        <v>1270</v>
      </c>
      <c r="E125" s="2">
        <f t="shared" si="4"/>
        <v>246182</v>
      </c>
      <c r="F125" s="5" t="str">
        <f t="shared" si="7"/>
        <v>BULLISH</v>
      </c>
      <c r="G125" s="5" t="str">
        <f t="shared" si="6"/>
        <v>NEUTRAL</v>
      </c>
      <c r="H125" s="5" t="str">
        <f t="shared" si="5"/>
        <v>CONFIRMED BULLISH</v>
      </c>
    </row>
    <row r="126" spans="1:8" ht="13.5" x14ac:dyDescent="0.25">
      <c r="A126" s="3">
        <f>TITRES_STAT!B129</f>
        <v>44790</v>
      </c>
      <c r="B126" s="5">
        <f>TITRES_STAT!C129</f>
        <v>19.7</v>
      </c>
      <c r="C126" s="5">
        <f>TITRES_STAT!D129</f>
        <v>15.6081</v>
      </c>
      <c r="D126" s="5">
        <f>TITRES_STAT!E129</f>
        <v>480</v>
      </c>
      <c r="E126" s="2">
        <f t="shared" si="4"/>
        <v>246182</v>
      </c>
      <c r="F126" s="5" t="str">
        <f t="shared" si="7"/>
        <v>BULLISH</v>
      </c>
      <c r="G126" s="5" t="str">
        <f t="shared" si="6"/>
        <v>NEUTRAL</v>
      </c>
      <c r="H126" s="5" t="str">
        <f t="shared" si="5"/>
        <v>CONFIRMED BULLISH</v>
      </c>
    </row>
    <row r="127" spans="1:8" ht="13.5" x14ac:dyDescent="0.25">
      <c r="A127" s="3">
        <f>TITRES_STAT!B130</f>
        <v>44791</v>
      </c>
      <c r="B127" s="5">
        <f>TITRES_STAT!C130</f>
        <v>19.7</v>
      </c>
      <c r="C127" s="5">
        <f>TITRES_STAT!D130</f>
        <v>15.6081</v>
      </c>
      <c r="D127" s="5">
        <f>TITRES_STAT!E130</f>
        <v>725</v>
      </c>
      <c r="E127" s="2">
        <f t="shared" si="4"/>
        <v>246182</v>
      </c>
      <c r="F127" s="5" t="str">
        <f t="shared" si="7"/>
        <v>BEARISH</v>
      </c>
      <c r="G127" s="5" t="str">
        <f t="shared" si="6"/>
        <v>NEUTRAL</v>
      </c>
      <c r="H127" s="5" t="str">
        <f t="shared" si="5"/>
        <v>CONFIRMED BEARISH</v>
      </c>
    </row>
    <row r="128" spans="1:8" ht="13.5" x14ac:dyDescent="0.25">
      <c r="A128" s="3">
        <f>TITRES_STAT!B131</f>
        <v>44792</v>
      </c>
      <c r="B128" s="5">
        <f>TITRES_STAT!C131</f>
        <v>19.760000000000002</v>
      </c>
      <c r="C128" s="5">
        <f>TITRES_STAT!D131</f>
        <v>15.6556</v>
      </c>
      <c r="D128" s="5">
        <f>TITRES_STAT!E131</f>
        <v>2644</v>
      </c>
      <c r="E128" s="2">
        <f t="shared" si="4"/>
        <v>248826</v>
      </c>
      <c r="F128" s="5" t="str">
        <f t="shared" si="7"/>
        <v>BEARISH</v>
      </c>
      <c r="G128" s="5" t="str">
        <f t="shared" si="6"/>
        <v>NEUTRAL</v>
      </c>
      <c r="H128" s="5" t="str">
        <f t="shared" si="5"/>
        <v>CONFIRMED BEARISH</v>
      </c>
    </row>
    <row r="129" spans="1:8" ht="13.5" x14ac:dyDescent="0.25">
      <c r="A129" s="3">
        <f>TITRES_STAT!B132</f>
        <v>44795</v>
      </c>
      <c r="B129" s="5">
        <f>TITRES_STAT!C132</f>
        <v>20</v>
      </c>
      <c r="C129" s="5">
        <f>TITRES_STAT!D132</f>
        <v>15.845800000000001</v>
      </c>
      <c r="D129" s="5">
        <f>TITRES_STAT!E132</f>
        <v>1334</v>
      </c>
      <c r="E129" s="2">
        <f t="shared" si="4"/>
        <v>250160</v>
      </c>
      <c r="F129" s="5" t="str">
        <f t="shared" si="7"/>
        <v>BULLISH</v>
      </c>
      <c r="G129" s="5" t="str">
        <f t="shared" si="6"/>
        <v>STRONG</v>
      </c>
      <c r="H129" s="5" t="str">
        <f t="shared" si="5"/>
        <v>CONFIRMED BULLISH</v>
      </c>
    </row>
    <row r="130" spans="1:8" ht="13.5" x14ac:dyDescent="0.25">
      <c r="A130" s="3">
        <f>TITRES_STAT!B133</f>
        <v>44796</v>
      </c>
      <c r="B130" s="5">
        <f>TITRES_STAT!C133</f>
        <v>20</v>
      </c>
      <c r="C130" s="5">
        <f>TITRES_STAT!D133</f>
        <v>15.845800000000001</v>
      </c>
      <c r="D130" s="5">
        <f>TITRES_STAT!E133</f>
        <v>368</v>
      </c>
      <c r="E130" s="2">
        <f t="shared" si="4"/>
        <v>250160</v>
      </c>
      <c r="F130" s="5" t="str">
        <f t="shared" si="7"/>
        <v>BULLISH</v>
      </c>
      <c r="G130" s="5" t="str">
        <f t="shared" si="6"/>
        <v>NEUTRAL</v>
      </c>
      <c r="H130" s="5" t="str">
        <f t="shared" si="5"/>
        <v>CONFIRMED BULLISH</v>
      </c>
    </row>
    <row r="131" spans="1:8" ht="13.5" x14ac:dyDescent="0.25">
      <c r="A131" s="3">
        <f>TITRES_STAT!B134</f>
        <v>44797</v>
      </c>
      <c r="B131" s="5">
        <f>TITRES_STAT!C134</f>
        <v>20</v>
      </c>
      <c r="C131" s="5">
        <f>TITRES_STAT!D134</f>
        <v>15.845800000000001</v>
      </c>
      <c r="D131" s="5">
        <f>TITRES_STAT!E134</f>
        <v>2305</v>
      </c>
      <c r="E131" s="2">
        <f t="shared" si="4"/>
        <v>250160</v>
      </c>
      <c r="F131" s="5" t="str">
        <f t="shared" si="7"/>
        <v>BULLISH</v>
      </c>
      <c r="G131" s="5" t="str">
        <f t="shared" si="6"/>
        <v>NEUTRAL</v>
      </c>
      <c r="H131" s="5" t="str">
        <f t="shared" si="5"/>
        <v>CONFIRMED BULLISH</v>
      </c>
    </row>
    <row r="132" spans="1:8" ht="13.5" x14ac:dyDescent="0.25">
      <c r="A132" s="3">
        <f>TITRES_STAT!B135</f>
        <v>44798</v>
      </c>
      <c r="B132" s="5">
        <f>TITRES_STAT!C135</f>
        <v>19.989999999999998</v>
      </c>
      <c r="C132" s="5">
        <f>TITRES_STAT!D135</f>
        <v>15.837899999999999</v>
      </c>
      <c r="D132" s="5">
        <f>TITRES_STAT!E135</f>
        <v>2550</v>
      </c>
      <c r="E132" s="2">
        <f t="shared" ref="E132:E195" si="8">IF(B132&gt;B131, E131+D132, IF(B132&lt;B131, E131-D132, E131))</f>
        <v>247610</v>
      </c>
      <c r="F132" s="5" t="str">
        <f t="shared" si="7"/>
        <v>BULLISH</v>
      </c>
      <c r="G132" s="5" t="str">
        <f t="shared" si="6"/>
        <v>NEUTRAL</v>
      </c>
      <c r="H132" s="5" t="str">
        <f t="shared" si="5"/>
        <v>CONFIRMED BULLISH</v>
      </c>
    </row>
    <row r="133" spans="1:8" ht="13.5" x14ac:dyDescent="0.25">
      <c r="A133" s="3">
        <f>TITRES_STAT!B136</f>
        <v>44799</v>
      </c>
      <c r="B133" s="5">
        <f>TITRES_STAT!C136</f>
        <v>20</v>
      </c>
      <c r="C133" s="5">
        <f>TITRES_STAT!D136</f>
        <v>15.845800000000001</v>
      </c>
      <c r="D133" s="5">
        <f>TITRES_STAT!E136</f>
        <v>630</v>
      </c>
      <c r="E133" s="2">
        <f t="shared" si="8"/>
        <v>248240</v>
      </c>
      <c r="F133" s="5" t="str">
        <f t="shared" si="7"/>
        <v>BEARISH</v>
      </c>
      <c r="G133" s="5" t="str">
        <f t="shared" si="6"/>
        <v>NEUTRAL</v>
      </c>
      <c r="H133" s="5" t="str">
        <f t="shared" si="5"/>
        <v>BEARISH DIVERGENCE</v>
      </c>
    </row>
    <row r="134" spans="1:8" ht="13.5" x14ac:dyDescent="0.25">
      <c r="A134" s="3">
        <f>TITRES_STAT!B137</f>
        <v>44802</v>
      </c>
      <c r="B134" s="5">
        <f>TITRES_STAT!C137</f>
        <v>19.899999999999999</v>
      </c>
      <c r="C134" s="5">
        <f>TITRES_STAT!D137</f>
        <v>15.7666</v>
      </c>
      <c r="D134" s="5">
        <f>TITRES_STAT!E137</f>
        <v>805</v>
      </c>
      <c r="E134" s="2">
        <f t="shared" si="8"/>
        <v>247435</v>
      </c>
      <c r="F134" s="5" t="str">
        <f t="shared" si="7"/>
        <v>BEARISH</v>
      </c>
      <c r="G134" s="5" t="str">
        <f t="shared" si="6"/>
        <v>NEUTRAL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44803</v>
      </c>
      <c r="B135" s="5">
        <f>TITRES_STAT!C138</f>
        <v>20</v>
      </c>
      <c r="C135" s="5">
        <f>TITRES_STAT!D138</f>
        <v>15.845800000000001</v>
      </c>
      <c r="D135" s="5">
        <f>TITRES_STAT!E138</f>
        <v>1040</v>
      </c>
      <c r="E135" s="2">
        <f t="shared" si="8"/>
        <v>248475</v>
      </c>
      <c r="F135" s="5" t="str">
        <f t="shared" si="7"/>
        <v>BEARISH</v>
      </c>
      <c r="G135" s="5" t="str">
        <f t="shared" ref="G135:G198" si="10">IF((E135-E130)/E130 &gt; 0.02, "STRONG",
 IF((E135-E130)/E130 &lt; -0.02, "WEAK", "NEUTRAL"))</f>
        <v>NEUTRAL</v>
      </c>
      <c r="H135" s="5" t="str">
        <f t="shared" si="9"/>
        <v>NEUTRAL</v>
      </c>
    </row>
    <row r="136" spans="1:8" ht="13.5" x14ac:dyDescent="0.25">
      <c r="A136" s="3">
        <f>TITRES_STAT!B139</f>
        <v>44804</v>
      </c>
      <c r="B136" s="5">
        <f>TITRES_STAT!C139</f>
        <v>20</v>
      </c>
      <c r="C136" s="5">
        <f>TITRES_STAT!D139</f>
        <v>15.845800000000001</v>
      </c>
      <c r="D136" s="5">
        <f>TITRES_STAT!E139</f>
        <v>1261</v>
      </c>
      <c r="E136" s="2">
        <f t="shared" si="8"/>
        <v>248475</v>
      </c>
      <c r="F136" s="5" t="str">
        <f t="shared" ref="F136:F199" si="11">IF(E136&gt;E131,"BULLISH",IF(E136&lt;E131,"BEARISH","NEUTRAL"))</f>
        <v>BEARISH</v>
      </c>
      <c r="G136" s="5" t="str">
        <f t="shared" si="10"/>
        <v>NEUTRAL</v>
      </c>
      <c r="H136" s="5" t="str">
        <f t="shared" si="9"/>
        <v>NEUTRAL</v>
      </c>
    </row>
    <row r="137" spans="1:8" ht="13.5" x14ac:dyDescent="0.25">
      <c r="A137" s="3">
        <f>TITRES_STAT!B140</f>
        <v>44805</v>
      </c>
      <c r="B137" s="5">
        <f>TITRES_STAT!C140</f>
        <v>21</v>
      </c>
      <c r="C137" s="5">
        <f>TITRES_STAT!D140</f>
        <v>16.638100000000001</v>
      </c>
      <c r="D137" s="5">
        <f>TITRES_STAT!E140</f>
        <v>1281</v>
      </c>
      <c r="E137" s="2">
        <f t="shared" si="8"/>
        <v>249756</v>
      </c>
      <c r="F137" s="5" t="str">
        <f t="shared" si="11"/>
        <v>BULLISH</v>
      </c>
      <c r="G137" s="5" t="str">
        <f t="shared" si="10"/>
        <v>NEUTRAL</v>
      </c>
      <c r="H137" s="5" t="str">
        <f t="shared" si="9"/>
        <v>CONFIRMED BULLISH</v>
      </c>
    </row>
    <row r="138" spans="1:8" ht="13.5" x14ac:dyDescent="0.25">
      <c r="A138" s="3">
        <f>TITRES_STAT!B141</f>
        <v>44806</v>
      </c>
      <c r="B138" s="5">
        <f>TITRES_STAT!C141</f>
        <v>21.93</v>
      </c>
      <c r="C138" s="5">
        <f>TITRES_STAT!D141</f>
        <v>17.3749</v>
      </c>
      <c r="D138" s="5">
        <f>TITRES_STAT!E141</f>
        <v>1575</v>
      </c>
      <c r="E138" s="2">
        <f t="shared" si="8"/>
        <v>251331</v>
      </c>
      <c r="F138" s="5" t="str">
        <f t="shared" si="11"/>
        <v>BULLISH</v>
      </c>
      <c r="G138" s="5" t="str">
        <f t="shared" si="10"/>
        <v>NEUTRAL</v>
      </c>
      <c r="H138" s="5" t="str">
        <f t="shared" si="9"/>
        <v>CONFIRMED BULLISH</v>
      </c>
    </row>
    <row r="139" spans="1:8" ht="13.5" x14ac:dyDescent="0.25">
      <c r="A139" s="3">
        <f>TITRES_STAT!B142</f>
        <v>44809</v>
      </c>
      <c r="B139" s="5">
        <f>TITRES_STAT!C142</f>
        <v>21.88</v>
      </c>
      <c r="C139" s="5">
        <f>TITRES_STAT!D142</f>
        <v>17.3353</v>
      </c>
      <c r="D139" s="5">
        <f>TITRES_STAT!E142</f>
        <v>2949</v>
      </c>
      <c r="E139" s="2">
        <f t="shared" si="8"/>
        <v>248382</v>
      </c>
      <c r="F139" s="5" t="str">
        <f t="shared" si="11"/>
        <v>BULLISH</v>
      </c>
      <c r="G139" s="5" t="str">
        <f t="shared" si="10"/>
        <v>NEUTRAL</v>
      </c>
      <c r="H139" s="5" t="str">
        <f t="shared" si="9"/>
        <v>CONFIRMED BULLISH</v>
      </c>
    </row>
    <row r="140" spans="1:8" ht="13.5" x14ac:dyDescent="0.25">
      <c r="A140" s="3">
        <f>TITRES_STAT!B143</f>
        <v>44810</v>
      </c>
      <c r="B140" s="5">
        <f>TITRES_STAT!C143</f>
        <v>21.85</v>
      </c>
      <c r="C140" s="5">
        <f>TITRES_STAT!D143</f>
        <v>17.311499999999999</v>
      </c>
      <c r="D140" s="5">
        <f>TITRES_STAT!E143</f>
        <v>2032</v>
      </c>
      <c r="E140" s="2">
        <f t="shared" si="8"/>
        <v>246350</v>
      </c>
      <c r="F140" s="5" t="str">
        <f t="shared" si="11"/>
        <v>BEARISH</v>
      </c>
      <c r="G140" s="5" t="str">
        <f t="shared" si="10"/>
        <v>NEUTRAL</v>
      </c>
      <c r="H140" s="5" t="str">
        <f t="shared" si="9"/>
        <v>BEARISH DIVERGENCE</v>
      </c>
    </row>
    <row r="141" spans="1:8" ht="13.5" x14ac:dyDescent="0.25">
      <c r="A141" s="3">
        <f>TITRES_STAT!B144</f>
        <v>44811</v>
      </c>
      <c r="B141" s="5">
        <f>TITRES_STAT!C144</f>
        <v>22</v>
      </c>
      <c r="C141" s="5">
        <f>TITRES_STAT!D144</f>
        <v>17.430399999999999</v>
      </c>
      <c r="D141" s="5">
        <f>TITRES_STAT!E144</f>
        <v>11888</v>
      </c>
      <c r="E141" s="2">
        <f t="shared" si="8"/>
        <v>258238</v>
      </c>
      <c r="F141" s="5" t="str">
        <f t="shared" si="11"/>
        <v>BULLISH</v>
      </c>
      <c r="G141" s="5" t="str">
        <f t="shared" si="10"/>
        <v>STRONG</v>
      </c>
      <c r="H141" s="5" t="str">
        <f t="shared" si="9"/>
        <v>CONFIRMED BULLISH</v>
      </c>
    </row>
    <row r="142" spans="1:8" ht="13.5" x14ac:dyDescent="0.25">
      <c r="A142" s="3">
        <f>TITRES_STAT!B145</f>
        <v>44812</v>
      </c>
      <c r="B142" s="5">
        <f>TITRES_STAT!C145</f>
        <v>22</v>
      </c>
      <c r="C142" s="5">
        <f>TITRES_STAT!D145</f>
        <v>17.430399999999999</v>
      </c>
      <c r="D142" s="5">
        <f>TITRES_STAT!E145</f>
        <v>2092</v>
      </c>
      <c r="E142" s="2">
        <f t="shared" si="8"/>
        <v>258238</v>
      </c>
      <c r="F142" s="5" t="str">
        <f t="shared" si="11"/>
        <v>BULLISH</v>
      </c>
      <c r="G142" s="5" t="str">
        <f t="shared" si="10"/>
        <v>STRONG</v>
      </c>
      <c r="H142" s="5" t="str">
        <f t="shared" si="9"/>
        <v>CONFIRMED BULLISH</v>
      </c>
    </row>
    <row r="143" spans="1:8" ht="13.5" x14ac:dyDescent="0.25">
      <c r="A143" s="3">
        <f>TITRES_STAT!B146</f>
        <v>44813</v>
      </c>
      <c r="B143" s="5">
        <f>TITRES_STAT!C146</f>
        <v>21.9</v>
      </c>
      <c r="C143" s="5">
        <f>TITRES_STAT!D146</f>
        <v>17.351099999999999</v>
      </c>
      <c r="D143" s="5">
        <f>TITRES_STAT!E146</f>
        <v>438</v>
      </c>
      <c r="E143" s="2">
        <f t="shared" si="8"/>
        <v>257800</v>
      </c>
      <c r="F143" s="5" t="str">
        <f t="shared" si="11"/>
        <v>BULLISH</v>
      </c>
      <c r="G143" s="5" t="str">
        <f t="shared" si="10"/>
        <v>STRONG</v>
      </c>
      <c r="H143" s="5" t="str">
        <f t="shared" si="9"/>
        <v>BULLISH DIVERGENCE</v>
      </c>
    </row>
    <row r="144" spans="1:8" ht="13.5" x14ac:dyDescent="0.25">
      <c r="A144" s="3">
        <f>TITRES_STAT!B147</f>
        <v>44816</v>
      </c>
      <c r="B144" s="5">
        <f>TITRES_STAT!C147</f>
        <v>21.98</v>
      </c>
      <c r="C144" s="5">
        <f>TITRES_STAT!D147</f>
        <v>17.4145</v>
      </c>
      <c r="D144" s="5">
        <f>TITRES_STAT!E147</f>
        <v>312</v>
      </c>
      <c r="E144" s="2">
        <f t="shared" si="8"/>
        <v>258112</v>
      </c>
      <c r="F144" s="5" t="str">
        <f t="shared" si="11"/>
        <v>BULLISH</v>
      </c>
      <c r="G144" s="5" t="str">
        <f t="shared" si="10"/>
        <v>STRONG</v>
      </c>
      <c r="H144" s="5" t="str">
        <f t="shared" si="9"/>
        <v>CONFIRMED BULLISH</v>
      </c>
    </row>
    <row r="145" spans="1:8" ht="13.5" x14ac:dyDescent="0.25">
      <c r="A145" s="3">
        <f>TITRES_STAT!B148</f>
        <v>44817</v>
      </c>
      <c r="B145" s="5">
        <f>TITRES_STAT!C148</f>
        <v>23</v>
      </c>
      <c r="C145" s="5">
        <f>TITRES_STAT!D148</f>
        <v>18.2227</v>
      </c>
      <c r="D145" s="5">
        <f>TITRES_STAT!E148</f>
        <v>4030</v>
      </c>
      <c r="E145" s="2">
        <f t="shared" si="8"/>
        <v>262142</v>
      </c>
      <c r="F145" s="5" t="str">
        <f t="shared" si="11"/>
        <v>BULLISH</v>
      </c>
      <c r="G145" s="5" t="str">
        <f t="shared" si="10"/>
        <v>STRONG</v>
      </c>
      <c r="H145" s="5" t="str">
        <f t="shared" si="9"/>
        <v>CONFIRMED BULLISH</v>
      </c>
    </row>
    <row r="146" spans="1:8" ht="13.5" x14ac:dyDescent="0.25">
      <c r="A146" s="3">
        <f>TITRES_STAT!B149</f>
        <v>44818</v>
      </c>
      <c r="B146" s="5">
        <f>TITRES_STAT!C149</f>
        <v>23.99</v>
      </c>
      <c r="C146" s="5">
        <f>TITRES_STAT!D149</f>
        <v>19.007000000000001</v>
      </c>
      <c r="D146" s="5">
        <f>TITRES_STAT!E149</f>
        <v>5443</v>
      </c>
      <c r="E146" s="2">
        <f t="shared" si="8"/>
        <v>267585</v>
      </c>
      <c r="F146" s="5" t="str">
        <f t="shared" si="11"/>
        <v>BULLISH</v>
      </c>
      <c r="G146" s="5" t="str">
        <f t="shared" si="10"/>
        <v>STRONG</v>
      </c>
      <c r="H146" s="5" t="str">
        <f t="shared" si="9"/>
        <v>CONFIRMED BULLISH</v>
      </c>
    </row>
    <row r="147" spans="1:8" ht="13.5" x14ac:dyDescent="0.25">
      <c r="A147" s="3">
        <f>TITRES_STAT!B150</f>
        <v>44819</v>
      </c>
      <c r="B147" s="5">
        <f>TITRES_STAT!C150</f>
        <v>23.99</v>
      </c>
      <c r="C147" s="5">
        <f>TITRES_STAT!D150</f>
        <v>19.007000000000001</v>
      </c>
      <c r="D147" s="5">
        <f>TITRES_STAT!E150</f>
        <v>749</v>
      </c>
      <c r="E147" s="2">
        <f t="shared" si="8"/>
        <v>267585</v>
      </c>
      <c r="F147" s="5" t="str">
        <f t="shared" si="11"/>
        <v>BULLISH</v>
      </c>
      <c r="G147" s="5" t="str">
        <f t="shared" si="10"/>
        <v>STRONG</v>
      </c>
      <c r="H147" s="5" t="str">
        <f t="shared" si="9"/>
        <v>CONFIRMED BULLISH</v>
      </c>
    </row>
    <row r="148" spans="1:8" ht="13.5" x14ac:dyDescent="0.25">
      <c r="A148" s="3">
        <f>TITRES_STAT!B151</f>
        <v>44820</v>
      </c>
      <c r="B148" s="5">
        <f>TITRES_STAT!C151</f>
        <v>23.98</v>
      </c>
      <c r="C148" s="5">
        <f>TITRES_STAT!D151</f>
        <v>18.999099999999999</v>
      </c>
      <c r="D148" s="5">
        <f>TITRES_STAT!E151</f>
        <v>6750</v>
      </c>
      <c r="E148" s="2">
        <f t="shared" si="8"/>
        <v>260835</v>
      </c>
      <c r="F148" s="5" t="str">
        <f t="shared" si="11"/>
        <v>BULLISH</v>
      </c>
      <c r="G148" s="5" t="str">
        <f t="shared" si="10"/>
        <v>NEUTRAL</v>
      </c>
      <c r="H148" s="5" t="str">
        <f t="shared" si="9"/>
        <v>CONFIRMED BULLISH</v>
      </c>
    </row>
    <row r="149" spans="1:8" ht="13.5" x14ac:dyDescent="0.25">
      <c r="A149" s="3">
        <f>TITRES_STAT!B152</f>
        <v>44823</v>
      </c>
      <c r="B149" s="5">
        <f>TITRES_STAT!C152</f>
        <v>23.99</v>
      </c>
      <c r="C149" s="5">
        <f>TITRES_STAT!D152</f>
        <v>19.007000000000001</v>
      </c>
      <c r="D149" s="5">
        <f>TITRES_STAT!E152</f>
        <v>710</v>
      </c>
      <c r="E149" s="2">
        <f t="shared" si="8"/>
        <v>261545</v>
      </c>
      <c r="F149" s="5" t="str">
        <f t="shared" si="11"/>
        <v>BULLISH</v>
      </c>
      <c r="G149" s="5" t="str">
        <f t="shared" si="10"/>
        <v>NEUTRAL</v>
      </c>
      <c r="H149" s="5" t="str">
        <f t="shared" si="9"/>
        <v>CONFIRMED BULLISH</v>
      </c>
    </row>
    <row r="150" spans="1:8" ht="13.5" x14ac:dyDescent="0.25">
      <c r="A150" s="3">
        <f>TITRES_STAT!B153</f>
        <v>44824</v>
      </c>
      <c r="B150" s="5">
        <f>TITRES_STAT!C153</f>
        <v>23.9</v>
      </c>
      <c r="C150" s="5">
        <f>TITRES_STAT!D153</f>
        <v>18.935700000000001</v>
      </c>
      <c r="D150" s="5">
        <f>TITRES_STAT!E153</f>
        <v>513</v>
      </c>
      <c r="E150" s="2">
        <f t="shared" si="8"/>
        <v>261032</v>
      </c>
      <c r="F150" s="5" t="str">
        <f t="shared" si="11"/>
        <v>BEARISH</v>
      </c>
      <c r="G150" s="5" t="str">
        <f t="shared" si="10"/>
        <v>NEUTRAL</v>
      </c>
      <c r="H150" s="5" t="str">
        <f t="shared" si="9"/>
        <v>BEARISH DIVERGENCE</v>
      </c>
    </row>
    <row r="151" spans="1:8" ht="13.5" x14ac:dyDescent="0.25">
      <c r="A151" s="3">
        <f>TITRES_STAT!B154</f>
        <v>44825</v>
      </c>
      <c r="B151" s="5">
        <f>TITRES_STAT!C154</f>
        <v>23.99</v>
      </c>
      <c r="C151" s="5">
        <f>TITRES_STAT!D154</f>
        <v>19.007000000000001</v>
      </c>
      <c r="D151" s="5">
        <f>TITRES_STAT!E154</f>
        <v>387</v>
      </c>
      <c r="E151" s="2">
        <f t="shared" si="8"/>
        <v>261419</v>
      </c>
      <c r="F151" s="5" t="str">
        <f t="shared" si="11"/>
        <v>BEARISH</v>
      </c>
      <c r="G151" s="5" t="str">
        <f t="shared" si="10"/>
        <v>WEAK</v>
      </c>
      <c r="H151" s="5" t="str">
        <f t="shared" si="9"/>
        <v>NEUTRAL</v>
      </c>
    </row>
    <row r="152" spans="1:8" ht="13.5" x14ac:dyDescent="0.25">
      <c r="A152" s="3">
        <f>TITRES_STAT!B155</f>
        <v>44826</v>
      </c>
      <c r="B152" s="5">
        <f>TITRES_STAT!C155</f>
        <v>23.99</v>
      </c>
      <c r="C152" s="5">
        <f>TITRES_STAT!D155</f>
        <v>19.007000000000001</v>
      </c>
      <c r="D152" s="5">
        <f>TITRES_STAT!E155</f>
        <v>1268</v>
      </c>
      <c r="E152" s="2">
        <f t="shared" si="8"/>
        <v>261419</v>
      </c>
      <c r="F152" s="5" t="str">
        <f t="shared" si="11"/>
        <v>BEARISH</v>
      </c>
      <c r="G152" s="5" t="str">
        <f t="shared" si="10"/>
        <v>WEAK</v>
      </c>
      <c r="H152" s="5" t="str">
        <f t="shared" si="9"/>
        <v>NEUTRAL</v>
      </c>
    </row>
    <row r="153" spans="1:8" ht="13.5" x14ac:dyDescent="0.25">
      <c r="A153" s="3">
        <f>TITRES_STAT!B156</f>
        <v>44827</v>
      </c>
      <c r="B153" s="5">
        <f>TITRES_STAT!C156</f>
        <v>23.99</v>
      </c>
      <c r="C153" s="5">
        <f>TITRES_STAT!D156</f>
        <v>19.007000000000001</v>
      </c>
      <c r="D153" s="5">
        <f>TITRES_STAT!E156</f>
        <v>273</v>
      </c>
      <c r="E153" s="2">
        <f t="shared" si="8"/>
        <v>261419</v>
      </c>
      <c r="F153" s="5" t="str">
        <f t="shared" si="11"/>
        <v>BULLISH</v>
      </c>
      <c r="G153" s="5" t="str">
        <f t="shared" si="10"/>
        <v>NEUTRAL</v>
      </c>
      <c r="H153" s="5" t="str">
        <f t="shared" si="9"/>
        <v>CONFIRMED BULLISH</v>
      </c>
    </row>
    <row r="154" spans="1:8" ht="13.5" x14ac:dyDescent="0.25">
      <c r="A154" s="3">
        <f>TITRES_STAT!B157</f>
        <v>44830</v>
      </c>
      <c r="B154" s="5">
        <f>TITRES_STAT!C157</f>
        <v>23.99</v>
      </c>
      <c r="C154" s="5">
        <f>TITRES_STAT!D157</f>
        <v>19.007000000000001</v>
      </c>
      <c r="D154" s="5">
        <f>TITRES_STAT!E157</f>
        <v>1897</v>
      </c>
      <c r="E154" s="2">
        <f t="shared" si="8"/>
        <v>261419</v>
      </c>
      <c r="F154" s="5" t="str">
        <f t="shared" si="11"/>
        <v>BEARISH</v>
      </c>
      <c r="G154" s="5" t="str">
        <f t="shared" si="10"/>
        <v>NEUTRAL</v>
      </c>
      <c r="H154" s="5" t="str">
        <f t="shared" si="9"/>
        <v>NEUTRAL</v>
      </c>
    </row>
    <row r="155" spans="1:8" ht="13.5" x14ac:dyDescent="0.25">
      <c r="A155" s="3">
        <f>TITRES_STAT!B158</f>
        <v>44831</v>
      </c>
      <c r="B155" s="5">
        <f>TITRES_STAT!C158</f>
        <v>24</v>
      </c>
      <c r="C155" s="5">
        <f>TITRES_STAT!D158</f>
        <v>19.014900000000001</v>
      </c>
      <c r="D155" s="5">
        <f>TITRES_STAT!E158</f>
        <v>5556</v>
      </c>
      <c r="E155" s="2">
        <f t="shared" si="8"/>
        <v>266975</v>
      </c>
      <c r="F155" s="5" t="str">
        <f t="shared" si="11"/>
        <v>BULLISH</v>
      </c>
      <c r="G155" s="5" t="str">
        <f t="shared" si="10"/>
        <v>STRONG</v>
      </c>
      <c r="H155" s="5" t="str">
        <f t="shared" si="9"/>
        <v>CONFIRMED BULLISH</v>
      </c>
    </row>
    <row r="156" spans="1:8" ht="13.5" x14ac:dyDescent="0.25">
      <c r="A156" s="3">
        <f>TITRES_STAT!B159</f>
        <v>44832</v>
      </c>
      <c r="B156" s="5">
        <f>TITRES_STAT!C159</f>
        <v>23.99</v>
      </c>
      <c r="C156" s="5">
        <f>TITRES_STAT!D159</f>
        <v>19.007000000000001</v>
      </c>
      <c r="D156" s="5">
        <f>TITRES_STAT!E159</f>
        <v>2063</v>
      </c>
      <c r="E156" s="2">
        <f t="shared" si="8"/>
        <v>264912</v>
      </c>
      <c r="F156" s="5" t="str">
        <f t="shared" si="11"/>
        <v>BULLISH</v>
      </c>
      <c r="G156" s="5" t="str">
        <f t="shared" si="10"/>
        <v>NEUTRAL</v>
      </c>
      <c r="H156" s="5" t="str">
        <f t="shared" si="9"/>
        <v>NEUTRAL</v>
      </c>
    </row>
    <row r="157" spans="1:8" ht="13.5" x14ac:dyDescent="0.25">
      <c r="A157" s="3">
        <f>TITRES_STAT!B160</f>
        <v>44833</v>
      </c>
      <c r="B157" s="5">
        <f>TITRES_STAT!C160</f>
        <v>24</v>
      </c>
      <c r="C157" s="5">
        <f>TITRES_STAT!D160</f>
        <v>19.014900000000001</v>
      </c>
      <c r="D157" s="5">
        <f>TITRES_STAT!E160</f>
        <v>770</v>
      </c>
      <c r="E157" s="2">
        <f t="shared" si="8"/>
        <v>265682</v>
      </c>
      <c r="F157" s="5" t="str">
        <f t="shared" si="11"/>
        <v>BULLISH</v>
      </c>
      <c r="G157" s="5" t="str">
        <f t="shared" si="10"/>
        <v>NEUTRAL</v>
      </c>
      <c r="H157" s="5" t="str">
        <f t="shared" si="9"/>
        <v>CONFIRMED BULLISH</v>
      </c>
    </row>
    <row r="158" spans="1:8" ht="13.5" x14ac:dyDescent="0.25">
      <c r="A158" s="3">
        <f>TITRES_STAT!B161</f>
        <v>44834</v>
      </c>
      <c r="B158" s="5">
        <f>TITRES_STAT!C161</f>
        <v>25</v>
      </c>
      <c r="C158" s="5">
        <f>TITRES_STAT!D161</f>
        <v>19.807200000000002</v>
      </c>
      <c r="D158" s="5">
        <f>TITRES_STAT!E161</f>
        <v>3675</v>
      </c>
      <c r="E158" s="2">
        <f t="shared" si="8"/>
        <v>269357</v>
      </c>
      <c r="F158" s="5" t="str">
        <f t="shared" si="11"/>
        <v>BULLISH</v>
      </c>
      <c r="G158" s="5" t="str">
        <f t="shared" si="10"/>
        <v>STRONG</v>
      </c>
      <c r="H158" s="5" t="str">
        <f t="shared" si="9"/>
        <v>CONFIRMED BULLISH</v>
      </c>
    </row>
    <row r="159" spans="1:8" ht="13.5" x14ac:dyDescent="0.25">
      <c r="A159" s="3">
        <f>TITRES_STAT!B162</f>
        <v>44837</v>
      </c>
      <c r="B159" s="5">
        <f>TITRES_STAT!C162</f>
        <v>25.5</v>
      </c>
      <c r="C159" s="5">
        <f>TITRES_STAT!D162</f>
        <v>20.203399999999998</v>
      </c>
      <c r="D159" s="5">
        <f>TITRES_STAT!E162</f>
        <v>1712</v>
      </c>
      <c r="E159" s="2">
        <f t="shared" si="8"/>
        <v>271069</v>
      </c>
      <c r="F159" s="5" t="str">
        <f t="shared" si="11"/>
        <v>BULLISH</v>
      </c>
      <c r="G159" s="5" t="str">
        <f t="shared" si="10"/>
        <v>STRONG</v>
      </c>
      <c r="H159" s="5" t="str">
        <f t="shared" si="9"/>
        <v>CONFIRMED BULLISH</v>
      </c>
    </row>
    <row r="160" spans="1:8" ht="13.5" x14ac:dyDescent="0.25">
      <c r="A160" s="3">
        <f>TITRES_STAT!B163</f>
        <v>44838</v>
      </c>
      <c r="B160" s="5">
        <f>TITRES_STAT!C163</f>
        <v>25.99</v>
      </c>
      <c r="C160" s="5">
        <f>TITRES_STAT!D163</f>
        <v>20.5916</v>
      </c>
      <c r="D160" s="5">
        <f>TITRES_STAT!E163</f>
        <v>3806</v>
      </c>
      <c r="E160" s="2">
        <f t="shared" si="8"/>
        <v>274875</v>
      </c>
      <c r="F160" s="5" t="str">
        <f t="shared" si="11"/>
        <v>BULLISH</v>
      </c>
      <c r="G160" s="5" t="str">
        <f t="shared" si="10"/>
        <v>STRONG</v>
      </c>
      <c r="H160" s="5" t="str">
        <f t="shared" si="9"/>
        <v>CONFIRMED BULLISH</v>
      </c>
    </row>
    <row r="161" spans="1:8" ht="13.5" x14ac:dyDescent="0.25">
      <c r="A161" s="3">
        <f>TITRES_STAT!B164</f>
        <v>44839</v>
      </c>
      <c r="B161" s="5">
        <f>TITRES_STAT!C164</f>
        <v>25.99</v>
      </c>
      <c r="C161" s="5">
        <f>TITRES_STAT!D164</f>
        <v>20.5916</v>
      </c>
      <c r="D161" s="5">
        <f>TITRES_STAT!E164</f>
        <v>2468</v>
      </c>
      <c r="E161" s="2">
        <f t="shared" si="8"/>
        <v>274875</v>
      </c>
      <c r="F161" s="5" t="str">
        <f t="shared" si="11"/>
        <v>BULLISH</v>
      </c>
      <c r="G161" s="5" t="str">
        <f t="shared" si="10"/>
        <v>STRONG</v>
      </c>
      <c r="H161" s="5" t="str">
        <f t="shared" si="9"/>
        <v>CONFIRMED BULLISH</v>
      </c>
    </row>
    <row r="162" spans="1:8" ht="13.5" x14ac:dyDescent="0.25">
      <c r="A162" s="3">
        <f>TITRES_STAT!B165</f>
        <v>44840</v>
      </c>
      <c r="B162" s="5">
        <f>TITRES_STAT!C165</f>
        <v>26.75</v>
      </c>
      <c r="C162" s="5">
        <f>TITRES_STAT!D165</f>
        <v>21.1937</v>
      </c>
      <c r="D162" s="5">
        <f>TITRES_STAT!E165</f>
        <v>4882</v>
      </c>
      <c r="E162" s="2">
        <f t="shared" si="8"/>
        <v>279757</v>
      </c>
      <c r="F162" s="5" t="str">
        <f t="shared" si="11"/>
        <v>BULLISH</v>
      </c>
      <c r="G162" s="5" t="str">
        <f t="shared" si="10"/>
        <v>STRONG</v>
      </c>
      <c r="H162" s="5" t="str">
        <f t="shared" si="9"/>
        <v>CONFIRMED BULLISH</v>
      </c>
    </row>
    <row r="163" spans="1:8" ht="13.5" x14ac:dyDescent="0.25">
      <c r="A163" s="3">
        <f>TITRES_STAT!B166</f>
        <v>44841</v>
      </c>
      <c r="B163" s="5">
        <f>TITRES_STAT!C166</f>
        <v>26.8</v>
      </c>
      <c r="C163" s="5">
        <f>TITRES_STAT!D166</f>
        <v>21.2334</v>
      </c>
      <c r="D163" s="5">
        <f>TITRES_STAT!E166</f>
        <v>1229</v>
      </c>
      <c r="E163" s="2">
        <f t="shared" si="8"/>
        <v>280986</v>
      </c>
      <c r="F163" s="5" t="str">
        <f t="shared" si="11"/>
        <v>BULLISH</v>
      </c>
      <c r="G163" s="5" t="str">
        <f t="shared" si="10"/>
        <v>STRONG</v>
      </c>
      <c r="H163" s="5" t="str">
        <f t="shared" si="9"/>
        <v>CONFIRMED BULLISH</v>
      </c>
    </row>
    <row r="164" spans="1:8" ht="13.5" x14ac:dyDescent="0.25">
      <c r="A164" s="3">
        <f>TITRES_STAT!B167</f>
        <v>44844</v>
      </c>
      <c r="B164" s="5">
        <f>TITRES_STAT!C167</f>
        <v>26.5</v>
      </c>
      <c r="C164" s="5">
        <f>TITRES_STAT!D167</f>
        <v>20.995699999999999</v>
      </c>
      <c r="D164" s="5">
        <f>TITRES_STAT!E167</f>
        <v>4266</v>
      </c>
      <c r="E164" s="2">
        <f t="shared" si="8"/>
        <v>276720</v>
      </c>
      <c r="F164" s="5" t="str">
        <f t="shared" si="11"/>
        <v>BULLISH</v>
      </c>
      <c r="G164" s="5" t="str">
        <f t="shared" si="10"/>
        <v>STRONG</v>
      </c>
      <c r="H164" s="5" t="str">
        <f t="shared" si="9"/>
        <v>CONFIRMED BULLISH</v>
      </c>
    </row>
    <row r="165" spans="1:8" ht="13.5" x14ac:dyDescent="0.25">
      <c r="A165" s="3">
        <f>TITRES_STAT!B168</f>
        <v>44845</v>
      </c>
      <c r="B165" s="5">
        <f>TITRES_STAT!C168</f>
        <v>26.8</v>
      </c>
      <c r="C165" s="5">
        <f>TITRES_STAT!D168</f>
        <v>21.2334</v>
      </c>
      <c r="D165" s="5">
        <f>TITRES_STAT!E168</f>
        <v>1101</v>
      </c>
      <c r="E165" s="2">
        <f t="shared" si="8"/>
        <v>277821</v>
      </c>
      <c r="F165" s="5" t="str">
        <f t="shared" si="11"/>
        <v>BULLISH</v>
      </c>
      <c r="G165" s="5" t="str">
        <f t="shared" si="10"/>
        <v>NEUTRAL</v>
      </c>
      <c r="H165" s="5" t="str">
        <f t="shared" si="9"/>
        <v>CONFIRMED BULLISH</v>
      </c>
    </row>
    <row r="166" spans="1:8" ht="13.5" x14ac:dyDescent="0.25">
      <c r="A166" s="3">
        <f>TITRES_STAT!B169</f>
        <v>44846</v>
      </c>
      <c r="B166" s="5">
        <f>TITRES_STAT!C169</f>
        <v>26.3</v>
      </c>
      <c r="C166" s="5">
        <f>TITRES_STAT!D169</f>
        <v>20.837199999999999</v>
      </c>
      <c r="D166" s="5">
        <f>TITRES_STAT!E169</f>
        <v>350</v>
      </c>
      <c r="E166" s="2">
        <f t="shared" si="8"/>
        <v>277471</v>
      </c>
      <c r="F166" s="5" t="str">
        <f t="shared" si="11"/>
        <v>BULLISH</v>
      </c>
      <c r="G166" s="5" t="str">
        <f t="shared" si="10"/>
        <v>NEUTRAL</v>
      </c>
      <c r="H166" s="5" t="str">
        <f t="shared" si="9"/>
        <v>CONFIRMED BULLISH</v>
      </c>
    </row>
    <row r="167" spans="1:8" ht="13.5" x14ac:dyDescent="0.25">
      <c r="A167" s="3">
        <f>TITRES_STAT!B170</f>
        <v>44847</v>
      </c>
      <c r="B167" s="5">
        <f>TITRES_STAT!C170</f>
        <v>25.48</v>
      </c>
      <c r="C167" s="5">
        <f>TITRES_STAT!D170</f>
        <v>20.1875</v>
      </c>
      <c r="D167" s="5">
        <f>TITRES_STAT!E170</f>
        <v>1185</v>
      </c>
      <c r="E167" s="2">
        <f t="shared" si="8"/>
        <v>276286</v>
      </c>
      <c r="F167" s="5" t="str">
        <f t="shared" si="11"/>
        <v>BEARISH</v>
      </c>
      <c r="G167" s="5" t="str">
        <f t="shared" si="10"/>
        <v>NEUTRAL</v>
      </c>
      <c r="H167" s="5" t="str">
        <f t="shared" si="9"/>
        <v>CONFIRMED BEARISH</v>
      </c>
    </row>
    <row r="168" spans="1:8" ht="13.5" x14ac:dyDescent="0.25">
      <c r="A168" s="3">
        <f>TITRES_STAT!B171</f>
        <v>44848</v>
      </c>
      <c r="B168" s="5">
        <f>TITRES_STAT!C171</f>
        <v>26</v>
      </c>
      <c r="C168" s="5">
        <f>TITRES_STAT!D171</f>
        <v>20.599499999999999</v>
      </c>
      <c r="D168" s="5">
        <f>TITRES_STAT!E171</f>
        <v>1634</v>
      </c>
      <c r="E168" s="2">
        <f t="shared" si="8"/>
        <v>277920</v>
      </c>
      <c r="F168" s="5" t="str">
        <f t="shared" si="11"/>
        <v>BEARISH</v>
      </c>
      <c r="G168" s="5" t="str">
        <f t="shared" si="10"/>
        <v>NEUTRAL</v>
      </c>
      <c r="H168" s="5" t="str">
        <f t="shared" si="9"/>
        <v>CONFIRMED BEARISH</v>
      </c>
    </row>
    <row r="169" spans="1:8" ht="13.5" x14ac:dyDescent="0.25">
      <c r="A169" s="3">
        <f>TITRES_STAT!B172</f>
        <v>44851</v>
      </c>
      <c r="B169" s="5">
        <f>TITRES_STAT!C172</f>
        <v>25.9</v>
      </c>
      <c r="C169" s="5">
        <f>TITRES_STAT!D172</f>
        <v>20.520299999999999</v>
      </c>
      <c r="D169" s="5">
        <f>TITRES_STAT!E172</f>
        <v>7424</v>
      </c>
      <c r="E169" s="2">
        <f t="shared" si="8"/>
        <v>270496</v>
      </c>
      <c r="F169" s="5" t="str">
        <f t="shared" si="11"/>
        <v>BEARISH</v>
      </c>
      <c r="G169" s="5" t="str">
        <f t="shared" si="10"/>
        <v>WEAK</v>
      </c>
      <c r="H169" s="5" t="str">
        <f t="shared" si="9"/>
        <v>CONFIRMED BEARISH</v>
      </c>
    </row>
    <row r="170" spans="1:8" ht="13.5" x14ac:dyDescent="0.25">
      <c r="A170" s="3">
        <f>TITRES_STAT!B173</f>
        <v>44852</v>
      </c>
      <c r="B170" s="5">
        <f>TITRES_STAT!C173</f>
        <v>25.9</v>
      </c>
      <c r="C170" s="5">
        <f>TITRES_STAT!D173</f>
        <v>20.520299999999999</v>
      </c>
      <c r="D170" s="5">
        <f>TITRES_STAT!E173</f>
        <v>1381</v>
      </c>
      <c r="E170" s="2">
        <f t="shared" si="8"/>
        <v>270496</v>
      </c>
      <c r="F170" s="5" t="str">
        <f t="shared" si="11"/>
        <v>BEARISH</v>
      </c>
      <c r="G170" s="5" t="str">
        <f t="shared" si="10"/>
        <v>WEAK</v>
      </c>
      <c r="H170" s="5" t="str">
        <f t="shared" si="9"/>
        <v>CONFIRMED BEARISH</v>
      </c>
    </row>
    <row r="171" spans="1:8" ht="13.5" x14ac:dyDescent="0.25">
      <c r="A171" s="3">
        <f>TITRES_STAT!B174</f>
        <v>44853</v>
      </c>
      <c r="B171" s="5">
        <f>TITRES_STAT!C174</f>
        <v>26</v>
      </c>
      <c r="C171" s="5">
        <f>TITRES_STAT!D174</f>
        <v>20.599499999999999</v>
      </c>
      <c r="D171" s="5">
        <f>TITRES_STAT!E174</f>
        <v>2378</v>
      </c>
      <c r="E171" s="2">
        <f t="shared" si="8"/>
        <v>272874</v>
      </c>
      <c r="F171" s="5" t="str">
        <f t="shared" si="11"/>
        <v>BEARISH</v>
      </c>
      <c r="G171" s="5" t="str">
        <f t="shared" si="10"/>
        <v>NEUTRAL</v>
      </c>
      <c r="H171" s="5" t="str">
        <f t="shared" si="9"/>
        <v>CONFIRMED BEARISH</v>
      </c>
    </row>
    <row r="172" spans="1:8" ht="13.5" x14ac:dyDescent="0.25">
      <c r="A172" s="3">
        <f>TITRES_STAT!B175</f>
        <v>44854</v>
      </c>
      <c r="B172" s="5">
        <f>TITRES_STAT!C175</f>
        <v>26</v>
      </c>
      <c r="C172" s="5">
        <f>TITRES_STAT!D175</f>
        <v>20.599499999999999</v>
      </c>
      <c r="D172" s="5">
        <f>TITRES_STAT!E175</f>
        <v>4111</v>
      </c>
      <c r="E172" s="2">
        <f t="shared" si="8"/>
        <v>272874</v>
      </c>
      <c r="F172" s="5" t="str">
        <f t="shared" si="11"/>
        <v>BEARISH</v>
      </c>
      <c r="G172" s="5" t="str">
        <f t="shared" si="10"/>
        <v>NEUTRAL</v>
      </c>
      <c r="H172" s="5" t="str">
        <f t="shared" si="9"/>
        <v>BEARISH DIVERGENCE</v>
      </c>
    </row>
    <row r="173" spans="1:8" ht="13.5" x14ac:dyDescent="0.25">
      <c r="A173" s="3">
        <f>TITRES_STAT!B176</f>
        <v>44855</v>
      </c>
      <c r="B173" s="5">
        <f>TITRES_STAT!C176</f>
        <v>26</v>
      </c>
      <c r="C173" s="5">
        <f>TITRES_STAT!D176</f>
        <v>20.599499999999999</v>
      </c>
      <c r="D173" s="5">
        <f>TITRES_STAT!E176</f>
        <v>250</v>
      </c>
      <c r="E173" s="2">
        <f t="shared" si="8"/>
        <v>272874</v>
      </c>
      <c r="F173" s="5" t="str">
        <f t="shared" si="11"/>
        <v>BEARISH</v>
      </c>
      <c r="G173" s="5" t="str">
        <f t="shared" si="10"/>
        <v>NEUTRAL</v>
      </c>
      <c r="H173" s="5" t="str">
        <f t="shared" si="9"/>
        <v>NEUTRAL</v>
      </c>
    </row>
    <row r="174" spans="1:8" ht="13.5" x14ac:dyDescent="0.25">
      <c r="A174" s="3">
        <f>TITRES_STAT!B177</f>
        <v>44858</v>
      </c>
      <c r="B174" s="5">
        <f>TITRES_STAT!C177</f>
        <v>25.8</v>
      </c>
      <c r="C174" s="5">
        <f>TITRES_STAT!D177</f>
        <v>20.441099999999999</v>
      </c>
      <c r="D174" s="5">
        <f>TITRES_STAT!E177</f>
        <v>704</v>
      </c>
      <c r="E174" s="2">
        <f t="shared" si="8"/>
        <v>272170</v>
      </c>
      <c r="F174" s="5" t="str">
        <f t="shared" si="11"/>
        <v>BULLISH</v>
      </c>
      <c r="G174" s="5" t="str">
        <f t="shared" si="10"/>
        <v>NEUTRAL</v>
      </c>
      <c r="H174" s="5" t="str">
        <f t="shared" si="9"/>
        <v>BULLISH DIVERGENCE</v>
      </c>
    </row>
    <row r="175" spans="1:8" ht="13.5" x14ac:dyDescent="0.25">
      <c r="A175" s="3">
        <f>TITRES_STAT!B178</f>
        <v>44859</v>
      </c>
      <c r="B175" s="5">
        <f>TITRES_STAT!C178</f>
        <v>25.7</v>
      </c>
      <c r="C175" s="5">
        <f>TITRES_STAT!D178</f>
        <v>20.361799999999999</v>
      </c>
      <c r="D175" s="5">
        <f>TITRES_STAT!E178</f>
        <v>1031</v>
      </c>
      <c r="E175" s="2">
        <f t="shared" si="8"/>
        <v>271139</v>
      </c>
      <c r="F175" s="5" t="str">
        <f t="shared" si="11"/>
        <v>BULLISH</v>
      </c>
      <c r="G175" s="5" t="str">
        <f t="shared" si="10"/>
        <v>NEUTRAL</v>
      </c>
      <c r="H175" s="5" t="str">
        <f t="shared" si="9"/>
        <v>BULLISH DIVERGENCE</v>
      </c>
    </row>
    <row r="176" spans="1:8" ht="13.5" x14ac:dyDescent="0.25">
      <c r="A176" s="3">
        <f>TITRES_STAT!B179</f>
        <v>44860</v>
      </c>
      <c r="B176" s="5">
        <f>TITRES_STAT!C179</f>
        <v>25.7</v>
      </c>
      <c r="C176" s="5">
        <f>TITRES_STAT!D179</f>
        <v>20.361799999999999</v>
      </c>
      <c r="D176" s="5">
        <f>TITRES_STAT!E179</f>
        <v>3473</v>
      </c>
      <c r="E176" s="2">
        <f t="shared" si="8"/>
        <v>271139</v>
      </c>
      <c r="F176" s="5" t="str">
        <f t="shared" si="11"/>
        <v>BEARISH</v>
      </c>
      <c r="G176" s="5" t="str">
        <f t="shared" si="10"/>
        <v>NEUTRAL</v>
      </c>
      <c r="H176" s="5" t="str">
        <f t="shared" si="9"/>
        <v>CONFIRMED BEARISH</v>
      </c>
    </row>
    <row r="177" spans="1:8" ht="13.5" x14ac:dyDescent="0.25">
      <c r="A177" s="3">
        <f>TITRES_STAT!B180</f>
        <v>44861</v>
      </c>
      <c r="B177" s="5">
        <f>TITRES_STAT!C180</f>
        <v>25.7</v>
      </c>
      <c r="C177" s="5">
        <f>TITRES_STAT!D180</f>
        <v>20.361799999999999</v>
      </c>
      <c r="D177" s="5">
        <f>TITRES_STAT!E180</f>
        <v>0</v>
      </c>
      <c r="E177" s="2">
        <f t="shared" si="8"/>
        <v>271139</v>
      </c>
      <c r="F177" s="5" t="str">
        <f t="shared" si="11"/>
        <v>BEARISH</v>
      </c>
      <c r="G177" s="5" t="str">
        <f t="shared" si="10"/>
        <v>NEUTRAL</v>
      </c>
      <c r="H177" s="5" t="str">
        <f t="shared" si="9"/>
        <v>CONFIRMED BEARISH</v>
      </c>
    </row>
    <row r="178" spans="1:8" ht="13.5" x14ac:dyDescent="0.25">
      <c r="A178" s="3">
        <f>TITRES_STAT!B181</f>
        <v>44862</v>
      </c>
      <c r="B178" s="5">
        <f>TITRES_STAT!C181</f>
        <v>25.7</v>
      </c>
      <c r="C178" s="5">
        <f>TITRES_STAT!D181</f>
        <v>20.361799999999999</v>
      </c>
      <c r="D178" s="5">
        <f>TITRES_STAT!E181</f>
        <v>1337</v>
      </c>
      <c r="E178" s="2">
        <f t="shared" si="8"/>
        <v>271139</v>
      </c>
      <c r="F178" s="5" t="str">
        <f t="shared" si="11"/>
        <v>BEARISH</v>
      </c>
      <c r="G178" s="5" t="str">
        <f t="shared" si="10"/>
        <v>NEUTRAL</v>
      </c>
      <c r="H178" s="5" t="str">
        <f t="shared" si="9"/>
        <v>CONFIRMED BEARISH</v>
      </c>
    </row>
    <row r="179" spans="1:8" ht="13.5" x14ac:dyDescent="0.25">
      <c r="A179" s="3">
        <f>TITRES_STAT!B182</f>
        <v>44865</v>
      </c>
      <c r="B179" s="5">
        <f>TITRES_STAT!C182</f>
        <v>25.5</v>
      </c>
      <c r="C179" s="5">
        <f>TITRES_STAT!D182</f>
        <v>20.203399999999998</v>
      </c>
      <c r="D179" s="5">
        <f>TITRES_STAT!E182</f>
        <v>2156</v>
      </c>
      <c r="E179" s="2">
        <f t="shared" si="8"/>
        <v>268983</v>
      </c>
      <c r="F179" s="5" t="str">
        <f t="shared" si="11"/>
        <v>BEARISH</v>
      </c>
      <c r="G179" s="5" t="str">
        <f t="shared" si="10"/>
        <v>NEUTRAL</v>
      </c>
      <c r="H179" s="5" t="str">
        <f t="shared" si="9"/>
        <v>CONFIRMED BEARISH</v>
      </c>
    </row>
    <row r="180" spans="1:8" ht="13.5" x14ac:dyDescent="0.25">
      <c r="A180" s="3">
        <f>TITRES_STAT!B183</f>
        <v>44866</v>
      </c>
      <c r="B180" s="5">
        <f>TITRES_STAT!C183</f>
        <v>25.77</v>
      </c>
      <c r="C180" s="5">
        <f>TITRES_STAT!D183</f>
        <v>20.417300000000001</v>
      </c>
      <c r="D180" s="5">
        <f>TITRES_STAT!E183</f>
        <v>6570</v>
      </c>
      <c r="E180" s="2">
        <f t="shared" si="8"/>
        <v>275553</v>
      </c>
      <c r="F180" s="5" t="str">
        <f t="shared" si="11"/>
        <v>BULLISH</v>
      </c>
      <c r="G180" s="5" t="str">
        <f t="shared" si="10"/>
        <v>NEUTRAL</v>
      </c>
      <c r="H180" s="5" t="str">
        <f t="shared" si="9"/>
        <v>CONFIRMED BULLISH</v>
      </c>
    </row>
    <row r="181" spans="1:8" ht="13.5" x14ac:dyDescent="0.25">
      <c r="A181" s="3">
        <f>TITRES_STAT!B184</f>
        <v>44867</v>
      </c>
      <c r="B181" s="5">
        <f>TITRES_STAT!C184</f>
        <v>25.5</v>
      </c>
      <c r="C181" s="5">
        <f>TITRES_STAT!D184</f>
        <v>20.203399999999998</v>
      </c>
      <c r="D181" s="5">
        <f>TITRES_STAT!E184</f>
        <v>6242</v>
      </c>
      <c r="E181" s="2">
        <f t="shared" si="8"/>
        <v>269311</v>
      </c>
      <c r="F181" s="5" t="str">
        <f t="shared" si="11"/>
        <v>BEARISH</v>
      </c>
      <c r="G181" s="5" t="str">
        <f t="shared" si="10"/>
        <v>NEUTRAL</v>
      </c>
      <c r="H181" s="5" t="str">
        <f t="shared" si="9"/>
        <v>CONFIRMED BEARISH</v>
      </c>
    </row>
    <row r="182" spans="1:8" ht="13.5" x14ac:dyDescent="0.25">
      <c r="A182" s="3">
        <f>TITRES_STAT!B185</f>
        <v>44868</v>
      </c>
      <c r="B182" s="5">
        <f>TITRES_STAT!C185</f>
        <v>25.49</v>
      </c>
      <c r="C182" s="5">
        <f>TITRES_STAT!D185</f>
        <v>20.195499999999999</v>
      </c>
      <c r="D182" s="5">
        <f>TITRES_STAT!E185</f>
        <v>3785</v>
      </c>
      <c r="E182" s="2">
        <f t="shared" si="8"/>
        <v>265526</v>
      </c>
      <c r="F182" s="5" t="str">
        <f t="shared" si="11"/>
        <v>BEARISH</v>
      </c>
      <c r="G182" s="5" t="str">
        <f t="shared" si="10"/>
        <v>WEAK</v>
      </c>
      <c r="H182" s="5" t="str">
        <f t="shared" si="9"/>
        <v>CONFIRMED BEARISH</v>
      </c>
    </row>
    <row r="183" spans="1:8" ht="13.5" x14ac:dyDescent="0.25">
      <c r="A183" s="3">
        <f>TITRES_STAT!B186</f>
        <v>44869</v>
      </c>
      <c r="B183" s="5">
        <f>TITRES_STAT!C186</f>
        <v>25.23</v>
      </c>
      <c r="C183" s="5">
        <f>TITRES_STAT!D186</f>
        <v>19.9895</v>
      </c>
      <c r="D183" s="5">
        <f>TITRES_STAT!E186</f>
        <v>1378</v>
      </c>
      <c r="E183" s="2">
        <f t="shared" si="8"/>
        <v>264148</v>
      </c>
      <c r="F183" s="5" t="str">
        <f t="shared" si="11"/>
        <v>BEARISH</v>
      </c>
      <c r="G183" s="5" t="str">
        <f t="shared" si="10"/>
        <v>WEAK</v>
      </c>
      <c r="H183" s="5" t="str">
        <f t="shared" si="9"/>
        <v>CONFIRMED BEARISH</v>
      </c>
    </row>
    <row r="184" spans="1:8" ht="13.5" x14ac:dyDescent="0.25">
      <c r="A184" s="3">
        <f>TITRES_STAT!B187</f>
        <v>44872</v>
      </c>
      <c r="B184" s="5">
        <f>TITRES_STAT!C187</f>
        <v>25.1</v>
      </c>
      <c r="C184" s="5">
        <f>TITRES_STAT!D187</f>
        <v>19.886500000000002</v>
      </c>
      <c r="D184" s="5">
        <f>TITRES_STAT!E187</f>
        <v>2475</v>
      </c>
      <c r="E184" s="2">
        <f t="shared" si="8"/>
        <v>261673</v>
      </c>
      <c r="F184" s="5" t="str">
        <f t="shared" si="11"/>
        <v>BEARISH</v>
      </c>
      <c r="G184" s="5" t="str">
        <f t="shared" si="10"/>
        <v>WEAK</v>
      </c>
      <c r="H184" s="5" t="str">
        <f t="shared" si="9"/>
        <v>CONFIRMED BEARISH</v>
      </c>
    </row>
    <row r="185" spans="1:8" ht="13.5" x14ac:dyDescent="0.25">
      <c r="A185" s="3">
        <f>TITRES_STAT!B188</f>
        <v>44873</v>
      </c>
      <c r="B185" s="5">
        <f>TITRES_STAT!C188</f>
        <v>25</v>
      </c>
      <c r="C185" s="5">
        <f>TITRES_STAT!D188</f>
        <v>19.807200000000002</v>
      </c>
      <c r="D185" s="5">
        <f>TITRES_STAT!E188</f>
        <v>974</v>
      </c>
      <c r="E185" s="2">
        <f t="shared" si="8"/>
        <v>260699</v>
      </c>
      <c r="F185" s="5" t="str">
        <f t="shared" si="11"/>
        <v>BEARISH</v>
      </c>
      <c r="G185" s="5" t="str">
        <f t="shared" si="10"/>
        <v>WEAK</v>
      </c>
      <c r="H185" s="5" t="str">
        <f t="shared" si="9"/>
        <v>CONFIRMED BEARISH</v>
      </c>
    </row>
    <row r="186" spans="1:8" ht="13.5" x14ac:dyDescent="0.25">
      <c r="A186" s="3">
        <f>TITRES_STAT!B189</f>
        <v>44874</v>
      </c>
      <c r="B186" s="5">
        <f>TITRES_STAT!C189</f>
        <v>25.35</v>
      </c>
      <c r="C186" s="5">
        <f>TITRES_STAT!D189</f>
        <v>20.084499999999998</v>
      </c>
      <c r="D186" s="5">
        <f>TITRES_STAT!E189</f>
        <v>5050</v>
      </c>
      <c r="E186" s="2">
        <f t="shared" si="8"/>
        <v>265749</v>
      </c>
      <c r="F186" s="5" t="str">
        <f t="shared" si="11"/>
        <v>BEARISH</v>
      </c>
      <c r="G186" s="5" t="str">
        <f t="shared" si="10"/>
        <v>NEUTRAL</v>
      </c>
      <c r="H186" s="5" t="str">
        <f t="shared" si="9"/>
        <v>CONFIRMED BEARISH</v>
      </c>
    </row>
    <row r="187" spans="1:8" ht="13.5" x14ac:dyDescent="0.25">
      <c r="A187" s="3">
        <f>TITRES_STAT!B190</f>
        <v>44875</v>
      </c>
      <c r="B187" s="5">
        <f>TITRES_STAT!C190</f>
        <v>25.34</v>
      </c>
      <c r="C187" s="5">
        <f>TITRES_STAT!D190</f>
        <v>20.076599999999999</v>
      </c>
      <c r="D187" s="5">
        <f>TITRES_STAT!E190</f>
        <v>2976</v>
      </c>
      <c r="E187" s="2">
        <f t="shared" si="8"/>
        <v>262773</v>
      </c>
      <c r="F187" s="5" t="str">
        <f t="shared" si="11"/>
        <v>BEARISH</v>
      </c>
      <c r="G187" s="5" t="str">
        <f t="shared" si="10"/>
        <v>NEUTRAL</v>
      </c>
      <c r="H187" s="5" t="str">
        <f t="shared" si="9"/>
        <v>CONFIRMED BEARISH</v>
      </c>
    </row>
    <row r="188" spans="1:8" ht="13.5" x14ac:dyDescent="0.25">
      <c r="A188" s="3">
        <f>TITRES_STAT!B191</f>
        <v>44876</v>
      </c>
      <c r="B188" s="5">
        <f>TITRES_STAT!C191</f>
        <v>25.7</v>
      </c>
      <c r="C188" s="5">
        <f>TITRES_STAT!D191</f>
        <v>20.361799999999999</v>
      </c>
      <c r="D188" s="5">
        <f>TITRES_STAT!E191</f>
        <v>1945</v>
      </c>
      <c r="E188" s="2">
        <f t="shared" si="8"/>
        <v>264718</v>
      </c>
      <c r="F188" s="5" t="str">
        <f t="shared" si="11"/>
        <v>BULLISH</v>
      </c>
      <c r="G188" s="5" t="str">
        <f t="shared" si="10"/>
        <v>NEUTRAL</v>
      </c>
      <c r="H188" s="5" t="str">
        <f t="shared" si="9"/>
        <v>CONFIRMED BULLISH</v>
      </c>
    </row>
    <row r="189" spans="1:8" ht="13.5" x14ac:dyDescent="0.25">
      <c r="A189" s="3">
        <f>TITRES_STAT!B192</f>
        <v>44879</v>
      </c>
      <c r="B189" s="5">
        <f>TITRES_STAT!C192</f>
        <v>25.74</v>
      </c>
      <c r="C189" s="5">
        <f>TITRES_STAT!D192</f>
        <v>20.3935</v>
      </c>
      <c r="D189" s="5">
        <f>TITRES_STAT!E192</f>
        <v>357</v>
      </c>
      <c r="E189" s="2">
        <f t="shared" si="8"/>
        <v>265075</v>
      </c>
      <c r="F189" s="5" t="str">
        <f t="shared" si="11"/>
        <v>BULLISH</v>
      </c>
      <c r="G189" s="5" t="str">
        <f t="shared" si="10"/>
        <v>NEUTRAL</v>
      </c>
      <c r="H189" s="5" t="str">
        <f t="shared" si="9"/>
        <v>CONFIRMED BULLISH</v>
      </c>
    </row>
    <row r="190" spans="1:8" ht="13.5" x14ac:dyDescent="0.25">
      <c r="A190" s="3">
        <f>TITRES_STAT!B193</f>
        <v>44880</v>
      </c>
      <c r="B190" s="5">
        <f>TITRES_STAT!C193</f>
        <v>25.8</v>
      </c>
      <c r="C190" s="5">
        <f>TITRES_STAT!D193</f>
        <v>20.441099999999999</v>
      </c>
      <c r="D190" s="5">
        <f>TITRES_STAT!E193</f>
        <v>1899</v>
      </c>
      <c r="E190" s="2">
        <f t="shared" si="8"/>
        <v>266974</v>
      </c>
      <c r="F190" s="5" t="str">
        <f t="shared" si="11"/>
        <v>BULLISH</v>
      </c>
      <c r="G190" s="5" t="str">
        <f t="shared" si="10"/>
        <v>STRONG</v>
      </c>
      <c r="H190" s="5" t="str">
        <f t="shared" si="9"/>
        <v>CONFIRMED BULLISH</v>
      </c>
    </row>
    <row r="191" spans="1:8" ht="13.5" x14ac:dyDescent="0.25">
      <c r="A191" s="3">
        <f>TITRES_STAT!B194</f>
        <v>44881</v>
      </c>
      <c r="B191" s="5">
        <f>TITRES_STAT!C194</f>
        <v>25.8</v>
      </c>
      <c r="C191" s="5">
        <f>TITRES_STAT!D194</f>
        <v>20.441099999999999</v>
      </c>
      <c r="D191" s="5">
        <f>TITRES_STAT!E194</f>
        <v>0</v>
      </c>
      <c r="E191" s="2">
        <f t="shared" si="8"/>
        <v>266974</v>
      </c>
      <c r="F191" s="5" t="str">
        <f t="shared" si="11"/>
        <v>BULLISH</v>
      </c>
      <c r="G191" s="5" t="str">
        <f t="shared" si="10"/>
        <v>NEUTRAL</v>
      </c>
      <c r="H191" s="5" t="str">
        <f t="shared" si="9"/>
        <v>CONFIRMED BULLISH</v>
      </c>
    </row>
    <row r="192" spans="1:8" ht="13.5" x14ac:dyDescent="0.25">
      <c r="A192" s="3">
        <f>TITRES_STAT!B195</f>
        <v>44882</v>
      </c>
      <c r="B192" s="5">
        <f>TITRES_STAT!C195</f>
        <v>25.7</v>
      </c>
      <c r="C192" s="5">
        <f>TITRES_STAT!D195</f>
        <v>20.361799999999999</v>
      </c>
      <c r="D192" s="5">
        <f>TITRES_STAT!E195</f>
        <v>7002</v>
      </c>
      <c r="E192" s="2">
        <f t="shared" si="8"/>
        <v>259972</v>
      </c>
      <c r="F192" s="5" t="str">
        <f t="shared" si="11"/>
        <v>BEARISH</v>
      </c>
      <c r="G192" s="5" t="str">
        <f t="shared" si="10"/>
        <v>NEUTRAL</v>
      </c>
      <c r="H192" s="5" t="str">
        <f t="shared" si="9"/>
        <v>BEARISH DIVERGENCE</v>
      </c>
    </row>
    <row r="193" spans="1:8" ht="13.5" x14ac:dyDescent="0.25">
      <c r="A193" s="3">
        <f>TITRES_STAT!B196</f>
        <v>44883</v>
      </c>
      <c r="B193" s="5">
        <f>TITRES_STAT!C196</f>
        <v>25.69</v>
      </c>
      <c r="C193" s="5">
        <f>TITRES_STAT!D196</f>
        <v>20.353899999999999</v>
      </c>
      <c r="D193" s="5">
        <f>TITRES_STAT!E196</f>
        <v>427</v>
      </c>
      <c r="E193" s="2">
        <f t="shared" si="8"/>
        <v>259545</v>
      </c>
      <c r="F193" s="5" t="str">
        <f t="shared" si="11"/>
        <v>BEARISH</v>
      </c>
      <c r="G193" s="5" t="str">
        <f t="shared" si="10"/>
        <v>NEUTRAL</v>
      </c>
      <c r="H193" s="5" t="str">
        <f t="shared" si="9"/>
        <v>CONFIRMED BEARISH</v>
      </c>
    </row>
    <row r="194" spans="1:8" ht="13.5" x14ac:dyDescent="0.25">
      <c r="A194" s="3">
        <f>TITRES_STAT!B197</f>
        <v>44886</v>
      </c>
      <c r="B194" s="5">
        <f>TITRES_STAT!C197</f>
        <v>25.59</v>
      </c>
      <c r="C194" s="5">
        <f>TITRES_STAT!D197</f>
        <v>20.274699999999999</v>
      </c>
      <c r="D194" s="5">
        <f>TITRES_STAT!E197</f>
        <v>299</v>
      </c>
      <c r="E194" s="2">
        <f t="shared" si="8"/>
        <v>259246</v>
      </c>
      <c r="F194" s="5" t="str">
        <f t="shared" si="11"/>
        <v>BEARISH</v>
      </c>
      <c r="G194" s="5" t="str">
        <f t="shared" si="10"/>
        <v>WEAK</v>
      </c>
      <c r="H194" s="5" t="str">
        <f t="shared" si="9"/>
        <v>CONFIRMED BEARISH</v>
      </c>
    </row>
    <row r="195" spans="1:8" ht="13.5" x14ac:dyDescent="0.25">
      <c r="A195" s="3">
        <f>TITRES_STAT!B198</f>
        <v>44887</v>
      </c>
      <c r="B195" s="5">
        <f>TITRES_STAT!C198</f>
        <v>25.6</v>
      </c>
      <c r="C195" s="5">
        <f>TITRES_STAT!D198</f>
        <v>20.282599999999999</v>
      </c>
      <c r="D195" s="5">
        <f>TITRES_STAT!E198</f>
        <v>418</v>
      </c>
      <c r="E195" s="2">
        <f t="shared" si="8"/>
        <v>259664</v>
      </c>
      <c r="F195" s="5" t="str">
        <f t="shared" si="11"/>
        <v>BEARISH</v>
      </c>
      <c r="G195" s="5" t="str">
        <f t="shared" si="10"/>
        <v>WEAK</v>
      </c>
      <c r="H195" s="5" t="str">
        <f t="shared" si="9"/>
        <v>CONFIRMED BEARISH</v>
      </c>
    </row>
    <row r="196" spans="1:8" ht="13.5" x14ac:dyDescent="0.25">
      <c r="A196" s="3">
        <f>TITRES_STAT!B199</f>
        <v>44888</v>
      </c>
      <c r="B196" s="5">
        <f>TITRES_STAT!C199</f>
        <v>25.6</v>
      </c>
      <c r="C196" s="5">
        <f>TITRES_STAT!D199</f>
        <v>20.282599999999999</v>
      </c>
      <c r="D196" s="5">
        <f>TITRES_STAT!E199</f>
        <v>0</v>
      </c>
      <c r="E196" s="2">
        <f t="shared" ref="E196:E259" si="12">IF(B196&gt;B195, E195+D196, IF(B196&lt;B195, E195-D196, E195))</f>
        <v>259664</v>
      </c>
      <c r="F196" s="5" t="str">
        <f t="shared" si="11"/>
        <v>BEARISH</v>
      </c>
      <c r="G196" s="5" t="str">
        <f t="shared" si="10"/>
        <v>WEAK</v>
      </c>
      <c r="H196" s="5" t="str">
        <f t="shared" si="9"/>
        <v>CONFIRMED BEARISH</v>
      </c>
    </row>
    <row r="197" spans="1:8" ht="13.5" x14ac:dyDescent="0.25">
      <c r="A197" s="3">
        <f>TITRES_STAT!B200</f>
        <v>44889</v>
      </c>
      <c r="B197" s="5">
        <f>TITRES_STAT!C200</f>
        <v>25.59</v>
      </c>
      <c r="C197" s="5">
        <f>TITRES_STAT!D200</f>
        <v>20.274699999999999</v>
      </c>
      <c r="D197" s="5">
        <f>TITRES_STAT!E200</f>
        <v>450</v>
      </c>
      <c r="E197" s="2">
        <f t="shared" si="12"/>
        <v>259214</v>
      </c>
      <c r="F197" s="5" t="str">
        <f t="shared" si="11"/>
        <v>BEARISH</v>
      </c>
      <c r="G197" s="5" t="str">
        <f t="shared" si="10"/>
        <v>NEUTRAL</v>
      </c>
      <c r="H197" s="5" t="str">
        <f t="shared" si="9"/>
        <v>CONFIRMED BEARISH</v>
      </c>
    </row>
    <row r="198" spans="1:8" ht="13.5" x14ac:dyDescent="0.25">
      <c r="A198" s="3">
        <f>TITRES_STAT!B201</f>
        <v>44890</v>
      </c>
      <c r="B198" s="5">
        <f>TITRES_STAT!C201</f>
        <v>25.49</v>
      </c>
      <c r="C198" s="5">
        <f>TITRES_STAT!D201</f>
        <v>20.195499999999999</v>
      </c>
      <c r="D198" s="5">
        <f>TITRES_STAT!E201</f>
        <v>251</v>
      </c>
      <c r="E198" s="2">
        <f t="shared" si="12"/>
        <v>258963</v>
      </c>
      <c r="F198" s="5" t="str">
        <f t="shared" si="11"/>
        <v>BEARISH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44893</v>
      </c>
      <c r="B199" s="5">
        <f>TITRES_STAT!C202</f>
        <v>25.5</v>
      </c>
      <c r="C199" s="5">
        <f>TITRES_STAT!D202</f>
        <v>20.203399999999998</v>
      </c>
      <c r="D199" s="5">
        <f>TITRES_STAT!E202</f>
        <v>772</v>
      </c>
      <c r="E199" s="2">
        <f t="shared" si="12"/>
        <v>259735</v>
      </c>
      <c r="F199" s="5" t="str">
        <f t="shared" si="11"/>
        <v>BULLISH</v>
      </c>
      <c r="G199" s="5" t="str">
        <f t="shared" ref="G199:G262" si="14">IF((E199-E194)/E194 &gt; 0.02, "STRONG",
 IF((E199-E194)/E194 &lt; -0.02, "WEAK", "NEUTRAL"))</f>
        <v>NEUTRAL</v>
      </c>
      <c r="H199" s="5" t="str">
        <f t="shared" si="13"/>
        <v>BULLISH DIVERGENCE</v>
      </c>
    </row>
    <row r="200" spans="1:8" ht="13.5" x14ac:dyDescent="0.25">
      <c r="A200" s="3">
        <f>TITRES_STAT!B203</f>
        <v>44894</v>
      </c>
      <c r="B200" s="5">
        <f>TITRES_STAT!C203</f>
        <v>25.3</v>
      </c>
      <c r="C200" s="5">
        <f>TITRES_STAT!D203</f>
        <v>20.044899999999998</v>
      </c>
      <c r="D200" s="5">
        <f>TITRES_STAT!E203</f>
        <v>337</v>
      </c>
      <c r="E200" s="2">
        <f t="shared" si="12"/>
        <v>259398</v>
      </c>
      <c r="F200" s="5" t="str">
        <f t="shared" ref="F200:F263" si="15">IF(E200&gt;E195,"BULLISH",IF(E200&lt;E195,"BEARISH","NEUTRAL"))</f>
        <v>BEARISH</v>
      </c>
      <c r="G200" s="5" t="str">
        <f t="shared" si="14"/>
        <v>NEUTRAL</v>
      </c>
      <c r="H200" s="5" t="str">
        <f t="shared" si="13"/>
        <v>CONFIRMED BEARISH</v>
      </c>
    </row>
    <row r="201" spans="1:8" ht="13.5" x14ac:dyDescent="0.25">
      <c r="A201" s="3">
        <f>TITRES_STAT!B204</f>
        <v>44895</v>
      </c>
      <c r="B201" s="5">
        <f>TITRES_STAT!C204</f>
        <v>25.3</v>
      </c>
      <c r="C201" s="5">
        <f>TITRES_STAT!D204</f>
        <v>20.044899999999998</v>
      </c>
      <c r="D201" s="5">
        <f>TITRES_STAT!E204</f>
        <v>1330</v>
      </c>
      <c r="E201" s="2">
        <f t="shared" si="12"/>
        <v>259398</v>
      </c>
      <c r="F201" s="5" t="str">
        <f t="shared" si="15"/>
        <v>BEARISH</v>
      </c>
      <c r="G201" s="5" t="str">
        <f t="shared" si="14"/>
        <v>NEUTRAL</v>
      </c>
      <c r="H201" s="5" t="str">
        <f t="shared" si="13"/>
        <v>CONFIRMED BEARISH</v>
      </c>
    </row>
    <row r="202" spans="1:8" ht="13.5" x14ac:dyDescent="0.25">
      <c r="A202" s="3">
        <f>TITRES_STAT!B205</f>
        <v>44896</v>
      </c>
      <c r="B202" s="5">
        <f>TITRES_STAT!C205</f>
        <v>25</v>
      </c>
      <c r="C202" s="5">
        <f>TITRES_STAT!D205</f>
        <v>19.807200000000002</v>
      </c>
      <c r="D202" s="5">
        <f>TITRES_STAT!E205</f>
        <v>51</v>
      </c>
      <c r="E202" s="2">
        <f t="shared" si="12"/>
        <v>259347</v>
      </c>
      <c r="F202" s="5" t="str">
        <f t="shared" si="15"/>
        <v>BULLISH</v>
      </c>
      <c r="G202" s="5" t="str">
        <f t="shared" si="14"/>
        <v>NEUTRAL</v>
      </c>
      <c r="H202" s="5" t="str">
        <f t="shared" si="13"/>
        <v>BULLISH DIVERGENCE</v>
      </c>
    </row>
    <row r="203" spans="1:8" ht="13.5" x14ac:dyDescent="0.25">
      <c r="A203" s="3">
        <f>TITRES_STAT!B206</f>
        <v>44897</v>
      </c>
      <c r="B203" s="5">
        <f>TITRES_STAT!C206</f>
        <v>25.29</v>
      </c>
      <c r="C203" s="5">
        <f>TITRES_STAT!D206</f>
        <v>20.036999999999999</v>
      </c>
      <c r="D203" s="5">
        <f>TITRES_STAT!E206</f>
        <v>53</v>
      </c>
      <c r="E203" s="2">
        <f t="shared" si="12"/>
        <v>259400</v>
      </c>
      <c r="F203" s="5" t="str">
        <f t="shared" si="15"/>
        <v>BULLISH</v>
      </c>
      <c r="G203" s="5" t="str">
        <f t="shared" si="14"/>
        <v>NEUTRAL</v>
      </c>
      <c r="H203" s="5" t="str">
        <f t="shared" si="13"/>
        <v>BULLISH DIVERGENCE</v>
      </c>
    </row>
    <row r="204" spans="1:8" ht="13.5" x14ac:dyDescent="0.25">
      <c r="A204" s="3">
        <f>TITRES_STAT!B207</f>
        <v>44900</v>
      </c>
      <c r="B204" s="5">
        <f>TITRES_STAT!C207</f>
        <v>24.2</v>
      </c>
      <c r="C204" s="5">
        <f>TITRES_STAT!D207</f>
        <v>19.173400000000001</v>
      </c>
      <c r="D204" s="5">
        <f>TITRES_STAT!E207</f>
        <v>419</v>
      </c>
      <c r="E204" s="2">
        <f t="shared" si="12"/>
        <v>258981</v>
      </c>
      <c r="F204" s="5" t="str">
        <f t="shared" si="15"/>
        <v>BEARISH</v>
      </c>
      <c r="G204" s="5" t="str">
        <f t="shared" si="14"/>
        <v>NEUTRAL</v>
      </c>
      <c r="H204" s="5" t="str">
        <f t="shared" si="13"/>
        <v>CONFIRMED BEARISH</v>
      </c>
    </row>
    <row r="205" spans="1:8" ht="13.5" x14ac:dyDescent="0.25">
      <c r="A205" s="3">
        <f>TITRES_STAT!B208</f>
        <v>44901</v>
      </c>
      <c r="B205" s="5">
        <f>TITRES_STAT!C208</f>
        <v>25.3</v>
      </c>
      <c r="C205" s="5">
        <f>TITRES_STAT!D208</f>
        <v>20.044899999999998</v>
      </c>
      <c r="D205" s="5">
        <f>TITRES_STAT!E208</f>
        <v>364</v>
      </c>
      <c r="E205" s="2">
        <f t="shared" si="12"/>
        <v>259345</v>
      </c>
      <c r="F205" s="5" t="str">
        <f t="shared" si="15"/>
        <v>BEARISH</v>
      </c>
      <c r="G205" s="5" t="str">
        <f t="shared" si="14"/>
        <v>NEUTRAL</v>
      </c>
      <c r="H205" s="5" t="str">
        <f t="shared" si="13"/>
        <v>NEUTRAL</v>
      </c>
    </row>
    <row r="206" spans="1:8" ht="13.5" x14ac:dyDescent="0.25">
      <c r="A206" s="3">
        <f>TITRES_STAT!B209</f>
        <v>44902</v>
      </c>
      <c r="B206" s="5">
        <f>TITRES_STAT!C209</f>
        <v>25</v>
      </c>
      <c r="C206" s="5">
        <f>TITRES_STAT!D209</f>
        <v>19.807200000000002</v>
      </c>
      <c r="D206" s="5">
        <f>TITRES_STAT!E209</f>
        <v>3196</v>
      </c>
      <c r="E206" s="2">
        <f t="shared" si="12"/>
        <v>256149</v>
      </c>
      <c r="F206" s="5" t="str">
        <f t="shared" si="15"/>
        <v>BEARISH</v>
      </c>
      <c r="G206" s="5" t="str">
        <f t="shared" si="14"/>
        <v>NEUTRAL</v>
      </c>
      <c r="H206" s="5" t="str">
        <f t="shared" si="13"/>
        <v>CONFIRMED BEARISH</v>
      </c>
    </row>
    <row r="207" spans="1:8" ht="13.5" x14ac:dyDescent="0.25">
      <c r="A207" s="3">
        <f>TITRES_STAT!B210</f>
        <v>44903</v>
      </c>
      <c r="B207" s="5">
        <f>TITRES_STAT!C210</f>
        <v>25</v>
      </c>
      <c r="C207" s="5">
        <f>TITRES_STAT!D210</f>
        <v>19.807200000000002</v>
      </c>
      <c r="D207" s="5">
        <f>TITRES_STAT!E210</f>
        <v>58</v>
      </c>
      <c r="E207" s="2">
        <f t="shared" si="12"/>
        <v>256149</v>
      </c>
      <c r="F207" s="5" t="str">
        <f t="shared" si="15"/>
        <v>BEARISH</v>
      </c>
      <c r="G207" s="5" t="str">
        <f t="shared" si="14"/>
        <v>NEUTRAL</v>
      </c>
      <c r="H207" s="5" t="str">
        <f t="shared" si="13"/>
        <v>NEUTRAL</v>
      </c>
    </row>
    <row r="208" spans="1:8" ht="13.5" x14ac:dyDescent="0.25">
      <c r="A208" s="3">
        <f>TITRES_STAT!B211</f>
        <v>44904</v>
      </c>
      <c r="B208" s="5">
        <f>TITRES_STAT!C211</f>
        <v>25</v>
      </c>
      <c r="C208" s="5">
        <f>TITRES_STAT!D211</f>
        <v>19.807200000000002</v>
      </c>
      <c r="D208" s="5">
        <f>TITRES_STAT!E211</f>
        <v>338</v>
      </c>
      <c r="E208" s="2">
        <f t="shared" si="12"/>
        <v>256149</v>
      </c>
      <c r="F208" s="5" t="str">
        <f t="shared" si="15"/>
        <v>BEARISH</v>
      </c>
      <c r="G208" s="5" t="str">
        <f t="shared" si="14"/>
        <v>NEUTRAL</v>
      </c>
      <c r="H208" s="5" t="str">
        <f t="shared" si="13"/>
        <v>CONFIRMED BEARISH</v>
      </c>
    </row>
    <row r="209" spans="1:8" ht="13.5" x14ac:dyDescent="0.25">
      <c r="A209" s="3">
        <f>TITRES_STAT!B212</f>
        <v>44907</v>
      </c>
      <c r="B209" s="5">
        <f>TITRES_STAT!C212</f>
        <v>25</v>
      </c>
      <c r="C209" s="5">
        <f>TITRES_STAT!D212</f>
        <v>19.807200000000002</v>
      </c>
      <c r="D209" s="5">
        <f>TITRES_STAT!E212</f>
        <v>615</v>
      </c>
      <c r="E209" s="2">
        <f t="shared" si="12"/>
        <v>256149</v>
      </c>
      <c r="F209" s="5" t="str">
        <f t="shared" si="15"/>
        <v>BEARISH</v>
      </c>
      <c r="G209" s="5" t="str">
        <f t="shared" si="14"/>
        <v>NEUTRAL</v>
      </c>
      <c r="H209" s="5" t="str">
        <f t="shared" si="13"/>
        <v>BEARISH DIVERGENCE</v>
      </c>
    </row>
    <row r="210" spans="1:8" ht="13.5" x14ac:dyDescent="0.25">
      <c r="A210" s="3">
        <f>TITRES_STAT!B213</f>
        <v>44908</v>
      </c>
      <c r="B210" s="5">
        <f>TITRES_STAT!C213</f>
        <v>24.95</v>
      </c>
      <c r="C210" s="5">
        <f>TITRES_STAT!D213</f>
        <v>19.767600000000002</v>
      </c>
      <c r="D210" s="5">
        <f>TITRES_STAT!E213</f>
        <v>1970</v>
      </c>
      <c r="E210" s="2">
        <f t="shared" si="12"/>
        <v>254179</v>
      </c>
      <c r="F210" s="5" t="str">
        <f t="shared" si="15"/>
        <v>BEARISH</v>
      </c>
      <c r="G210" s="5" t="str">
        <f t="shared" si="14"/>
        <v>NEUTRAL</v>
      </c>
      <c r="H210" s="5" t="str">
        <f t="shared" si="13"/>
        <v>CONFIRMED BEARISH</v>
      </c>
    </row>
    <row r="211" spans="1:8" ht="13.5" x14ac:dyDescent="0.25">
      <c r="A211" s="3">
        <f>TITRES_STAT!B214</f>
        <v>44909</v>
      </c>
      <c r="B211" s="5">
        <f>TITRES_STAT!C214</f>
        <v>24.89</v>
      </c>
      <c r="C211" s="5">
        <f>TITRES_STAT!D214</f>
        <v>19.720099999999999</v>
      </c>
      <c r="D211" s="5">
        <f>TITRES_STAT!E214</f>
        <v>1292</v>
      </c>
      <c r="E211" s="2">
        <f t="shared" si="12"/>
        <v>252887</v>
      </c>
      <c r="F211" s="5" t="str">
        <f t="shared" si="15"/>
        <v>BEARISH</v>
      </c>
      <c r="G211" s="5" t="str">
        <f t="shared" si="14"/>
        <v>NEUTRAL</v>
      </c>
      <c r="H211" s="5" t="str">
        <f t="shared" si="13"/>
        <v>CONFIRMED BEARISH</v>
      </c>
    </row>
    <row r="212" spans="1:8" ht="13.5" x14ac:dyDescent="0.25">
      <c r="A212" s="3">
        <f>TITRES_STAT!B215</f>
        <v>44910</v>
      </c>
      <c r="B212" s="5">
        <f>TITRES_STAT!C215</f>
        <v>24.89</v>
      </c>
      <c r="C212" s="5">
        <f>TITRES_STAT!D215</f>
        <v>19.720099999999999</v>
      </c>
      <c r="D212" s="5">
        <f>TITRES_STAT!E215</f>
        <v>0</v>
      </c>
      <c r="E212" s="2">
        <f t="shared" si="12"/>
        <v>252887</v>
      </c>
      <c r="F212" s="5" t="str">
        <f t="shared" si="15"/>
        <v>BEARISH</v>
      </c>
      <c r="G212" s="5" t="str">
        <f t="shared" si="14"/>
        <v>NEUTRAL</v>
      </c>
      <c r="H212" s="5" t="str">
        <f t="shared" si="13"/>
        <v>CONFIRMED BEARISH</v>
      </c>
    </row>
    <row r="213" spans="1:8" ht="13.5" x14ac:dyDescent="0.25">
      <c r="A213" s="3">
        <f>TITRES_STAT!B216</f>
        <v>44911</v>
      </c>
      <c r="B213" s="5">
        <f>TITRES_STAT!C216</f>
        <v>24.89</v>
      </c>
      <c r="C213" s="5">
        <f>TITRES_STAT!D216</f>
        <v>19.720099999999999</v>
      </c>
      <c r="D213" s="5">
        <f>TITRES_STAT!E216</f>
        <v>906</v>
      </c>
      <c r="E213" s="2">
        <f t="shared" si="12"/>
        <v>252887</v>
      </c>
      <c r="F213" s="5" t="str">
        <f t="shared" si="15"/>
        <v>BEARISH</v>
      </c>
      <c r="G213" s="5" t="str">
        <f t="shared" si="14"/>
        <v>NEUTRAL</v>
      </c>
      <c r="H213" s="5" t="str">
        <f t="shared" si="13"/>
        <v>CONFIRMED BEARISH</v>
      </c>
    </row>
    <row r="214" spans="1:8" ht="13.5" x14ac:dyDescent="0.25">
      <c r="A214" s="3">
        <f>TITRES_STAT!B217</f>
        <v>44914</v>
      </c>
      <c r="B214" s="5">
        <f>TITRES_STAT!C217</f>
        <v>24.89</v>
      </c>
      <c r="C214" s="5">
        <f>TITRES_STAT!D217</f>
        <v>19.720099999999999</v>
      </c>
      <c r="D214" s="5">
        <f>TITRES_STAT!E217</f>
        <v>0</v>
      </c>
      <c r="E214" s="2">
        <f t="shared" si="12"/>
        <v>252887</v>
      </c>
      <c r="F214" s="5" t="str">
        <f t="shared" si="15"/>
        <v>BEARISH</v>
      </c>
      <c r="G214" s="5" t="str">
        <f t="shared" si="14"/>
        <v>NEUTRAL</v>
      </c>
      <c r="H214" s="5" t="str">
        <f t="shared" si="13"/>
        <v>CONFIRMED BEARISH</v>
      </c>
    </row>
    <row r="215" spans="1:8" ht="13.5" x14ac:dyDescent="0.25">
      <c r="A215" s="3">
        <f>TITRES_STAT!B218</f>
        <v>44915</v>
      </c>
      <c r="B215" s="5">
        <f>TITRES_STAT!C218</f>
        <v>24.89</v>
      </c>
      <c r="C215" s="5">
        <f>TITRES_STAT!D218</f>
        <v>19.720099999999999</v>
      </c>
      <c r="D215" s="5">
        <f>TITRES_STAT!E218</f>
        <v>458</v>
      </c>
      <c r="E215" s="2">
        <f t="shared" si="12"/>
        <v>252887</v>
      </c>
      <c r="F215" s="5" t="str">
        <f t="shared" si="15"/>
        <v>BEARISH</v>
      </c>
      <c r="G215" s="5" t="str">
        <f t="shared" si="14"/>
        <v>NEUTRAL</v>
      </c>
      <c r="H215" s="5" t="str">
        <f t="shared" si="13"/>
        <v>CONFIRMED BEARISH</v>
      </c>
    </row>
    <row r="216" spans="1:8" ht="13.5" x14ac:dyDescent="0.25">
      <c r="A216" s="3">
        <f>TITRES_STAT!B219</f>
        <v>44916</v>
      </c>
      <c r="B216" s="5">
        <f>TITRES_STAT!C219</f>
        <v>24.85</v>
      </c>
      <c r="C216" s="5">
        <f>TITRES_STAT!D219</f>
        <v>19.688400000000001</v>
      </c>
      <c r="D216" s="5">
        <f>TITRES_STAT!E219</f>
        <v>570</v>
      </c>
      <c r="E216" s="2">
        <f t="shared" si="12"/>
        <v>252317</v>
      </c>
      <c r="F216" s="5" t="str">
        <f t="shared" si="15"/>
        <v>BEARISH</v>
      </c>
      <c r="G216" s="5" t="str">
        <f t="shared" si="14"/>
        <v>NEUTRAL</v>
      </c>
      <c r="H216" s="5" t="str">
        <f t="shared" si="13"/>
        <v>CONFIRMED BEARISH</v>
      </c>
    </row>
    <row r="217" spans="1:8" ht="13.5" x14ac:dyDescent="0.25">
      <c r="A217" s="3">
        <f>TITRES_STAT!B220</f>
        <v>44917</v>
      </c>
      <c r="B217" s="5">
        <f>TITRES_STAT!C220</f>
        <v>24.68</v>
      </c>
      <c r="C217" s="5">
        <f>TITRES_STAT!D220</f>
        <v>19.553699999999999</v>
      </c>
      <c r="D217" s="5">
        <f>TITRES_STAT!E220</f>
        <v>3106</v>
      </c>
      <c r="E217" s="2">
        <f t="shared" si="12"/>
        <v>249211</v>
      </c>
      <c r="F217" s="5" t="str">
        <f t="shared" si="15"/>
        <v>BEARISH</v>
      </c>
      <c r="G217" s="5" t="str">
        <f t="shared" si="14"/>
        <v>NEUTRAL</v>
      </c>
      <c r="H217" s="5" t="str">
        <f t="shared" si="13"/>
        <v>CONFIRMED BEARISH</v>
      </c>
    </row>
    <row r="218" spans="1:8" ht="13.5" x14ac:dyDescent="0.25">
      <c r="A218" s="3">
        <f>TITRES_STAT!B221</f>
        <v>44918</v>
      </c>
      <c r="B218" s="5">
        <f>TITRES_STAT!C221</f>
        <v>24.68</v>
      </c>
      <c r="C218" s="5">
        <f>TITRES_STAT!D221</f>
        <v>19.553699999999999</v>
      </c>
      <c r="D218" s="5">
        <f>TITRES_STAT!E221</f>
        <v>137</v>
      </c>
      <c r="E218" s="2">
        <f t="shared" si="12"/>
        <v>249211</v>
      </c>
      <c r="F218" s="5" t="str">
        <f t="shared" si="15"/>
        <v>BEARISH</v>
      </c>
      <c r="G218" s="5" t="str">
        <f t="shared" si="14"/>
        <v>NEUTRAL</v>
      </c>
      <c r="H218" s="5" t="str">
        <f t="shared" si="13"/>
        <v>CONFIRMED BEARISH</v>
      </c>
    </row>
    <row r="219" spans="1:8" ht="13.5" x14ac:dyDescent="0.25">
      <c r="A219" s="3">
        <f>TITRES_STAT!B222</f>
        <v>44921</v>
      </c>
      <c r="B219" s="5">
        <f>TITRES_STAT!C222</f>
        <v>24.5</v>
      </c>
      <c r="C219" s="5">
        <f>TITRES_STAT!D222</f>
        <v>19.411100000000001</v>
      </c>
      <c r="D219" s="5">
        <f>TITRES_STAT!E222</f>
        <v>755</v>
      </c>
      <c r="E219" s="2">
        <f t="shared" si="12"/>
        <v>248456</v>
      </c>
      <c r="F219" s="5" t="str">
        <f t="shared" si="15"/>
        <v>BEARISH</v>
      </c>
      <c r="G219" s="5" t="str">
        <f t="shared" si="14"/>
        <v>NEUTRAL</v>
      </c>
      <c r="H219" s="5" t="str">
        <f t="shared" si="13"/>
        <v>CONFIRMED BEARISH</v>
      </c>
    </row>
    <row r="220" spans="1:8" ht="13.5" x14ac:dyDescent="0.25">
      <c r="A220" s="3">
        <f>TITRES_STAT!B223</f>
        <v>44922</v>
      </c>
      <c r="B220" s="5">
        <f>TITRES_STAT!C223</f>
        <v>24.76</v>
      </c>
      <c r="C220" s="5">
        <f>TITRES_STAT!D223</f>
        <v>19.617100000000001</v>
      </c>
      <c r="D220" s="5">
        <f>TITRES_STAT!E223</f>
        <v>2961</v>
      </c>
      <c r="E220" s="2">
        <f t="shared" si="12"/>
        <v>251417</v>
      </c>
      <c r="F220" s="5" t="str">
        <f t="shared" si="15"/>
        <v>BEARISH</v>
      </c>
      <c r="G220" s="5" t="str">
        <f t="shared" si="14"/>
        <v>NEUTRAL</v>
      </c>
      <c r="H220" s="5" t="str">
        <f t="shared" si="13"/>
        <v>CONFIRMED BEARISH</v>
      </c>
    </row>
    <row r="221" spans="1:8" ht="13.5" x14ac:dyDescent="0.25">
      <c r="A221" s="3">
        <f>TITRES_STAT!B224</f>
        <v>44923</v>
      </c>
      <c r="B221" s="5">
        <f>TITRES_STAT!C224</f>
        <v>24.76</v>
      </c>
      <c r="C221" s="5">
        <f>TITRES_STAT!D224</f>
        <v>19.617100000000001</v>
      </c>
      <c r="D221" s="5">
        <f>TITRES_STAT!E224</f>
        <v>9196</v>
      </c>
      <c r="E221" s="2">
        <f t="shared" si="12"/>
        <v>251417</v>
      </c>
      <c r="F221" s="5" t="str">
        <f t="shared" si="15"/>
        <v>BEARISH</v>
      </c>
      <c r="G221" s="5" t="str">
        <f t="shared" si="14"/>
        <v>NEUTRAL</v>
      </c>
      <c r="H221" s="5" t="str">
        <f t="shared" si="13"/>
        <v>CONFIRMED BEARISH</v>
      </c>
    </row>
    <row r="222" spans="1:8" ht="13.5" x14ac:dyDescent="0.25">
      <c r="A222" s="3">
        <f>TITRES_STAT!B225</f>
        <v>44924</v>
      </c>
      <c r="B222" s="5">
        <f>TITRES_STAT!C225</f>
        <v>24.67</v>
      </c>
      <c r="C222" s="5">
        <f>TITRES_STAT!D225</f>
        <v>19.5458</v>
      </c>
      <c r="D222" s="5">
        <f>TITRES_STAT!E225</f>
        <v>356</v>
      </c>
      <c r="E222" s="2">
        <f t="shared" si="12"/>
        <v>251061</v>
      </c>
      <c r="F222" s="5" t="str">
        <f t="shared" si="15"/>
        <v>BULLISH</v>
      </c>
      <c r="G222" s="5" t="str">
        <f t="shared" si="14"/>
        <v>NEUTRAL</v>
      </c>
      <c r="H222" s="5" t="str">
        <f t="shared" si="13"/>
        <v>BULLISH DIVERGENCE</v>
      </c>
    </row>
    <row r="223" spans="1:8" ht="13.5" x14ac:dyDescent="0.25">
      <c r="A223" s="3">
        <f>TITRES_STAT!B226</f>
        <v>44925</v>
      </c>
      <c r="B223" s="5">
        <f>TITRES_STAT!C226</f>
        <v>24.67</v>
      </c>
      <c r="C223" s="5">
        <f>TITRES_STAT!D226</f>
        <v>19.5458</v>
      </c>
      <c r="D223" s="5">
        <f>TITRES_STAT!E226</f>
        <v>1253</v>
      </c>
      <c r="E223" s="2">
        <f t="shared" si="12"/>
        <v>251061</v>
      </c>
      <c r="F223" s="5" t="str">
        <f t="shared" si="15"/>
        <v>BULLISH</v>
      </c>
      <c r="G223" s="5" t="str">
        <f t="shared" si="14"/>
        <v>NEUTRAL</v>
      </c>
      <c r="H223" s="5" t="str">
        <f t="shared" si="13"/>
        <v>BULLISH DIVERGENCE</v>
      </c>
    </row>
    <row r="224" spans="1:8" ht="13.5" x14ac:dyDescent="0.25">
      <c r="A224" s="3">
        <f>TITRES_STAT!B227</f>
        <v>44928</v>
      </c>
      <c r="B224" s="5">
        <f>TITRES_STAT!C227</f>
        <v>25</v>
      </c>
      <c r="C224" s="5">
        <f>TITRES_STAT!D227</f>
        <v>19.807200000000002</v>
      </c>
      <c r="D224" s="5">
        <f>TITRES_STAT!E227</f>
        <v>1658</v>
      </c>
      <c r="E224" s="2">
        <f t="shared" si="12"/>
        <v>252719</v>
      </c>
      <c r="F224" s="5" t="str">
        <f t="shared" si="15"/>
        <v>BULLISH</v>
      </c>
      <c r="G224" s="5" t="str">
        <f t="shared" si="14"/>
        <v>NEUTRAL</v>
      </c>
      <c r="H224" s="5" t="str">
        <f t="shared" si="13"/>
        <v>CONFIRMED BULLISH</v>
      </c>
    </row>
    <row r="225" spans="1:8" ht="13.5" x14ac:dyDescent="0.25">
      <c r="A225" s="3">
        <f>TITRES_STAT!B228</f>
        <v>44929</v>
      </c>
      <c r="B225" s="5">
        <f>TITRES_STAT!C228</f>
        <v>25.5</v>
      </c>
      <c r="C225" s="5">
        <f>TITRES_STAT!D228</f>
        <v>20.203399999999998</v>
      </c>
      <c r="D225" s="5">
        <f>TITRES_STAT!E228</f>
        <v>1116</v>
      </c>
      <c r="E225" s="2">
        <f t="shared" si="12"/>
        <v>253835</v>
      </c>
      <c r="F225" s="5" t="str">
        <f t="shared" si="15"/>
        <v>BULLISH</v>
      </c>
      <c r="G225" s="5" t="str">
        <f t="shared" si="14"/>
        <v>NEUTRAL</v>
      </c>
      <c r="H225" s="5" t="str">
        <f t="shared" si="13"/>
        <v>CONFIRMED BULLISH</v>
      </c>
    </row>
    <row r="226" spans="1:8" ht="13.5" x14ac:dyDescent="0.25">
      <c r="A226" s="3">
        <f>TITRES_STAT!B229</f>
        <v>44930</v>
      </c>
      <c r="B226" s="5">
        <f>TITRES_STAT!C229</f>
        <v>25.5</v>
      </c>
      <c r="C226" s="5">
        <f>TITRES_STAT!D229</f>
        <v>20.203399999999998</v>
      </c>
      <c r="D226" s="5">
        <f>TITRES_STAT!E229</f>
        <v>755</v>
      </c>
      <c r="E226" s="2">
        <f t="shared" si="12"/>
        <v>253835</v>
      </c>
      <c r="F226" s="5" t="str">
        <f t="shared" si="15"/>
        <v>BULLISH</v>
      </c>
      <c r="G226" s="5" t="str">
        <f t="shared" si="14"/>
        <v>NEUTRAL</v>
      </c>
      <c r="H226" s="5" t="str">
        <f t="shared" si="13"/>
        <v>CONFIRMED BULLISH</v>
      </c>
    </row>
    <row r="227" spans="1:8" ht="13.5" x14ac:dyDescent="0.25">
      <c r="A227" s="3">
        <f>TITRES_STAT!B230</f>
        <v>44931</v>
      </c>
      <c r="B227" s="5">
        <f>TITRES_STAT!C230</f>
        <v>25.75</v>
      </c>
      <c r="C227" s="5">
        <f>TITRES_STAT!D230</f>
        <v>20.401499999999999</v>
      </c>
      <c r="D227" s="5">
        <f>TITRES_STAT!E230</f>
        <v>830</v>
      </c>
      <c r="E227" s="2">
        <f t="shared" si="12"/>
        <v>254665</v>
      </c>
      <c r="F227" s="5" t="str">
        <f t="shared" si="15"/>
        <v>BULLISH</v>
      </c>
      <c r="G227" s="5" t="str">
        <f t="shared" si="14"/>
        <v>NEUTRAL</v>
      </c>
      <c r="H227" s="5" t="str">
        <f t="shared" si="13"/>
        <v>CONFIRMED BULLISH</v>
      </c>
    </row>
    <row r="228" spans="1:8" ht="13.5" x14ac:dyDescent="0.25">
      <c r="A228" s="3">
        <f>TITRES_STAT!B231</f>
        <v>44932</v>
      </c>
      <c r="B228" s="5">
        <f>TITRES_STAT!C231</f>
        <v>25.74</v>
      </c>
      <c r="C228" s="5">
        <f>TITRES_STAT!D231</f>
        <v>20.3935</v>
      </c>
      <c r="D228" s="5">
        <f>TITRES_STAT!E231</f>
        <v>1660</v>
      </c>
      <c r="E228" s="2">
        <f t="shared" si="12"/>
        <v>253005</v>
      </c>
      <c r="F228" s="5" t="str">
        <f t="shared" si="15"/>
        <v>BULLISH</v>
      </c>
      <c r="G228" s="5" t="str">
        <f t="shared" si="14"/>
        <v>NEUTRAL</v>
      </c>
      <c r="H228" s="5" t="str">
        <f t="shared" si="13"/>
        <v>CONFIRMED BULLISH</v>
      </c>
    </row>
    <row r="229" spans="1:8" ht="13.5" x14ac:dyDescent="0.25">
      <c r="A229" s="3">
        <f>TITRES_STAT!B232</f>
        <v>44935</v>
      </c>
      <c r="B229" s="5">
        <f>TITRES_STAT!C232</f>
        <v>25.75</v>
      </c>
      <c r="C229" s="5">
        <f>TITRES_STAT!D232</f>
        <v>20.401499999999999</v>
      </c>
      <c r="D229" s="5">
        <f>TITRES_STAT!E232</f>
        <v>995</v>
      </c>
      <c r="E229" s="2">
        <f t="shared" si="12"/>
        <v>254000</v>
      </c>
      <c r="F229" s="5" t="str">
        <f t="shared" si="15"/>
        <v>BULLISH</v>
      </c>
      <c r="G229" s="5" t="str">
        <f t="shared" si="14"/>
        <v>NEUTRAL</v>
      </c>
      <c r="H229" s="5" t="str">
        <f t="shared" si="13"/>
        <v>CONFIRMED BULLISH</v>
      </c>
    </row>
    <row r="230" spans="1:8" ht="13.5" x14ac:dyDescent="0.25">
      <c r="A230" s="3">
        <f>TITRES_STAT!B233</f>
        <v>44936</v>
      </c>
      <c r="B230" s="5">
        <f>TITRES_STAT!C233</f>
        <v>25.7</v>
      </c>
      <c r="C230" s="5">
        <f>TITRES_STAT!D233</f>
        <v>20.361799999999999</v>
      </c>
      <c r="D230" s="5">
        <f>TITRES_STAT!E233</f>
        <v>55</v>
      </c>
      <c r="E230" s="2">
        <f t="shared" si="12"/>
        <v>253945</v>
      </c>
      <c r="F230" s="5" t="str">
        <f t="shared" si="15"/>
        <v>BULLISH</v>
      </c>
      <c r="G230" s="5" t="str">
        <f t="shared" si="14"/>
        <v>NEUTRAL</v>
      </c>
      <c r="H230" s="5" t="str">
        <f t="shared" si="13"/>
        <v>CONFIRMED BULLISH</v>
      </c>
    </row>
    <row r="231" spans="1:8" ht="13.5" x14ac:dyDescent="0.25">
      <c r="A231" s="3">
        <f>TITRES_STAT!B234</f>
        <v>44937</v>
      </c>
      <c r="B231" s="5">
        <f>TITRES_STAT!C234</f>
        <v>25.7</v>
      </c>
      <c r="C231" s="5">
        <f>TITRES_STAT!D234</f>
        <v>20.361799999999999</v>
      </c>
      <c r="D231" s="5">
        <f>TITRES_STAT!E234</f>
        <v>103</v>
      </c>
      <c r="E231" s="2">
        <f t="shared" si="12"/>
        <v>253945</v>
      </c>
      <c r="F231" s="5" t="str">
        <f t="shared" si="15"/>
        <v>BULLISH</v>
      </c>
      <c r="G231" s="5" t="str">
        <f t="shared" si="14"/>
        <v>NEUTRAL</v>
      </c>
      <c r="H231" s="5" t="str">
        <f t="shared" si="13"/>
        <v>CONFIRMED BULLISH</v>
      </c>
    </row>
    <row r="232" spans="1:8" ht="13.5" x14ac:dyDescent="0.25">
      <c r="A232" s="3">
        <f>TITRES_STAT!B235</f>
        <v>44938</v>
      </c>
      <c r="B232" s="5">
        <f>TITRES_STAT!C235</f>
        <v>25</v>
      </c>
      <c r="C232" s="5">
        <f>TITRES_STAT!D235</f>
        <v>19.807200000000002</v>
      </c>
      <c r="D232" s="5">
        <f>TITRES_STAT!E235</f>
        <v>2830</v>
      </c>
      <c r="E232" s="2">
        <f t="shared" si="12"/>
        <v>251115</v>
      </c>
      <c r="F232" s="5" t="str">
        <f t="shared" si="15"/>
        <v>BEARISH</v>
      </c>
      <c r="G232" s="5" t="str">
        <f t="shared" si="14"/>
        <v>NEUTRAL</v>
      </c>
      <c r="H232" s="5" t="str">
        <f t="shared" si="13"/>
        <v>CONFIRMED BEARISH</v>
      </c>
    </row>
    <row r="233" spans="1:8" ht="13.5" x14ac:dyDescent="0.25">
      <c r="A233" s="3">
        <f>TITRES_STAT!B236</f>
        <v>44939</v>
      </c>
      <c r="B233" s="5">
        <f>TITRES_STAT!C236</f>
        <v>25.1</v>
      </c>
      <c r="C233" s="5">
        <f>TITRES_STAT!D236</f>
        <v>19.886500000000002</v>
      </c>
      <c r="D233" s="5">
        <f>TITRES_STAT!E236</f>
        <v>3544</v>
      </c>
      <c r="E233" s="2">
        <f t="shared" si="12"/>
        <v>254659</v>
      </c>
      <c r="F233" s="5" t="str">
        <f t="shared" si="15"/>
        <v>BULLISH</v>
      </c>
      <c r="G233" s="5" t="str">
        <f t="shared" si="14"/>
        <v>NEUTRAL</v>
      </c>
      <c r="H233" s="5" t="str">
        <f t="shared" si="13"/>
        <v>BULLISH DIVERGENCE</v>
      </c>
    </row>
    <row r="234" spans="1:8" ht="13.5" x14ac:dyDescent="0.25">
      <c r="A234" s="3">
        <f>TITRES_STAT!B237</f>
        <v>44942</v>
      </c>
      <c r="B234" s="5">
        <f>TITRES_STAT!C237</f>
        <v>25.49</v>
      </c>
      <c r="C234" s="5">
        <f>TITRES_STAT!D237</f>
        <v>20.195499999999999</v>
      </c>
      <c r="D234" s="5">
        <f>TITRES_STAT!E237</f>
        <v>810</v>
      </c>
      <c r="E234" s="2">
        <f t="shared" si="12"/>
        <v>255469</v>
      </c>
      <c r="F234" s="5" t="str">
        <f t="shared" si="15"/>
        <v>BULLISH</v>
      </c>
      <c r="G234" s="5" t="str">
        <f t="shared" si="14"/>
        <v>NEUTRAL</v>
      </c>
      <c r="H234" s="5" t="str">
        <f t="shared" si="13"/>
        <v>BULLISH DIVERGENCE</v>
      </c>
    </row>
    <row r="235" spans="1:8" ht="13.5" x14ac:dyDescent="0.25">
      <c r="A235" s="3">
        <f>TITRES_STAT!B238</f>
        <v>44943</v>
      </c>
      <c r="B235" s="5">
        <f>TITRES_STAT!C238</f>
        <v>24.99</v>
      </c>
      <c r="C235" s="5">
        <f>TITRES_STAT!D238</f>
        <v>19.799299999999999</v>
      </c>
      <c r="D235" s="5">
        <f>TITRES_STAT!E238</f>
        <v>4707</v>
      </c>
      <c r="E235" s="2">
        <f t="shared" si="12"/>
        <v>250762</v>
      </c>
      <c r="F235" s="5" t="str">
        <f t="shared" si="15"/>
        <v>BEARISH</v>
      </c>
      <c r="G235" s="5" t="str">
        <f t="shared" si="14"/>
        <v>NEUTRAL</v>
      </c>
      <c r="H235" s="5" t="str">
        <f t="shared" si="13"/>
        <v>CONFIRMED BEARISH</v>
      </c>
    </row>
    <row r="236" spans="1:8" ht="13.5" x14ac:dyDescent="0.25">
      <c r="A236" s="3">
        <f>TITRES_STAT!B239</f>
        <v>44944</v>
      </c>
      <c r="B236" s="5">
        <f>TITRES_STAT!C239</f>
        <v>25.35</v>
      </c>
      <c r="C236" s="5">
        <f>TITRES_STAT!D239</f>
        <v>20.084499999999998</v>
      </c>
      <c r="D236" s="5">
        <f>TITRES_STAT!E239</f>
        <v>183</v>
      </c>
      <c r="E236" s="2">
        <f t="shared" si="12"/>
        <v>250945</v>
      </c>
      <c r="F236" s="5" t="str">
        <f t="shared" si="15"/>
        <v>BEARISH</v>
      </c>
      <c r="G236" s="5" t="str">
        <f t="shared" si="14"/>
        <v>NEUTRAL</v>
      </c>
      <c r="H236" s="5" t="str">
        <f t="shared" si="13"/>
        <v>CONFIRMED BEARISH</v>
      </c>
    </row>
    <row r="237" spans="1:8" ht="13.5" x14ac:dyDescent="0.25">
      <c r="A237" s="3">
        <f>TITRES_STAT!B240</f>
        <v>44945</v>
      </c>
      <c r="B237" s="5">
        <f>TITRES_STAT!C240</f>
        <v>25</v>
      </c>
      <c r="C237" s="5">
        <f>TITRES_STAT!D240</f>
        <v>19.807200000000002</v>
      </c>
      <c r="D237" s="5">
        <f>TITRES_STAT!E240</f>
        <v>1200</v>
      </c>
      <c r="E237" s="2">
        <f t="shared" si="12"/>
        <v>249745</v>
      </c>
      <c r="F237" s="5" t="str">
        <f t="shared" si="15"/>
        <v>BEARISH</v>
      </c>
      <c r="G237" s="5" t="str">
        <f t="shared" si="14"/>
        <v>NEUTRAL</v>
      </c>
      <c r="H237" s="5" t="str">
        <f t="shared" si="13"/>
        <v>NEUTRAL</v>
      </c>
    </row>
    <row r="238" spans="1:8" ht="13.5" x14ac:dyDescent="0.25">
      <c r="A238" s="3">
        <f>TITRES_STAT!B241</f>
        <v>44946</v>
      </c>
      <c r="B238" s="5">
        <f>TITRES_STAT!C241</f>
        <v>24.99</v>
      </c>
      <c r="C238" s="5">
        <f>TITRES_STAT!D241</f>
        <v>19.799299999999999</v>
      </c>
      <c r="D238" s="5">
        <f>TITRES_STAT!E241</f>
        <v>320</v>
      </c>
      <c r="E238" s="2">
        <f t="shared" si="12"/>
        <v>249425</v>
      </c>
      <c r="F238" s="5" t="str">
        <f t="shared" si="15"/>
        <v>BEARISH</v>
      </c>
      <c r="G238" s="5" t="str">
        <f t="shared" si="14"/>
        <v>WEAK</v>
      </c>
      <c r="H238" s="5" t="str">
        <f t="shared" si="13"/>
        <v>CONFIRMED BEARISH</v>
      </c>
    </row>
    <row r="239" spans="1:8" ht="13.5" x14ac:dyDescent="0.25">
      <c r="A239" s="3">
        <f>TITRES_STAT!B242</f>
        <v>44949</v>
      </c>
      <c r="B239" s="5">
        <f>TITRES_STAT!C242</f>
        <v>24</v>
      </c>
      <c r="C239" s="5">
        <f>TITRES_STAT!D242</f>
        <v>19.014900000000001</v>
      </c>
      <c r="D239" s="5">
        <f>TITRES_STAT!E242</f>
        <v>10420</v>
      </c>
      <c r="E239" s="2">
        <f t="shared" si="12"/>
        <v>239005</v>
      </c>
      <c r="F239" s="5" t="str">
        <f t="shared" si="15"/>
        <v>BEARISH</v>
      </c>
      <c r="G239" s="5" t="str">
        <f t="shared" si="14"/>
        <v>WEAK</v>
      </c>
      <c r="H239" s="5" t="str">
        <f t="shared" si="13"/>
        <v>CONFIRMED BEARISH</v>
      </c>
    </row>
    <row r="240" spans="1:8" ht="13.5" x14ac:dyDescent="0.25">
      <c r="A240" s="3">
        <f>TITRES_STAT!B243</f>
        <v>44950</v>
      </c>
      <c r="B240" s="5">
        <f>TITRES_STAT!C243</f>
        <v>25</v>
      </c>
      <c r="C240" s="5">
        <f>TITRES_STAT!D243</f>
        <v>19.807200000000002</v>
      </c>
      <c r="D240" s="5">
        <f>TITRES_STAT!E243</f>
        <v>2243</v>
      </c>
      <c r="E240" s="2">
        <f t="shared" si="12"/>
        <v>241248</v>
      </c>
      <c r="F240" s="5" t="str">
        <f t="shared" si="15"/>
        <v>BEARISH</v>
      </c>
      <c r="G240" s="5" t="str">
        <f t="shared" si="14"/>
        <v>WEAK</v>
      </c>
      <c r="H240" s="5" t="str">
        <f t="shared" si="13"/>
        <v>BEARISH DIVERGENCE</v>
      </c>
    </row>
    <row r="241" spans="1:8" ht="13.5" x14ac:dyDescent="0.25">
      <c r="A241" s="3">
        <f>TITRES_STAT!B244</f>
        <v>44951</v>
      </c>
      <c r="B241" s="5">
        <f>TITRES_STAT!C244</f>
        <v>25</v>
      </c>
      <c r="C241" s="5">
        <f>TITRES_STAT!D244</f>
        <v>19.807200000000002</v>
      </c>
      <c r="D241" s="5">
        <f>TITRES_STAT!E244</f>
        <v>1410</v>
      </c>
      <c r="E241" s="2">
        <f t="shared" si="12"/>
        <v>241248</v>
      </c>
      <c r="F241" s="5" t="str">
        <f t="shared" si="15"/>
        <v>BEARISH</v>
      </c>
      <c r="G241" s="5" t="str">
        <f t="shared" si="14"/>
        <v>WEAK</v>
      </c>
      <c r="H241" s="5" t="str">
        <f t="shared" si="13"/>
        <v>CONFIRMED BEARISH</v>
      </c>
    </row>
    <row r="242" spans="1:8" ht="13.5" x14ac:dyDescent="0.25">
      <c r="A242" s="3">
        <f>TITRES_STAT!B245</f>
        <v>44952</v>
      </c>
      <c r="B242" s="5">
        <f>TITRES_STAT!C245</f>
        <v>24.8</v>
      </c>
      <c r="C242" s="5">
        <f>TITRES_STAT!D245</f>
        <v>19.648800000000001</v>
      </c>
      <c r="D242" s="5">
        <f>TITRES_STAT!E245</f>
        <v>789</v>
      </c>
      <c r="E242" s="2">
        <f t="shared" si="12"/>
        <v>240459</v>
      </c>
      <c r="F242" s="5" t="str">
        <f t="shared" si="15"/>
        <v>BEARISH</v>
      </c>
      <c r="G242" s="5" t="str">
        <f t="shared" si="14"/>
        <v>WEAK</v>
      </c>
      <c r="H242" s="5" t="str">
        <f t="shared" si="13"/>
        <v>CONFIRMED BEARISH</v>
      </c>
    </row>
    <row r="243" spans="1:8" ht="13.5" x14ac:dyDescent="0.25">
      <c r="A243" s="3">
        <f>TITRES_STAT!B246</f>
        <v>44953</v>
      </c>
      <c r="B243" s="5">
        <f>TITRES_STAT!C246</f>
        <v>25</v>
      </c>
      <c r="C243" s="5">
        <f>TITRES_STAT!D246</f>
        <v>19.807200000000002</v>
      </c>
      <c r="D243" s="5">
        <f>TITRES_STAT!E246</f>
        <v>391</v>
      </c>
      <c r="E243" s="2">
        <f t="shared" si="12"/>
        <v>240850</v>
      </c>
      <c r="F243" s="5" t="str">
        <f t="shared" si="15"/>
        <v>BEARISH</v>
      </c>
      <c r="G243" s="5" t="str">
        <f t="shared" si="14"/>
        <v>WEAK</v>
      </c>
      <c r="H243" s="5" t="str">
        <f t="shared" si="13"/>
        <v>BEARISH DIVERGENCE</v>
      </c>
    </row>
    <row r="244" spans="1:8" ht="13.5" x14ac:dyDescent="0.25">
      <c r="A244" s="3">
        <f>TITRES_STAT!B247</f>
        <v>44956</v>
      </c>
      <c r="B244" s="5">
        <f>TITRES_STAT!C247</f>
        <v>25</v>
      </c>
      <c r="C244" s="5">
        <f>TITRES_STAT!D247</f>
        <v>19.807200000000002</v>
      </c>
      <c r="D244" s="5">
        <f>TITRES_STAT!E247</f>
        <v>1810</v>
      </c>
      <c r="E244" s="2">
        <f t="shared" si="12"/>
        <v>240850</v>
      </c>
      <c r="F244" s="5" t="str">
        <f t="shared" si="15"/>
        <v>BULLISH</v>
      </c>
      <c r="G244" s="5" t="str">
        <f t="shared" si="14"/>
        <v>NEUTRAL</v>
      </c>
      <c r="H244" s="5" t="str">
        <f t="shared" si="13"/>
        <v>CONFIRMED BULLISH</v>
      </c>
    </row>
    <row r="245" spans="1:8" ht="13.5" x14ac:dyDescent="0.25">
      <c r="A245" s="3">
        <f>TITRES_STAT!B248</f>
        <v>44957</v>
      </c>
      <c r="B245" s="5">
        <f>TITRES_STAT!C248</f>
        <v>25</v>
      </c>
      <c r="C245" s="5">
        <f>TITRES_STAT!D248</f>
        <v>19.807200000000002</v>
      </c>
      <c r="D245" s="5">
        <f>TITRES_STAT!E248</f>
        <v>0</v>
      </c>
      <c r="E245" s="2">
        <f t="shared" si="12"/>
        <v>240850</v>
      </c>
      <c r="F245" s="5" t="str">
        <f t="shared" si="15"/>
        <v>BEARISH</v>
      </c>
      <c r="G245" s="5" t="str">
        <f t="shared" si="14"/>
        <v>NEUTRAL</v>
      </c>
      <c r="H245" s="5" t="str">
        <f t="shared" si="13"/>
        <v>NEUTRAL</v>
      </c>
    </row>
    <row r="246" spans="1:8" ht="13.5" x14ac:dyDescent="0.25">
      <c r="A246" s="3">
        <f>TITRES_STAT!B249</f>
        <v>44958</v>
      </c>
      <c r="B246" s="5">
        <f>TITRES_STAT!C249</f>
        <v>24.97</v>
      </c>
      <c r="C246" s="5">
        <f>TITRES_STAT!D249</f>
        <v>19.7835</v>
      </c>
      <c r="D246" s="5">
        <f>TITRES_STAT!E249</f>
        <v>741</v>
      </c>
      <c r="E246" s="2">
        <f t="shared" si="12"/>
        <v>240109</v>
      </c>
      <c r="F246" s="5" t="str">
        <f t="shared" si="15"/>
        <v>BEARISH</v>
      </c>
      <c r="G246" s="5" t="str">
        <f t="shared" si="14"/>
        <v>NEUTRAL</v>
      </c>
      <c r="H246" s="5" t="str">
        <f t="shared" si="13"/>
        <v>CONFIRMED BEARISH</v>
      </c>
    </row>
    <row r="247" spans="1:8" ht="13.5" x14ac:dyDescent="0.25">
      <c r="A247" s="3">
        <f>TITRES_STAT!B250</f>
        <v>44959</v>
      </c>
      <c r="B247" s="5">
        <f>TITRES_STAT!C250</f>
        <v>24.96</v>
      </c>
      <c r="C247" s="5">
        <f>TITRES_STAT!D250</f>
        <v>19.775500000000001</v>
      </c>
      <c r="D247" s="5">
        <f>TITRES_STAT!E250</f>
        <v>206</v>
      </c>
      <c r="E247" s="2">
        <f t="shared" si="12"/>
        <v>239903</v>
      </c>
      <c r="F247" s="5" t="str">
        <f t="shared" si="15"/>
        <v>BEARISH</v>
      </c>
      <c r="G247" s="5" t="str">
        <f t="shared" si="14"/>
        <v>NEUTRAL</v>
      </c>
      <c r="H247" s="5" t="str">
        <f t="shared" si="13"/>
        <v>BEARISH DIVERGENCE</v>
      </c>
    </row>
    <row r="248" spans="1:8" ht="13.5" x14ac:dyDescent="0.25">
      <c r="A248" s="3">
        <f>TITRES_STAT!B251</f>
        <v>44960</v>
      </c>
      <c r="B248" s="5">
        <f>TITRES_STAT!C251</f>
        <v>24.96</v>
      </c>
      <c r="C248" s="5">
        <f>TITRES_STAT!D251</f>
        <v>19.775500000000001</v>
      </c>
      <c r="D248" s="5">
        <f>TITRES_STAT!E251</f>
        <v>133</v>
      </c>
      <c r="E248" s="2">
        <f t="shared" si="12"/>
        <v>239903</v>
      </c>
      <c r="F248" s="5" t="str">
        <f t="shared" si="15"/>
        <v>BEARISH</v>
      </c>
      <c r="G248" s="5" t="str">
        <f t="shared" si="14"/>
        <v>NEUTRAL</v>
      </c>
      <c r="H248" s="5" t="str">
        <f t="shared" si="13"/>
        <v>CONFIRMED BEARISH</v>
      </c>
    </row>
    <row r="249" spans="1:8" ht="13.5" x14ac:dyDescent="0.25">
      <c r="A249" s="3">
        <f>TITRES_STAT!B252</f>
        <v>44963</v>
      </c>
      <c r="B249" s="5">
        <f>TITRES_STAT!C252</f>
        <v>25.44</v>
      </c>
      <c r="C249" s="5">
        <f>TITRES_STAT!D252</f>
        <v>20.155799999999999</v>
      </c>
      <c r="D249" s="5">
        <f>TITRES_STAT!E252</f>
        <v>1</v>
      </c>
      <c r="E249" s="2">
        <f t="shared" si="12"/>
        <v>239904</v>
      </c>
      <c r="F249" s="5" t="str">
        <f t="shared" si="15"/>
        <v>BEARISH</v>
      </c>
      <c r="G249" s="5" t="str">
        <f t="shared" si="14"/>
        <v>NEUTRAL</v>
      </c>
      <c r="H249" s="5" t="str">
        <f t="shared" si="13"/>
        <v>BEARISH DIVERGENCE</v>
      </c>
    </row>
    <row r="250" spans="1:8" ht="13.5" x14ac:dyDescent="0.25">
      <c r="A250" s="3">
        <f>TITRES_STAT!B253</f>
        <v>44964</v>
      </c>
      <c r="B250" s="5">
        <f>TITRES_STAT!C253</f>
        <v>24.88</v>
      </c>
      <c r="C250" s="5">
        <f>TITRES_STAT!D253</f>
        <v>19.712199999999999</v>
      </c>
      <c r="D250" s="5">
        <f>TITRES_STAT!E253</f>
        <v>2221</v>
      </c>
      <c r="E250" s="2">
        <f t="shared" si="12"/>
        <v>237683</v>
      </c>
      <c r="F250" s="5" t="str">
        <f t="shared" si="15"/>
        <v>BEARISH</v>
      </c>
      <c r="G250" s="5" t="str">
        <f t="shared" si="14"/>
        <v>NEUTRAL</v>
      </c>
      <c r="H250" s="5" t="str">
        <f t="shared" si="13"/>
        <v>CONFIRMED BEARISH</v>
      </c>
    </row>
    <row r="251" spans="1:8" ht="13.5" x14ac:dyDescent="0.25">
      <c r="A251" s="3">
        <f>TITRES_STAT!B254</f>
        <v>44965</v>
      </c>
      <c r="B251" s="5">
        <f>TITRES_STAT!C254</f>
        <v>24.88</v>
      </c>
      <c r="C251" s="5">
        <f>TITRES_STAT!D254</f>
        <v>19.712199999999999</v>
      </c>
      <c r="D251" s="5">
        <f>TITRES_STAT!E254</f>
        <v>56</v>
      </c>
      <c r="E251" s="2">
        <f t="shared" si="12"/>
        <v>237683</v>
      </c>
      <c r="F251" s="5" t="str">
        <f t="shared" si="15"/>
        <v>BEARISH</v>
      </c>
      <c r="G251" s="5" t="str">
        <f t="shared" si="14"/>
        <v>NEUTRAL</v>
      </c>
      <c r="H251" s="5" t="str">
        <f t="shared" si="13"/>
        <v>CONFIRMED BEARISH</v>
      </c>
    </row>
    <row r="252" spans="1:8" ht="13.5" x14ac:dyDescent="0.25">
      <c r="A252" s="3">
        <f>TITRES_STAT!B255</f>
        <v>44966</v>
      </c>
      <c r="B252" s="5">
        <f>TITRES_STAT!C255</f>
        <v>24.89</v>
      </c>
      <c r="C252" s="5">
        <f>TITRES_STAT!D255</f>
        <v>19.720099999999999</v>
      </c>
      <c r="D252" s="5">
        <f>TITRES_STAT!E255</f>
        <v>1643</v>
      </c>
      <c r="E252" s="2">
        <f t="shared" si="12"/>
        <v>239326</v>
      </c>
      <c r="F252" s="5" t="str">
        <f t="shared" si="15"/>
        <v>BEARISH</v>
      </c>
      <c r="G252" s="5" t="str">
        <f t="shared" si="14"/>
        <v>NEUTRAL</v>
      </c>
      <c r="H252" s="5" t="str">
        <f t="shared" si="13"/>
        <v>CONFIRMED BEARISH</v>
      </c>
    </row>
    <row r="253" spans="1:8" ht="13.5" x14ac:dyDescent="0.25">
      <c r="A253" s="3">
        <f>TITRES_STAT!B256</f>
        <v>44967</v>
      </c>
      <c r="B253" s="5">
        <f>TITRES_STAT!C256</f>
        <v>24.79</v>
      </c>
      <c r="C253" s="5">
        <f>TITRES_STAT!D256</f>
        <v>19.640899999999998</v>
      </c>
      <c r="D253" s="5">
        <f>TITRES_STAT!E256</f>
        <v>819</v>
      </c>
      <c r="E253" s="2">
        <f t="shared" si="12"/>
        <v>238507</v>
      </c>
      <c r="F253" s="5" t="str">
        <f t="shared" si="15"/>
        <v>BEARISH</v>
      </c>
      <c r="G253" s="5" t="str">
        <f t="shared" si="14"/>
        <v>NEUTRAL</v>
      </c>
      <c r="H253" s="5" t="str">
        <f t="shared" si="13"/>
        <v>CONFIRMED BEARISH</v>
      </c>
    </row>
    <row r="254" spans="1:8" ht="13.5" x14ac:dyDescent="0.25">
      <c r="A254" s="3">
        <f>TITRES_STAT!B257</f>
        <v>44970</v>
      </c>
      <c r="B254" s="5">
        <f>TITRES_STAT!C257</f>
        <v>24.87</v>
      </c>
      <c r="C254" s="5">
        <f>TITRES_STAT!D257</f>
        <v>19.7042</v>
      </c>
      <c r="D254" s="5">
        <f>TITRES_STAT!E257</f>
        <v>242</v>
      </c>
      <c r="E254" s="2">
        <f t="shared" si="12"/>
        <v>238749</v>
      </c>
      <c r="F254" s="5" t="str">
        <f t="shared" si="15"/>
        <v>BEARISH</v>
      </c>
      <c r="G254" s="5" t="str">
        <f t="shared" si="14"/>
        <v>NEUTRAL</v>
      </c>
      <c r="H254" s="5" t="str">
        <f t="shared" si="13"/>
        <v>CONFIRMED BEARISH</v>
      </c>
    </row>
    <row r="255" spans="1:8" ht="13.5" x14ac:dyDescent="0.25">
      <c r="A255" s="3">
        <f>TITRES_STAT!B258</f>
        <v>44971</v>
      </c>
      <c r="B255" s="5">
        <f>TITRES_STAT!C258</f>
        <v>24.78</v>
      </c>
      <c r="C255" s="5">
        <f>TITRES_STAT!D258</f>
        <v>19.632899999999999</v>
      </c>
      <c r="D255" s="5">
        <f>TITRES_STAT!E258</f>
        <v>2238</v>
      </c>
      <c r="E255" s="2">
        <f t="shared" si="12"/>
        <v>236511</v>
      </c>
      <c r="F255" s="5" t="str">
        <f t="shared" si="15"/>
        <v>BEARISH</v>
      </c>
      <c r="G255" s="5" t="str">
        <f t="shared" si="14"/>
        <v>NEUTRAL</v>
      </c>
      <c r="H255" s="5" t="str">
        <f t="shared" si="13"/>
        <v>CONFIRMED BEARISH</v>
      </c>
    </row>
    <row r="256" spans="1:8" ht="13.5" x14ac:dyDescent="0.25">
      <c r="A256" s="3">
        <f>TITRES_STAT!B259</f>
        <v>44972</v>
      </c>
      <c r="B256" s="5">
        <f>TITRES_STAT!C259</f>
        <v>24.77</v>
      </c>
      <c r="C256" s="5">
        <f>TITRES_STAT!D259</f>
        <v>19.625</v>
      </c>
      <c r="D256" s="5">
        <f>TITRES_STAT!E259</f>
        <v>401</v>
      </c>
      <c r="E256" s="2">
        <f t="shared" si="12"/>
        <v>236110</v>
      </c>
      <c r="F256" s="5" t="str">
        <f t="shared" si="15"/>
        <v>BEARISH</v>
      </c>
      <c r="G256" s="5" t="str">
        <f t="shared" si="14"/>
        <v>NEUTRAL</v>
      </c>
      <c r="H256" s="5" t="str">
        <f t="shared" si="13"/>
        <v>CONFIRMED BEARISH</v>
      </c>
    </row>
    <row r="257" spans="1:8" ht="13.5" x14ac:dyDescent="0.25">
      <c r="A257" s="3">
        <f>TITRES_STAT!B260</f>
        <v>44973</v>
      </c>
      <c r="B257" s="5">
        <f>TITRES_STAT!C260</f>
        <v>24.78</v>
      </c>
      <c r="C257" s="5">
        <f>TITRES_STAT!D260</f>
        <v>19.632899999999999</v>
      </c>
      <c r="D257" s="5">
        <f>TITRES_STAT!E260</f>
        <v>1</v>
      </c>
      <c r="E257" s="2">
        <f t="shared" si="12"/>
        <v>236111</v>
      </c>
      <c r="F257" s="5" t="str">
        <f t="shared" si="15"/>
        <v>BEARISH</v>
      </c>
      <c r="G257" s="5" t="str">
        <f t="shared" si="14"/>
        <v>NEUTRAL</v>
      </c>
      <c r="H257" s="5" t="str">
        <f t="shared" si="13"/>
        <v>CONFIRMED BEARISH</v>
      </c>
    </row>
    <row r="258" spans="1:8" ht="13.5" x14ac:dyDescent="0.25">
      <c r="A258" s="3">
        <f>TITRES_STAT!B261</f>
        <v>44974</v>
      </c>
      <c r="B258" s="5">
        <f>TITRES_STAT!C261</f>
        <v>24.78</v>
      </c>
      <c r="C258" s="5">
        <f>TITRES_STAT!D261</f>
        <v>19.632899999999999</v>
      </c>
      <c r="D258" s="5">
        <f>TITRES_STAT!E261</f>
        <v>1</v>
      </c>
      <c r="E258" s="2">
        <f t="shared" si="12"/>
        <v>236111</v>
      </c>
      <c r="F258" s="5" t="str">
        <f t="shared" si="15"/>
        <v>BEARISH</v>
      </c>
      <c r="G258" s="5" t="str">
        <f t="shared" si="14"/>
        <v>NEUTRAL</v>
      </c>
      <c r="H258" s="5" t="str">
        <f t="shared" si="13"/>
        <v>CONFIRMED BEARISH</v>
      </c>
    </row>
    <row r="259" spans="1:8" ht="13.5" x14ac:dyDescent="0.25">
      <c r="A259" s="3">
        <f>TITRES_STAT!B262</f>
        <v>44977</v>
      </c>
      <c r="B259" s="5">
        <f>TITRES_STAT!C262</f>
        <v>24.77</v>
      </c>
      <c r="C259" s="5">
        <f>TITRES_STAT!D262</f>
        <v>19.625</v>
      </c>
      <c r="D259" s="5">
        <f>TITRES_STAT!E262</f>
        <v>777</v>
      </c>
      <c r="E259" s="2">
        <f t="shared" si="12"/>
        <v>235334</v>
      </c>
      <c r="F259" s="5" t="str">
        <f t="shared" si="15"/>
        <v>BEARISH</v>
      </c>
      <c r="G259" s="5" t="str">
        <f t="shared" si="14"/>
        <v>NEUTRAL</v>
      </c>
      <c r="H259" s="5" t="str">
        <f t="shared" si="13"/>
        <v>CONFIRMED BEARISH</v>
      </c>
    </row>
    <row r="260" spans="1:8" ht="13.5" x14ac:dyDescent="0.25">
      <c r="A260" s="3">
        <f>TITRES_STAT!B263</f>
        <v>44978</v>
      </c>
      <c r="B260" s="5">
        <f>TITRES_STAT!C263</f>
        <v>24.78</v>
      </c>
      <c r="C260" s="5">
        <f>TITRES_STAT!D263</f>
        <v>19.632899999999999</v>
      </c>
      <c r="D260" s="5">
        <f>TITRES_STAT!E263</f>
        <v>1</v>
      </c>
      <c r="E260" s="2">
        <f t="shared" ref="E260:E323" si="16">IF(B260&gt;B259, E259+D260, IF(B260&lt;B259, E259-D260, E259))</f>
        <v>235335</v>
      </c>
      <c r="F260" s="5" t="str">
        <f t="shared" si="15"/>
        <v>BEARISH</v>
      </c>
      <c r="G260" s="5" t="str">
        <f t="shared" si="14"/>
        <v>NEUTRAL</v>
      </c>
      <c r="H260" s="5" t="str">
        <f t="shared" si="13"/>
        <v>NEUTRAL</v>
      </c>
    </row>
    <row r="261" spans="1:8" ht="13.5" x14ac:dyDescent="0.25">
      <c r="A261" s="3">
        <f>TITRES_STAT!B264</f>
        <v>44979</v>
      </c>
      <c r="B261" s="5">
        <f>TITRES_STAT!C264</f>
        <v>24.72</v>
      </c>
      <c r="C261" s="5">
        <f>TITRES_STAT!D264</f>
        <v>19.5854</v>
      </c>
      <c r="D261" s="5">
        <f>TITRES_STAT!E264</f>
        <v>1001</v>
      </c>
      <c r="E261" s="2">
        <f t="shared" si="16"/>
        <v>234334</v>
      </c>
      <c r="F261" s="5" t="str">
        <f t="shared" si="15"/>
        <v>BEARISH</v>
      </c>
      <c r="G261" s="5" t="str">
        <f t="shared" si="14"/>
        <v>NEUTRAL</v>
      </c>
      <c r="H261" s="5" t="str">
        <f t="shared" si="13"/>
        <v>CONFIRMED BEARISH</v>
      </c>
    </row>
    <row r="262" spans="1:8" ht="13.5" x14ac:dyDescent="0.25">
      <c r="A262" s="3">
        <f>TITRES_STAT!B265</f>
        <v>44980</v>
      </c>
      <c r="B262" s="5">
        <f>TITRES_STAT!C265</f>
        <v>24.78</v>
      </c>
      <c r="C262" s="5">
        <f>TITRES_STAT!D265</f>
        <v>19.632899999999999</v>
      </c>
      <c r="D262" s="5">
        <f>TITRES_STAT!E265</f>
        <v>1</v>
      </c>
      <c r="E262" s="2">
        <f t="shared" si="16"/>
        <v>234335</v>
      </c>
      <c r="F262" s="5" t="str">
        <f t="shared" si="15"/>
        <v>BEARISH</v>
      </c>
      <c r="G262" s="5" t="str">
        <f t="shared" si="14"/>
        <v>NEUTRAL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f>TITRES_STAT!B266</f>
        <v>44981</v>
      </c>
      <c r="B263" s="5">
        <f>TITRES_STAT!C266</f>
        <v>24.78</v>
      </c>
      <c r="C263" s="5">
        <f>TITRES_STAT!D266</f>
        <v>19.632899999999999</v>
      </c>
      <c r="D263" s="5">
        <f>TITRES_STAT!E266</f>
        <v>60</v>
      </c>
      <c r="E263" s="2">
        <f t="shared" si="16"/>
        <v>234335</v>
      </c>
      <c r="F263" s="5" t="str">
        <f t="shared" si="15"/>
        <v>BEARISH</v>
      </c>
      <c r="G263" s="5" t="str">
        <f t="shared" ref="G263:G326" si="18">IF((E263-E258)/E258 &gt; 0.02, "STRONG",
 IF((E263-E258)/E258 &lt; -0.02, "WEAK", "NEUTRAL"))</f>
        <v>NEUTRAL</v>
      </c>
      <c r="H263" s="5" t="str">
        <f t="shared" si="17"/>
        <v>NEUTRAL</v>
      </c>
    </row>
    <row r="264" spans="1:8" ht="13.5" x14ac:dyDescent="0.25">
      <c r="A264" s="3">
        <f>TITRES_STAT!B267</f>
        <v>44984</v>
      </c>
      <c r="B264" s="5">
        <f>TITRES_STAT!C267</f>
        <v>24.75</v>
      </c>
      <c r="C264" s="5">
        <f>TITRES_STAT!D267</f>
        <v>19.609200000000001</v>
      </c>
      <c r="D264" s="5">
        <f>TITRES_STAT!E267</f>
        <v>1512</v>
      </c>
      <c r="E264" s="2">
        <f t="shared" si="16"/>
        <v>232823</v>
      </c>
      <c r="F264" s="5" t="str">
        <f t="shared" ref="F264:F327" si="19">IF(E264&gt;E259,"BULLISH",IF(E264&lt;E259,"BEARISH","NEUTRAL"))</f>
        <v>BEARISH</v>
      </c>
      <c r="G264" s="5" t="str">
        <f t="shared" si="18"/>
        <v>NEUTRAL</v>
      </c>
      <c r="H264" s="5" t="str">
        <f t="shared" si="17"/>
        <v>CONFIRMED BEARISH</v>
      </c>
    </row>
    <row r="265" spans="1:8" ht="13.5" x14ac:dyDescent="0.25">
      <c r="A265" s="3">
        <f>TITRES_STAT!B268</f>
        <v>44985</v>
      </c>
      <c r="B265" s="5">
        <f>TITRES_STAT!C268</f>
        <v>24.75</v>
      </c>
      <c r="C265" s="5">
        <f>TITRES_STAT!D268</f>
        <v>19.609200000000001</v>
      </c>
      <c r="D265" s="5">
        <f>TITRES_STAT!E268</f>
        <v>200</v>
      </c>
      <c r="E265" s="2">
        <f t="shared" si="16"/>
        <v>232823</v>
      </c>
      <c r="F265" s="5" t="str">
        <f t="shared" si="19"/>
        <v>BEARISH</v>
      </c>
      <c r="G265" s="5" t="str">
        <f t="shared" si="18"/>
        <v>NEUTRAL</v>
      </c>
      <c r="H265" s="5" t="str">
        <f t="shared" si="17"/>
        <v>CONFIRMED BEARISH</v>
      </c>
    </row>
    <row r="266" spans="1:8" ht="13.5" x14ac:dyDescent="0.25">
      <c r="A266" s="3">
        <f>TITRES_STAT!B269</f>
        <v>44986</v>
      </c>
      <c r="B266" s="5">
        <f>TITRES_STAT!C269</f>
        <v>24.77</v>
      </c>
      <c r="C266" s="5">
        <f>TITRES_STAT!D269</f>
        <v>19.625</v>
      </c>
      <c r="D266" s="5">
        <f>TITRES_STAT!E269</f>
        <v>1</v>
      </c>
      <c r="E266" s="2">
        <f t="shared" si="16"/>
        <v>232824</v>
      </c>
      <c r="F266" s="5" t="str">
        <f t="shared" si="19"/>
        <v>BEARISH</v>
      </c>
      <c r="G266" s="5" t="str">
        <f t="shared" si="18"/>
        <v>NEUTRAL</v>
      </c>
      <c r="H266" s="5" t="str">
        <f t="shared" si="17"/>
        <v>BEARISH DIVERGENCE</v>
      </c>
    </row>
    <row r="267" spans="1:8" ht="13.5" x14ac:dyDescent="0.25">
      <c r="A267" s="3">
        <f>TITRES_STAT!B270</f>
        <v>44987</v>
      </c>
      <c r="B267" s="5">
        <f>TITRES_STAT!C270</f>
        <v>24.7</v>
      </c>
      <c r="C267" s="5">
        <f>TITRES_STAT!D270</f>
        <v>19.569500000000001</v>
      </c>
      <c r="D267" s="5">
        <f>TITRES_STAT!E270</f>
        <v>10</v>
      </c>
      <c r="E267" s="2">
        <f t="shared" si="16"/>
        <v>232814</v>
      </c>
      <c r="F267" s="5" t="str">
        <f t="shared" si="19"/>
        <v>BEARISH</v>
      </c>
      <c r="G267" s="5" t="str">
        <f t="shared" si="18"/>
        <v>NEUTRAL</v>
      </c>
      <c r="H267" s="5" t="str">
        <f t="shared" si="17"/>
        <v>CONFIRMED BEARISH</v>
      </c>
    </row>
    <row r="268" spans="1:8" ht="13.5" x14ac:dyDescent="0.25">
      <c r="A268" s="3">
        <f>TITRES_STAT!B271</f>
        <v>44988</v>
      </c>
      <c r="B268" s="5">
        <f>TITRES_STAT!C271</f>
        <v>24.3</v>
      </c>
      <c r="C268" s="5">
        <f>TITRES_STAT!D271</f>
        <v>19.252600000000001</v>
      </c>
      <c r="D268" s="5">
        <f>TITRES_STAT!E271</f>
        <v>171</v>
      </c>
      <c r="E268" s="2">
        <f t="shared" si="16"/>
        <v>232643</v>
      </c>
      <c r="F268" s="5" t="str">
        <f t="shared" si="19"/>
        <v>BEARISH</v>
      </c>
      <c r="G268" s="5" t="str">
        <f t="shared" si="18"/>
        <v>NEUTRAL</v>
      </c>
      <c r="H268" s="5" t="str">
        <f t="shared" si="17"/>
        <v>CONFIRMED BEARISH</v>
      </c>
    </row>
    <row r="269" spans="1:8" ht="13.5" x14ac:dyDescent="0.25">
      <c r="A269" s="3">
        <f>TITRES_STAT!B272</f>
        <v>44991</v>
      </c>
      <c r="B269" s="5">
        <f>TITRES_STAT!C272</f>
        <v>22.85</v>
      </c>
      <c r="C269" s="5">
        <f>TITRES_STAT!D272</f>
        <v>18.1038</v>
      </c>
      <c r="D269" s="5">
        <f>TITRES_STAT!E272</f>
        <v>1</v>
      </c>
      <c r="E269" s="2">
        <f t="shared" si="16"/>
        <v>232642</v>
      </c>
      <c r="F269" s="5" t="str">
        <f t="shared" si="19"/>
        <v>BEARISH</v>
      </c>
      <c r="G269" s="5" t="str">
        <f t="shared" si="18"/>
        <v>NEUTRAL</v>
      </c>
      <c r="H269" s="5" t="str">
        <f t="shared" si="17"/>
        <v>CONFIRMED BEARISH</v>
      </c>
    </row>
    <row r="270" spans="1:8" ht="13.5" x14ac:dyDescent="0.25">
      <c r="A270" s="3">
        <f>TITRES_STAT!B273</f>
        <v>44992</v>
      </c>
      <c r="B270" s="5">
        <f>TITRES_STAT!C273</f>
        <v>24.22</v>
      </c>
      <c r="C270" s="5">
        <f>TITRES_STAT!D273</f>
        <v>19.1892</v>
      </c>
      <c r="D270" s="5">
        <f>TITRES_STAT!E273</f>
        <v>810</v>
      </c>
      <c r="E270" s="2">
        <f t="shared" si="16"/>
        <v>233452</v>
      </c>
      <c r="F270" s="5" t="str">
        <f t="shared" si="19"/>
        <v>BULLISH</v>
      </c>
      <c r="G270" s="5" t="str">
        <f t="shared" si="18"/>
        <v>NEUTRAL</v>
      </c>
      <c r="H270" s="5" t="str">
        <f t="shared" si="17"/>
        <v>BULLISH DIVERGENCE</v>
      </c>
    </row>
    <row r="271" spans="1:8" ht="13.5" x14ac:dyDescent="0.25">
      <c r="A271" s="3">
        <f>TITRES_STAT!B274</f>
        <v>44993</v>
      </c>
      <c r="B271" s="5">
        <f>TITRES_STAT!C274</f>
        <v>24.3</v>
      </c>
      <c r="C271" s="5">
        <f>TITRES_STAT!D274</f>
        <v>19.252600000000001</v>
      </c>
      <c r="D271" s="5">
        <f>TITRES_STAT!E274</f>
        <v>910</v>
      </c>
      <c r="E271" s="2">
        <f t="shared" si="16"/>
        <v>234362</v>
      </c>
      <c r="F271" s="5" t="str">
        <f t="shared" si="19"/>
        <v>BULLISH</v>
      </c>
      <c r="G271" s="5" t="str">
        <f t="shared" si="18"/>
        <v>NEUTRAL</v>
      </c>
      <c r="H271" s="5" t="str">
        <f t="shared" si="17"/>
        <v>BULLISH DIVERGENCE</v>
      </c>
    </row>
    <row r="272" spans="1:8" ht="13.5" x14ac:dyDescent="0.25">
      <c r="A272" s="3">
        <f>TITRES_STAT!B275</f>
        <v>44994</v>
      </c>
      <c r="B272" s="5">
        <f>TITRES_STAT!C275</f>
        <v>24.3</v>
      </c>
      <c r="C272" s="5">
        <f>TITRES_STAT!D275</f>
        <v>19.252600000000001</v>
      </c>
      <c r="D272" s="5">
        <f>TITRES_STAT!E275</f>
        <v>1160</v>
      </c>
      <c r="E272" s="2">
        <f t="shared" si="16"/>
        <v>234362</v>
      </c>
      <c r="F272" s="5" t="str">
        <f t="shared" si="19"/>
        <v>BULLISH</v>
      </c>
      <c r="G272" s="5" t="str">
        <f t="shared" si="18"/>
        <v>NEUTRAL</v>
      </c>
      <c r="H272" s="5" t="str">
        <f t="shared" si="17"/>
        <v>BULLISH DIVERGENCE</v>
      </c>
    </row>
    <row r="273" spans="1:8" ht="13.5" x14ac:dyDescent="0.25">
      <c r="A273" s="3">
        <f>TITRES_STAT!B276</f>
        <v>44995</v>
      </c>
      <c r="B273" s="5">
        <f>TITRES_STAT!C276</f>
        <v>24.3</v>
      </c>
      <c r="C273" s="5">
        <f>TITRES_STAT!D276</f>
        <v>19.252600000000001</v>
      </c>
      <c r="D273" s="5">
        <f>TITRES_STAT!E276</f>
        <v>1795</v>
      </c>
      <c r="E273" s="2">
        <f t="shared" si="16"/>
        <v>234362</v>
      </c>
      <c r="F273" s="5" t="str">
        <f t="shared" si="19"/>
        <v>BULLISH</v>
      </c>
      <c r="G273" s="5" t="str">
        <f t="shared" si="18"/>
        <v>NEUTRAL</v>
      </c>
      <c r="H273" s="5" t="str">
        <f t="shared" si="17"/>
        <v>NEUTRAL</v>
      </c>
    </row>
    <row r="274" spans="1:8" ht="13.5" x14ac:dyDescent="0.25">
      <c r="A274" s="3">
        <f>TITRES_STAT!B277</f>
        <v>44998</v>
      </c>
      <c r="B274" s="5">
        <f>TITRES_STAT!C277</f>
        <v>24.3</v>
      </c>
      <c r="C274" s="5">
        <f>TITRES_STAT!D277</f>
        <v>19.252600000000001</v>
      </c>
      <c r="D274" s="5">
        <f>TITRES_STAT!E277</f>
        <v>3757</v>
      </c>
      <c r="E274" s="2">
        <f t="shared" si="16"/>
        <v>234362</v>
      </c>
      <c r="F274" s="5" t="str">
        <f t="shared" si="19"/>
        <v>BULLISH</v>
      </c>
      <c r="G274" s="5" t="str">
        <f t="shared" si="18"/>
        <v>NEUTRAL</v>
      </c>
      <c r="H274" s="5" t="str">
        <f t="shared" si="17"/>
        <v>CONFIRMED BULLISH</v>
      </c>
    </row>
    <row r="275" spans="1:8" ht="13.5" x14ac:dyDescent="0.25">
      <c r="A275" s="3">
        <f>TITRES_STAT!B278</f>
        <v>44999</v>
      </c>
      <c r="B275" s="5">
        <f>TITRES_STAT!C278</f>
        <v>24.3</v>
      </c>
      <c r="C275" s="5">
        <f>TITRES_STAT!D278</f>
        <v>19.252600000000001</v>
      </c>
      <c r="D275" s="5">
        <f>TITRES_STAT!E278</f>
        <v>81</v>
      </c>
      <c r="E275" s="2">
        <f t="shared" si="16"/>
        <v>234362</v>
      </c>
      <c r="F275" s="5" t="str">
        <f t="shared" si="19"/>
        <v>BULLISH</v>
      </c>
      <c r="G275" s="5" t="str">
        <f t="shared" si="18"/>
        <v>NEUTRAL</v>
      </c>
      <c r="H275" s="5" t="str">
        <f t="shared" si="17"/>
        <v>CONFIRMED BULLISH</v>
      </c>
    </row>
    <row r="276" spans="1:8" ht="13.5" x14ac:dyDescent="0.25">
      <c r="A276" s="3">
        <f>TITRES_STAT!B279</f>
        <v>45000</v>
      </c>
      <c r="B276" s="5">
        <f>TITRES_STAT!C279</f>
        <v>24</v>
      </c>
      <c r="C276" s="5">
        <f>TITRES_STAT!D279</f>
        <v>19.014900000000001</v>
      </c>
      <c r="D276" s="5">
        <f>TITRES_STAT!E279</f>
        <v>248</v>
      </c>
      <c r="E276" s="2">
        <f t="shared" si="16"/>
        <v>234114</v>
      </c>
      <c r="F276" s="5" t="str">
        <f t="shared" si="19"/>
        <v>BEARISH</v>
      </c>
      <c r="G276" s="5" t="str">
        <f t="shared" si="18"/>
        <v>NEUTRAL</v>
      </c>
      <c r="H276" s="5" t="str">
        <f t="shared" si="17"/>
        <v>CONFIRMED BEARISH</v>
      </c>
    </row>
    <row r="277" spans="1:8" ht="13.5" x14ac:dyDescent="0.25">
      <c r="A277" s="3">
        <f>TITRES_STAT!B280</f>
        <v>45001</v>
      </c>
      <c r="B277" s="5">
        <f>TITRES_STAT!C280</f>
        <v>24.2</v>
      </c>
      <c r="C277" s="5">
        <f>TITRES_STAT!D280</f>
        <v>19.173400000000001</v>
      </c>
      <c r="D277" s="5">
        <f>TITRES_STAT!E280</f>
        <v>1836</v>
      </c>
      <c r="E277" s="2">
        <f t="shared" si="16"/>
        <v>235950</v>
      </c>
      <c r="F277" s="5" t="str">
        <f t="shared" si="19"/>
        <v>BULLISH</v>
      </c>
      <c r="G277" s="5" t="str">
        <f t="shared" si="18"/>
        <v>NEUTRAL</v>
      </c>
      <c r="H277" s="5" t="str">
        <f t="shared" si="17"/>
        <v>BULLISH DIVERGENCE</v>
      </c>
    </row>
    <row r="278" spans="1:8" ht="13.5" x14ac:dyDescent="0.25">
      <c r="A278" s="3">
        <f>TITRES_STAT!B281</f>
        <v>45002</v>
      </c>
      <c r="B278" s="5">
        <f>TITRES_STAT!C281</f>
        <v>24.3</v>
      </c>
      <c r="C278" s="5">
        <f>TITRES_STAT!D281</f>
        <v>19.252600000000001</v>
      </c>
      <c r="D278" s="5">
        <f>TITRES_STAT!E281</f>
        <v>5</v>
      </c>
      <c r="E278" s="2">
        <f t="shared" si="16"/>
        <v>235955</v>
      </c>
      <c r="F278" s="5" t="str">
        <f t="shared" si="19"/>
        <v>BULLISH</v>
      </c>
      <c r="G278" s="5" t="str">
        <f t="shared" si="18"/>
        <v>NEUTRAL</v>
      </c>
      <c r="H278" s="5" t="str">
        <f t="shared" si="17"/>
        <v>NEUTRAL</v>
      </c>
    </row>
    <row r="279" spans="1:8" ht="13.5" x14ac:dyDescent="0.25">
      <c r="A279" s="3">
        <f>TITRES_STAT!B282</f>
        <v>45006</v>
      </c>
      <c r="B279" s="5">
        <f>TITRES_STAT!C282</f>
        <v>24.3</v>
      </c>
      <c r="C279" s="5">
        <f>TITRES_STAT!D282</f>
        <v>19.252600000000001</v>
      </c>
      <c r="D279" s="5">
        <f>TITRES_STAT!E282</f>
        <v>450</v>
      </c>
      <c r="E279" s="2">
        <f t="shared" si="16"/>
        <v>235955</v>
      </c>
      <c r="F279" s="5" t="str">
        <f t="shared" si="19"/>
        <v>BULLISH</v>
      </c>
      <c r="G279" s="5" t="str">
        <f t="shared" si="18"/>
        <v>NEUTRAL</v>
      </c>
      <c r="H279" s="5" t="str">
        <f t="shared" si="17"/>
        <v>NEUTRAL</v>
      </c>
    </row>
    <row r="280" spans="1:8" ht="13.5" x14ac:dyDescent="0.25">
      <c r="A280" s="3">
        <f>TITRES_STAT!B283</f>
        <v>45007</v>
      </c>
      <c r="B280" s="5">
        <f>TITRES_STAT!C283</f>
        <v>24.3</v>
      </c>
      <c r="C280" s="5">
        <f>TITRES_STAT!D283</f>
        <v>19.252600000000001</v>
      </c>
      <c r="D280" s="5">
        <f>TITRES_STAT!E283</f>
        <v>1308</v>
      </c>
      <c r="E280" s="2">
        <f t="shared" si="16"/>
        <v>235955</v>
      </c>
      <c r="F280" s="5" t="str">
        <f t="shared" si="19"/>
        <v>BULLISH</v>
      </c>
      <c r="G280" s="5" t="str">
        <f t="shared" si="18"/>
        <v>NEUTRAL</v>
      </c>
      <c r="H280" s="5" t="str">
        <f t="shared" si="17"/>
        <v>NEUTRAL</v>
      </c>
    </row>
    <row r="281" spans="1:8" ht="13.5" x14ac:dyDescent="0.25">
      <c r="A281" s="3">
        <f>TITRES_STAT!B284</f>
        <v>45008</v>
      </c>
      <c r="B281" s="5">
        <f>TITRES_STAT!C284</f>
        <v>24.3</v>
      </c>
      <c r="C281" s="5">
        <f>TITRES_STAT!D284</f>
        <v>19.252600000000001</v>
      </c>
      <c r="D281" s="5">
        <f>TITRES_STAT!E284</f>
        <v>1038</v>
      </c>
      <c r="E281" s="2">
        <f t="shared" si="16"/>
        <v>235955</v>
      </c>
      <c r="F281" s="5" t="str">
        <f t="shared" si="19"/>
        <v>BULLISH</v>
      </c>
      <c r="G281" s="5" t="str">
        <f t="shared" si="18"/>
        <v>NEUTRAL</v>
      </c>
      <c r="H281" s="5" t="str">
        <f t="shared" si="17"/>
        <v>CONFIRMED BULLISH</v>
      </c>
    </row>
    <row r="282" spans="1:8" ht="13.5" x14ac:dyDescent="0.25">
      <c r="A282" s="3">
        <f>TITRES_STAT!B285</f>
        <v>45009</v>
      </c>
      <c r="B282" s="5">
        <f>TITRES_STAT!C285</f>
        <v>24.25</v>
      </c>
      <c r="C282" s="5">
        <f>TITRES_STAT!D285</f>
        <v>19.213000000000001</v>
      </c>
      <c r="D282" s="5">
        <f>TITRES_STAT!E285</f>
        <v>652</v>
      </c>
      <c r="E282" s="2">
        <f t="shared" si="16"/>
        <v>235303</v>
      </c>
      <c r="F282" s="5" t="str">
        <f t="shared" si="19"/>
        <v>BEARISH</v>
      </c>
      <c r="G282" s="5" t="str">
        <f t="shared" si="18"/>
        <v>NEUTRAL</v>
      </c>
      <c r="H282" s="5" t="str">
        <f t="shared" si="17"/>
        <v>BEARISH DIVERGENCE</v>
      </c>
    </row>
    <row r="283" spans="1:8" ht="13.5" x14ac:dyDescent="0.25">
      <c r="A283" s="3">
        <f>TITRES_STAT!B286</f>
        <v>45012</v>
      </c>
      <c r="B283" s="5">
        <f>TITRES_STAT!C286</f>
        <v>24.2</v>
      </c>
      <c r="C283" s="5">
        <f>TITRES_STAT!D286</f>
        <v>19.173400000000001</v>
      </c>
      <c r="D283" s="5">
        <f>TITRES_STAT!E286</f>
        <v>50</v>
      </c>
      <c r="E283" s="2">
        <f t="shared" si="16"/>
        <v>235253</v>
      </c>
      <c r="F283" s="5" t="str">
        <f t="shared" si="19"/>
        <v>BEARISH</v>
      </c>
      <c r="G283" s="5" t="str">
        <f t="shared" si="18"/>
        <v>NEUTRAL</v>
      </c>
      <c r="H283" s="5" t="str">
        <f t="shared" si="17"/>
        <v>CONFIRMED BEARISH</v>
      </c>
    </row>
    <row r="284" spans="1:8" ht="13.5" x14ac:dyDescent="0.25">
      <c r="A284" s="3">
        <f>TITRES_STAT!B287</f>
        <v>45013</v>
      </c>
      <c r="B284" s="5">
        <f>TITRES_STAT!C287</f>
        <v>24.2</v>
      </c>
      <c r="C284" s="5">
        <f>TITRES_STAT!D287</f>
        <v>19.173400000000001</v>
      </c>
      <c r="D284" s="5">
        <f>TITRES_STAT!E287</f>
        <v>1736</v>
      </c>
      <c r="E284" s="2">
        <f t="shared" si="16"/>
        <v>235253</v>
      </c>
      <c r="F284" s="5" t="str">
        <f t="shared" si="19"/>
        <v>BEARISH</v>
      </c>
      <c r="G284" s="5" t="str">
        <f t="shared" si="18"/>
        <v>NEUTRAL</v>
      </c>
      <c r="H284" s="5" t="str">
        <f t="shared" si="17"/>
        <v>CONFIRMED BEARISH</v>
      </c>
    </row>
    <row r="285" spans="1:8" ht="13.5" x14ac:dyDescent="0.25">
      <c r="A285" s="3">
        <f>TITRES_STAT!B288</f>
        <v>45014</v>
      </c>
      <c r="B285" s="5">
        <f>TITRES_STAT!C288</f>
        <v>24</v>
      </c>
      <c r="C285" s="5">
        <f>TITRES_STAT!D288</f>
        <v>19.014900000000001</v>
      </c>
      <c r="D285" s="5">
        <f>TITRES_STAT!E288</f>
        <v>5524</v>
      </c>
      <c r="E285" s="2">
        <f t="shared" si="16"/>
        <v>229729</v>
      </c>
      <c r="F285" s="5" t="str">
        <f t="shared" si="19"/>
        <v>BEARISH</v>
      </c>
      <c r="G285" s="5" t="str">
        <f t="shared" si="18"/>
        <v>WEAK</v>
      </c>
      <c r="H285" s="5" t="str">
        <f t="shared" si="17"/>
        <v>CONFIRMED BEARISH</v>
      </c>
    </row>
    <row r="286" spans="1:8" ht="13.5" x14ac:dyDescent="0.25">
      <c r="A286" s="3">
        <f>TITRES_STAT!B289</f>
        <v>45015</v>
      </c>
      <c r="B286" s="5">
        <f>TITRES_STAT!C289</f>
        <v>24</v>
      </c>
      <c r="C286" s="5">
        <f>TITRES_STAT!D289</f>
        <v>19.014900000000001</v>
      </c>
      <c r="D286" s="5">
        <f>TITRES_STAT!E289</f>
        <v>2632</v>
      </c>
      <c r="E286" s="2">
        <f t="shared" si="16"/>
        <v>229729</v>
      </c>
      <c r="F286" s="5" t="str">
        <f t="shared" si="19"/>
        <v>BEARISH</v>
      </c>
      <c r="G286" s="5" t="str">
        <f t="shared" si="18"/>
        <v>WEAK</v>
      </c>
      <c r="H286" s="5" t="str">
        <f t="shared" si="17"/>
        <v>CONFIRMED BEARISH</v>
      </c>
    </row>
    <row r="287" spans="1:8" ht="13.5" x14ac:dyDescent="0.25">
      <c r="A287" s="3">
        <f>TITRES_STAT!B290</f>
        <v>45016</v>
      </c>
      <c r="B287" s="5">
        <f>TITRES_STAT!C290</f>
        <v>24.5</v>
      </c>
      <c r="C287" s="5">
        <f>TITRES_STAT!D290</f>
        <v>19.411100000000001</v>
      </c>
      <c r="D287" s="5">
        <f>TITRES_STAT!E290</f>
        <v>3100</v>
      </c>
      <c r="E287" s="2">
        <f t="shared" si="16"/>
        <v>232829</v>
      </c>
      <c r="F287" s="5" t="str">
        <f t="shared" si="19"/>
        <v>BEARISH</v>
      </c>
      <c r="G287" s="5" t="str">
        <f t="shared" si="18"/>
        <v>NEUTRAL</v>
      </c>
      <c r="H287" s="5" t="str">
        <f t="shared" si="17"/>
        <v>BEARISH DIVERGENCE</v>
      </c>
    </row>
    <row r="288" spans="1:8" ht="13.5" x14ac:dyDescent="0.25">
      <c r="A288" s="3">
        <f>TITRES_STAT!B291</f>
        <v>45019</v>
      </c>
      <c r="B288" s="5">
        <f>TITRES_STAT!C291</f>
        <v>24.89</v>
      </c>
      <c r="C288" s="5">
        <f>TITRES_STAT!D291</f>
        <v>19.720099999999999</v>
      </c>
      <c r="D288" s="5">
        <f>TITRES_STAT!E291</f>
        <v>1007</v>
      </c>
      <c r="E288" s="2">
        <f t="shared" si="16"/>
        <v>233836</v>
      </c>
      <c r="F288" s="5" t="str">
        <f t="shared" si="19"/>
        <v>BEARISH</v>
      </c>
      <c r="G288" s="5" t="str">
        <f t="shared" si="18"/>
        <v>NEUTRAL</v>
      </c>
      <c r="H288" s="5" t="str">
        <f t="shared" si="17"/>
        <v>BEARISH DIVERGENCE</v>
      </c>
    </row>
    <row r="289" spans="1:8" ht="13.5" x14ac:dyDescent="0.25">
      <c r="A289" s="3">
        <f>TITRES_STAT!B292</f>
        <v>45020</v>
      </c>
      <c r="B289" s="5">
        <f>TITRES_STAT!C292</f>
        <v>24.8</v>
      </c>
      <c r="C289" s="5">
        <f>TITRES_STAT!D292</f>
        <v>19.648800000000001</v>
      </c>
      <c r="D289" s="5">
        <f>TITRES_STAT!E292</f>
        <v>270</v>
      </c>
      <c r="E289" s="2">
        <f t="shared" si="16"/>
        <v>233566</v>
      </c>
      <c r="F289" s="5" t="str">
        <f t="shared" si="19"/>
        <v>BEARISH</v>
      </c>
      <c r="G289" s="5" t="str">
        <f t="shared" si="18"/>
        <v>NEUTRAL</v>
      </c>
      <c r="H289" s="5" t="str">
        <f t="shared" si="17"/>
        <v>BEARISH DIVERGENCE</v>
      </c>
    </row>
    <row r="290" spans="1:8" ht="13.5" x14ac:dyDescent="0.25">
      <c r="A290" s="3">
        <f>TITRES_STAT!B293</f>
        <v>45021</v>
      </c>
      <c r="B290" s="5">
        <f>TITRES_STAT!C293</f>
        <v>24.8</v>
      </c>
      <c r="C290" s="5">
        <f>TITRES_STAT!D293</f>
        <v>19.648800000000001</v>
      </c>
      <c r="D290" s="5">
        <f>TITRES_STAT!E293</f>
        <v>1</v>
      </c>
      <c r="E290" s="2">
        <f t="shared" si="16"/>
        <v>233566</v>
      </c>
      <c r="F290" s="5" t="str">
        <f t="shared" si="19"/>
        <v>BULLISH</v>
      </c>
      <c r="G290" s="5" t="str">
        <f t="shared" si="18"/>
        <v>NEUTRAL</v>
      </c>
      <c r="H290" s="5" t="str">
        <f t="shared" si="17"/>
        <v>CONFIRMED BULLISH</v>
      </c>
    </row>
    <row r="291" spans="1:8" ht="13.5" x14ac:dyDescent="0.25">
      <c r="A291" s="3">
        <f>TITRES_STAT!B294</f>
        <v>45022</v>
      </c>
      <c r="B291" s="5">
        <f>TITRES_STAT!C294</f>
        <v>24.78</v>
      </c>
      <c r="C291" s="5">
        <f>TITRES_STAT!D294</f>
        <v>19.632899999999999</v>
      </c>
      <c r="D291" s="5">
        <f>TITRES_STAT!E294</f>
        <v>114</v>
      </c>
      <c r="E291" s="2">
        <f t="shared" si="16"/>
        <v>233452</v>
      </c>
      <c r="F291" s="5" t="str">
        <f t="shared" si="19"/>
        <v>BULLISH</v>
      </c>
      <c r="G291" s="5" t="str">
        <f t="shared" si="18"/>
        <v>NEUTRAL</v>
      </c>
      <c r="H291" s="5" t="str">
        <f t="shared" si="17"/>
        <v>CONFIRMED BULLISH</v>
      </c>
    </row>
    <row r="292" spans="1:8" ht="13.5" x14ac:dyDescent="0.25">
      <c r="A292" s="3">
        <f>TITRES_STAT!B295</f>
        <v>45023</v>
      </c>
      <c r="B292" s="5">
        <f>TITRES_STAT!C295</f>
        <v>24.8</v>
      </c>
      <c r="C292" s="5">
        <f>TITRES_STAT!D295</f>
        <v>19.648800000000001</v>
      </c>
      <c r="D292" s="5">
        <f>TITRES_STAT!E295</f>
        <v>930</v>
      </c>
      <c r="E292" s="2">
        <f t="shared" si="16"/>
        <v>234382</v>
      </c>
      <c r="F292" s="5" t="str">
        <f t="shared" si="19"/>
        <v>BULLISH</v>
      </c>
      <c r="G292" s="5" t="str">
        <f t="shared" si="18"/>
        <v>NEUTRAL</v>
      </c>
      <c r="H292" s="5" t="str">
        <f t="shared" si="17"/>
        <v>CONFIRMED BULLISH</v>
      </c>
    </row>
    <row r="293" spans="1:8" ht="13.5" x14ac:dyDescent="0.25">
      <c r="A293" s="3">
        <f>TITRES_STAT!B296</f>
        <v>45026</v>
      </c>
      <c r="B293" s="5">
        <f>TITRES_STAT!C296</f>
        <v>24.9</v>
      </c>
      <c r="C293" s="5">
        <f>TITRES_STAT!D296</f>
        <v>19.728000000000002</v>
      </c>
      <c r="D293" s="5">
        <f>TITRES_STAT!E296</f>
        <v>140</v>
      </c>
      <c r="E293" s="2">
        <f t="shared" si="16"/>
        <v>234522</v>
      </c>
      <c r="F293" s="5" t="str">
        <f t="shared" si="19"/>
        <v>BULLISH</v>
      </c>
      <c r="G293" s="5" t="str">
        <f t="shared" si="18"/>
        <v>NEUTRAL</v>
      </c>
      <c r="H293" s="5" t="str">
        <f t="shared" si="17"/>
        <v>CONFIRMED BULLISH</v>
      </c>
    </row>
    <row r="294" spans="1:8" ht="13.5" x14ac:dyDescent="0.25">
      <c r="A294" s="3">
        <f>TITRES_STAT!B297</f>
        <v>45027</v>
      </c>
      <c r="B294" s="5">
        <f>TITRES_STAT!C297</f>
        <v>24.9</v>
      </c>
      <c r="C294" s="5">
        <f>TITRES_STAT!D297</f>
        <v>19.728000000000002</v>
      </c>
      <c r="D294" s="5">
        <f>TITRES_STAT!E297</f>
        <v>0</v>
      </c>
      <c r="E294" s="2">
        <f t="shared" si="16"/>
        <v>234522</v>
      </c>
      <c r="F294" s="5" t="str">
        <f t="shared" si="19"/>
        <v>BULLISH</v>
      </c>
      <c r="G294" s="5" t="str">
        <f t="shared" si="18"/>
        <v>NEUTRAL</v>
      </c>
      <c r="H294" s="5" t="str">
        <f t="shared" si="17"/>
        <v>CONFIRMED BULLISH</v>
      </c>
    </row>
    <row r="295" spans="1:8" ht="13.5" x14ac:dyDescent="0.25">
      <c r="A295" s="3">
        <f>TITRES_STAT!B298</f>
        <v>45028</v>
      </c>
      <c r="B295" s="5">
        <f>TITRES_STAT!C298</f>
        <v>24.9</v>
      </c>
      <c r="C295" s="5">
        <f>TITRES_STAT!D298</f>
        <v>19.728000000000002</v>
      </c>
      <c r="D295" s="5">
        <f>TITRES_STAT!E298</f>
        <v>0</v>
      </c>
      <c r="E295" s="2">
        <f t="shared" si="16"/>
        <v>234522</v>
      </c>
      <c r="F295" s="5" t="str">
        <f t="shared" si="19"/>
        <v>BULLISH</v>
      </c>
      <c r="G295" s="5" t="str">
        <f t="shared" si="18"/>
        <v>NEUTRAL</v>
      </c>
      <c r="H295" s="5" t="str">
        <f t="shared" si="17"/>
        <v>CONFIRMED BULLISH</v>
      </c>
    </row>
    <row r="296" spans="1:8" ht="13.5" x14ac:dyDescent="0.25">
      <c r="A296" s="3">
        <f>TITRES_STAT!B299</f>
        <v>45029</v>
      </c>
      <c r="B296" s="5">
        <f>TITRES_STAT!C299</f>
        <v>24.5</v>
      </c>
      <c r="C296" s="5">
        <f>TITRES_STAT!D299</f>
        <v>19.411100000000001</v>
      </c>
      <c r="D296" s="5">
        <f>TITRES_STAT!E299</f>
        <v>243</v>
      </c>
      <c r="E296" s="2">
        <f t="shared" si="16"/>
        <v>234279</v>
      </c>
      <c r="F296" s="5" t="str">
        <f t="shared" si="19"/>
        <v>BULLISH</v>
      </c>
      <c r="G296" s="5" t="str">
        <f t="shared" si="18"/>
        <v>NEUTRAL</v>
      </c>
      <c r="H296" s="5" t="str">
        <f t="shared" si="17"/>
        <v>BULLISH DIVERGENCE</v>
      </c>
    </row>
    <row r="297" spans="1:8" ht="13.5" x14ac:dyDescent="0.25">
      <c r="A297" s="3">
        <f>TITRES_STAT!B300</f>
        <v>45030</v>
      </c>
      <c r="B297" s="5">
        <f>TITRES_STAT!C300</f>
        <v>24.5</v>
      </c>
      <c r="C297" s="5">
        <f>TITRES_STAT!D300</f>
        <v>19.411100000000001</v>
      </c>
      <c r="D297" s="5">
        <f>TITRES_STAT!E300</f>
        <v>1386</v>
      </c>
      <c r="E297" s="2">
        <f t="shared" si="16"/>
        <v>234279</v>
      </c>
      <c r="F297" s="5" t="str">
        <f t="shared" si="19"/>
        <v>BEARISH</v>
      </c>
      <c r="G297" s="5" t="str">
        <f t="shared" si="18"/>
        <v>NEUTRAL</v>
      </c>
      <c r="H297" s="5" t="str">
        <f t="shared" si="17"/>
        <v>CONFIRMED BEARISH</v>
      </c>
    </row>
    <row r="298" spans="1:8" ht="13.5" x14ac:dyDescent="0.25">
      <c r="A298" s="3">
        <f>TITRES_STAT!B301</f>
        <v>45033</v>
      </c>
      <c r="B298" s="5">
        <f>TITRES_STAT!C301</f>
        <v>24.4</v>
      </c>
      <c r="C298" s="5">
        <f>TITRES_STAT!D301</f>
        <v>19.331900000000001</v>
      </c>
      <c r="D298" s="5">
        <f>TITRES_STAT!E301</f>
        <v>925</v>
      </c>
      <c r="E298" s="2">
        <f t="shared" si="16"/>
        <v>233354</v>
      </c>
      <c r="F298" s="5" t="str">
        <f t="shared" si="19"/>
        <v>BEARISH</v>
      </c>
      <c r="G298" s="5" t="str">
        <f t="shared" si="18"/>
        <v>NEUTRAL</v>
      </c>
      <c r="H298" s="5" t="str">
        <f t="shared" si="17"/>
        <v>CONFIRMED BEARISH</v>
      </c>
    </row>
    <row r="299" spans="1:8" ht="13.5" x14ac:dyDescent="0.25">
      <c r="A299" s="3">
        <f>TITRES_STAT!B302</f>
        <v>45034</v>
      </c>
      <c r="B299" s="5">
        <f>TITRES_STAT!C302</f>
        <v>24.4</v>
      </c>
      <c r="C299" s="5">
        <f>TITRES_STAT!D302</f>
        <v>19.331900000000001</v>
      </c>
      <c r="D299" s="5">
        <f>TITRES_STAT!E302</f>
        <v>235</v>
      </c>
      <c r="E299" s="2">
        <f t="shared" si="16"/>
        <v>233354</v>
      </c>
      <c r="F299" s="5" t="str">
        <f t="shared" si="19"/>
        <v>BEARISH</v>
      </c>
      <c r="G299" s="5" t="str">
        <f t="shared" si="18"/>
        <v>NEUTRAL</v>
      </c>
      <c r="H299" s="5" t="str">
        <f t="shared" si="17"/>
        <v>CONFIRMED BEARISH</v>
      </c>
    </row>
    <row r="300" spans="1:8" ht="13.5" x14ac:dyDescent="0.25">
      <c r="A300" s="3">
        <f>TITRES_STAT!B303</f>
        <v>45035</v>
      </c>
      <c r="B300" s="5">
        <f>TITRES_STAT!C303</f>
        <v>24.4</v>
      </c>
      <c r="C300" s="5">
        <f>TITRES_STAT!D303</f>
        <v>19.331900000000001</v>
      </c>
      <c r="D300" s="5">
        <f>TITRES_STAT!E303</f>
        <v>956</v>
      </c>
      <c r="E300" s="2">
        <f t="shared" si="16"/>
        <v>233354</v>
      </c>
      <c r="F300" s="5" t="str">
        <f t="shared" si="19"/>
        <v>BEARISH</v>
      </c>
      <c r="G300" s="5" t="str">
        <f t="shared" si="18"/>
        <v>NEUTRAL</v>
      </c>
      <c r="H300" s="5" t="str">
        <f t="shared" si="17"/>
        <v>CONFIRMED BEARISH</v>
      </c>
    </row>
    <row r="301" spans="1:8" ht="13.5" x14ac:dyDescent="0.25">
      <c r="A301" s="3">
        <f>TITRES_STAT!B304</f>
        <v>45036</v>
      </c>
      <c r="B301" s="5">
        <f>TITRES_STAT!C304</f>
        <v>22.94</v>
      </c>
      <c r="C301" s="5">
        <f>TITRES_STAT!D304</f>
        <v>18.1751</v>
      </c>
      <c r="D301" s="5">
        <f>TITRES_STAT!E304</f>
        <v>125</v>
      </c>
      <c r="E301" s="2">
        <f t="shared" si="16"/>
        <v>233229</v>
      </c>
      <c r="F301" s="5" t="str">
        <f t="shared" si="19"/>
        <v>BEARISH</v>
      </c>
      <c r="G301" s="5" t="str">
        <f t="shared" si="18"/>
        <v>NEUTRAL</v>
      </c>
      <c r="H301" s="5" t="str">
        <f t="shared" si="17"/>
        <v>CONFIRMED BEARISH</v>
      </c>
    </row>
    <row r="302" spans="1:8" ht="13.5" x14ac:dyDescent="0.25">
      <c r="A302" s="3">
        <f>TITRES_STAT!B305</f>
        <v>45040</v>
      </c>
      <c r="B302" s="5">
        <f>TITRES_STAT!C305</f>
        <v>24</v>
      </c>
      <c r="C302" s="5">
        <f>TITRES_STAT!D305</f>
        <v>19.014900000000001</v>
      </c>
      <c r="D302" s="5">
        <f>TITRES_STAT!E305</f>
        <v>772</v>
      </c>
      <c r="E302" s="2">
        <f t="shared" si="16"/>
        <v>234001</v>
      </c>
      <c r="F302" s="5" t="str">
        <f t="shared" si="19"/>
        <v>BEARISH</v>
      </c>
      <c r="G302" s="5" t="str">
        <f t="shared" si="18"/>
        <v>NEUTRAL</v>
      </c>
      <c r="H302" s="5" t="str">
        <f t="shared" si="17"/>
        <v>CONFIRMED BEARISH</v>
      </c>
    </row>
    <row r="303" spans="1:8" ht="13.5" x14ac:dyDescent="0.25">
      <c r="A303" s="3">
        <f>TITRES_STAT!B306</f>
        <v>45041</v>
      </c>
      <c r="B303" s="5">
        <f>TITRES_STAT!C306</f>
        <v>23.99</v>
      </c>
      <c r="C303" s="5">
        <f>TITRES_STAT!D306</f>
        <v>19.007000000000001</v>
      </c>
      <c r="D303" s="5">
        <f>TITRES_STAT!E306</f>
        <v>279</v>
      </c>
      <c r="E303" s="2">
        <f t="shared" si="16"/>
        <v>233722</v>
      </c>
      <c r="F303" s="5" t="str">
        <f t="shared" si="19"/>
        <v>BULLISH</v>
      </c>
      <c r="G303" s="5" t="str">
        <f t="shared" si="18"/>
        <v>NEUTRAL</v>
      </c>
      <c r="H303" s="5" t="str">
        <f t="shared" si="17"/>
        <v>BULLISH DIVERGENCE</v>
      </c>
    </row>
    <row r="304" spans="1:8" ht="13.5" x14ac:dyDescent="0.25">
      <c r="A304" s="3">
        <f>TITRES_STAT!B307</f>
        <v>45042</v>
      </c>
      <c r="B304" s="5">
        <f>TITRES_STAT!C307</f>
        <v>22.56</v>
      </c>
      <c r="C304" s="5">
        <f>TITRES_STAT!D307</f>
        <v>17.873999999999999</v>
      </c>
      <c r="D304" s="5">
        <f>TITRES_STAT!E307</f>
        <v>916</v>
      </c>
      <c r="E304" s="2">
        <f t="shared" si="16"/>
        <v>232806</v>
      </c>
      <c r="F304" s="5" t="str">
        <f t="shared" si="19"/>
        <v>BEARISH</v>
      </c>
      <c r="G304" s="5" t="str">
        <f t="shared" si="18"/>
        <v>NEUTRAL</v>
      </c>
      <c r="H304" s="5" t="str">
        <f t="shared" si="17"/>
        <v>CONFIRMED BEARISH</v>
      </c>
    </row>
    <row r="305" spans="1:8" ht="13.5" x14ac:dyDescent="0.25">
      <c r="A305" s="3">
        <f>TITRES_STAT!B308</f>
        <v>45043</v>
      </c>
      <c r="B305" s="5">
        <f>TITRES_STAT!C308</f>
        <v>23.8</v>
      </c>
      <c r="C305" s="5">
        <f>TITRES_STAT!D308</f>
        <v>18.8565</v>
      </c>
      <c r="D305" s="5">
        <f>TITRES_STAT!E308</f>
        <v>3063</v>
      </c>
      <c r="E305" s="2">
        <f t="shared" si="16"/>
        <v>235869</v>
      </c>
      <c r="F305" s="5" t="str">
        <f t="shared" si="19"/>
        <v>BULLISH</v>
      </c>
      <c r="G305" s="5" t="str">
        <f t="shared" si="18"/>
        <v>NEUTRAL</v>
      </c>
      <c r="H305" s="5" t="str">
        <f t="shared" si="17"/>
        <v>BULLISH DIVERGENCE</v>
      </c>
    </row>
    <row r="306" spans="1:8" ht="13.5" x14ac:dyDescent="0.25">
      <c r="A306" s="3">
        <f>TITRES_STAT!B309</f>
        <v>45044</v>
      </c>
      <c r="B306" s="5">
        <f>TITRES_STAT!C309</f>
        <v>24.35</v>
      </c>
      <c r="C306" s="5">
        <f>TITRES_STAT!D309</f>
        <v>19.292200000000001</v>
      </c>
      <c r="D306" s="5">
        <f>TITRES_STAT!E309</f>
        <v>1968</v>
      </c>
      <c r="E306" s="2">
        <f t="shared" si="16"/>
        <v>237837</v>
      </c>
      <c r="F306" s="5" t="str">
        <f t="shared" si="19"/>
        <v>BULLISH</v>
      </c>
      <c r="G306" s="5" t="str">
        <f t="shared" si="18"/>
        <v>NEUTRAL</v>
      </c>
      <c r="H306" s="5" t="str">
        <f t="shared" si="17"/>
        <v>CONFIRMED BULLISH</v>
      </c>
    </row>
    <row r="307" spans="1:8" ht="13.5" x14ac:dyDescent="0.25">
      <c r="A307" s="3">
        <f>TITRES_STAT!B310</f>
        <v>45048</v>
      </c>
      <c r="B307" s="5">
        <f>TITRES_STAT!C310</f>
        <v>24.48</v>
      </c>
      <c r="C307" s="5">
        <f>TITRES_STAT!D310</f>
        <v>19.395199999999999</v>
      </c>
      <c r="D307" s="5">
        <f>TITRES_STAT!E310</f>
        <v>170</v>
      </c>
      <c r="E307" s="2">
        <f t="shared" si="16"/>
        <v>238007</v>
      </c>
      <c r="F307" s="5" t="str">
        <f t="shared" si="19"/>
        <v>BULLISH</v>
      </c>
      <c r="G307" s="5" t="str">
        <f t="shared" si="18"/>
        <v>NEUTRAL</v>
      </c>
      <c r="H307" s="5" t="str">
        <f t="shared" si="17"/>
        <v>CONFIRMED BULLISH</v>
      </c>
    </row>
    <row r="308" spans="1:8" ht="13.5" x14ac:dyDescent="0.25">
      <c r="A308" s="3">
        <f>TITRES_STAT!B311</f>
        <v>45049</v>
      </c>
      <c r="B308" s="5">
        <f>TITRES_STAT!C311</f>
        <v>24.45</v>
      </c>
      <c r="C308" s="5">
        <f>TITRES_STAT!D311</f>
        <v>19.371500000000001</v>
      </c>
      <c r="D308" s="5">
        <f>TITRES_STAT!E311</f>
        <v>310</v>
      </c>
      <c r="E308" s="2">
        <f t="shared" si="16"/>
        <v>237697</v>
      </c>
      <c r="F308" s="5" t="str">
        <f t="shared" si="19"/>
        <v>BULLISH</v>
      </c>
      <c r="G308" s="5" t="str">
        <f t="shared" si="18"/>
        <v>NEUTRAL</v>
      </c>
      <c r="H308" s="5" t="str">
        <f t="shared" si="17"/>
        <v>CONFIRMED BULLISH</v>
      </c>
    </row>
    <row r="309" spans="1:8" ht="13.5" x14ac:dyDescent="0.25">
      <c r="A309" s="3">
        <f>TITRES_STAT!B312</f>
        <v>45050</v>
      </c>
      <c r="B309" s="5">
        <f>TITRES_STAT!C312</f>
        <v>24.4</v>
      </c>
      <c r="C309" s="5">
        <f>TITRES_STAT!D312</f>
        <v>19.331900000000001</v>
      </c>
      <c r="D309" s="5">
        <f>TITRES_STAT!E312</f>
        <v>400</v>
      </c>
      <c r="E309" s="2">
        <f t="shared" si="16"/>
        <v>237297</v>
      </c>
      <c r="F309" s="5" t="str">
        <f t="shared" si="19"/>
        <v>BULLISH</v>
      </c>
      <c r="G309" s="5" t="str">
        <f t="shared" si="18"/>
        <v>NEUTRAL</v>
      </c>
      <c r="H309" s="5" t="str">
        <f t="shared" si="17"/>
        <v>CONFIRMED BULLISH</v>
      </c>
    </row>
    <row r="310" spans="1:8" ht="13.5" x14ac:dyDescent="0.25">
      <c r="A310" s="3">
        <f>TITRES_STAT!B313</f>
        <v>45051</v>
      </c>
      <c r="B310" s="5">
        <f>TITRES_STAT!C313</f>
        <v>23.01</v>
      </c>
      <c r="C310" s="5">
        <f>TITRES_STAT!D313</f>
        <v>18.230599999999999</v>
      </c>
      <c r="D310" s="5">
        <f>TITRES_STAT!E313</f>
        <v>601</v>
      </c>
      <c r="E310" s="2">
        <f t="shared" si="16"/>
        <v>236696</v>
      </c>
      <c r="F310" s="5" t="str">
        <f t="shared" si="19"/>
        <v>BULLISH</v>
      </c>
      <c r="G310" s="5" t="str">
        <f t="shared" si="18"/>
        <v>NEUTRAL</v>
      </c>
      <c r="H310" s="5" t="str">
        <f t="shared" si="17"/>
        <v>BULLISH DIVERGENCE</v>
      </c>
    </row>
    <row r="311" spans="1:8" ht="13.5" x14ac:dyDescent="0.25">
      <c r="A311" s="3">
        <f>TITRES_STAT!B314</f>
        <v>45054</v>
      </c>
      <c r="B311" s="5">
        <f>TITRES_STAT!C314</f>
        <v>24.35</v>
      </c>
      <c r="C311" s="5">
        <f>TITRES_STAT!D314</f>
        <v>19.292200000000001</v>
      </c>
      <c r="D311" s="5">
        <f>TITRES_STAT!E314</f>
        <v>738</v>
      </c>
      <c r="E311" s="2">
        <f t="shared" si="16"/>
        <v>237434</v>
      </c>
      <c r="F311" s="5" t="str">
        <f t="shared" si="19"/>
        <v>BEARISH</v>
      </c>
      <c r="G311" s="5" t="str">
        <f t="shared" si="18"/>
        <v>NEUTRAL</v>
      </c>
      <c r="H311" s="5" t="str">
        <f t="shared" si="17"/>
        <v>NEUTRAL</v>
      </c>
    </row>
    <row r="312" spans="1:8" ht="13.5" x14ac:dyDescent="0.25">
      <c r="A312" s="3">
        <f>TITRES_STAT!B315</f>
        <v>45055</v>
      </c>
      <c r="B312" s="5">
        <f>TITRES_STAT!C315</f>
        <v>24.42</v>
      </c>
      <c r="C312" s="5">
        <f>TITRES_STAT!D315</f>
        <v>19.3477</v>
      </c>
      <c r="D312" s="5">
        <f>TITRES_STAT!E315</f>
        <v>159</v>
      </c>
      <c r="E312" s="2">
        <f t="shared" si="16"/>
        <v>237593</v>
      </c>
      <c r="F312" s="5" t="str">
        <f t="shared" si="19"/>
        <v>BEARISH</v>
      </c>
      <c r="G312" s="5" t="str">
        <f t="shared" si="18"/>
        <v>NEUTRAL</v>
      </c>
      <c r="H312" s="5" t="str">
        <f t="shared" si="17"/>
        <v>CONFIRMED BEARISH</v>
      </c>
    </row>
    <row r="313" spans="1:8" ht="13.5" x14ac:dyDescent="0.25">
      <c r="A313" s="3">
        <f>TITRES_STAT!B316</f>
        <v>45056</v>
      </c>
      <c r="B313" s="5">
        <f>TITRES_STAT!C316</f>
        <v>24.4</v>
      </c>
      <c r="C313" s="5">
        <f>TITRES_STAT!D316</f>
        <v>19.331900000000001</v>
      </c>
      <c r="D313" s="5">
        <f>TITRES_STAT!E316</f>
        <v>441</v>
      </c>
      <c r="E313" s="2">
        <f t="shared" si="16"/>
        <v>237152</v>
      </c>
      <c r="F313" s="5" t="str">
        <f t="shared" si="19"/>
        <v>BEARISH</v>
      </c>
      <c r="G313" s="5" t="str">
        <f t="shared" si="18"/>
        <v>NEUTRAL</v>
      </c>
      <c r="H313" s="5" t="str">
        <f t="shared" si="17"/>
        <v>CONFIRMED BEARISH</v>
      </c>
    </row>
    <row r="314" spans="1:8" ht="13.5" x14ac:dyDescent="0.25">
      <c r="A314" s="3">
        <f>TITRES_STAT!B317</f>
        <v>45057</v>
      </c>
      <c r="B314" s="5">
        <f>TITRES_STAT!C317</f>
        <v>24.2</v>
      </c>
      <c r="C314" s="5">
        <f>TITRES_STAT!D317</f>
        <v>19.173400000000001</v>
      </c>
      <c r="D314" s="5">
        <f>TITRES_STAT!E317</f>
        <v>4563</v>
      </c>
      <c r="E314" s="2">
        <f t="shared" si="16"/>
        <v>232589</v>
      </c>
      <c r="F314" s="5" t="str">
        <f t="shared" si="19"/>
        <v>BEARISH</v>
      </c>
      <c r="G314" s="5" t="str">
        <f t="shared" si="18"/>
        <v>NEUTRAL</v>
      </c>
      <c r="H314" s="5" t="str">
        <f t="shared" si="17"/>
        <v>CONFIRMED BEARISH</v>
      </c>
    </row>
    <row r="315" spans="1:8" ht="13.5" x14ac:dyDescent="0.25">
      <c r="A315" s="3">
        <f>TITRES_STAT!B318</f>
        <v>45058</v>
      </c>
      <c r="B315" s="5">
        <f>TITRES_STAT!C318</f>
        <v>24.4</v>
      </c>
      <c r="C315" s="5">
        <f>TITRES_STAT!D318</f>
        <v>19.331900000000001</v>
      </c>
      <c r="D315" s="5">
        <f>TITRES_STAT!E318</f>
        <v>2613</v>
      </c>
      <c r="E315" s="2">
        <f t="shared" si="16"/>
        <v>235202</v>
      </c>
      <c r="F315" s="5" t="str">
        <f t="shared" si="19"/>
        <v>BEARISH</v>
      </c>
      <c r="G315" s="5" t="str">
        <f t="shared" si="18"/>
        <v>NEUTRAL</v>
      </c>
      <c r="H315" s="5" t="str">
        <f t="shared" si="17"/>
        <v>BEARISH DIVERGENCE</v>
      </c>
    </row>
    <row r="316" spans="1:8" ht="13.5" x14ac:dyDescent="0.25">
      <c r="A316" s="3">
        <f>TITRES_STAT!B319</f>
        <v>45061</v>
      </c>
      <c r="B316" s="5">
        <f>TITRES_STAT!C319</f>
        <v>24.4</v>
      </c>
      <c r="C316" s="5">
        <f>TITRES_STAT!D319</f>
        <v>19.331900000000001</v>
      </c>
      <c r="D316" s="5">
        <f>TITRES_STAT!E319</f>
        <v>0</v>
      </c>
      <c r="E316" s="2">
        <f t="shared" si="16"/>
        <v>235202</v>
      </c>
      <c r="F316" s="5" t="str">
        <f t="shared" si="19"/>
        <v>BEARISH</v>
      </c>
      <c r="G316" s="5" t="str">
        <f t="shared" si="18"/>
        <v>NEUTRAL</v>
      </c>
      <c r="H316" s="5" t="str">
        <f t="shared" si="17"/>
        <v>BEARISH DIVERGENCE</v>
      </c>
    </row>
    <row r="317" spans="1:8" ht="13.5" x14ac:dyDescent="0.25">
      <c r="A317" s="3">
        <f>TITRES_STAT!B320</f>
        <v>45062</v>
      </c>
      <c r="B317" s="5">
        <f>TITRES_STAT!C320</f>
        <v>24.5</v>
      </c>
      <c r="C317" s="5">
        <f>TITRES_STAT!D320</f>
        <v>19.411100000000001</v>
      </c>
      <c r="D317" s="5">
        <f>TITRES_STAT!E320</f>
        <v>3658</v>
      </c>
      <c r="E317" s="2">
        <f t="shared" si="16"/>
        <v>238860</v>
      </c>
      <c r="F317" s="5" t="str">
        <f t="shared" si="19"/>
        <v>BULLISH</v>
      </c>
      <c r="G317" s="5" t="str">
        <f t="shared" si="18"/>
        <v>NEUTRAL</v>
      </c>
      <c r="H317" s="5" t="str">
        <f t="shared" si="17"/>
        <v>CONFIRMED BULLISH</v>
      </c>
    </row>
    <row r="318" spans="1:8" ht="13.5" x14ac:dyDescent="0.25">
      <c r="A318" s="3">
        <f>TITRES_STAT!B321</f>
        <v>45063</v>
      </c>
      <c r="B318" s="5">
        <f>TITRES_STAT!C321</f>
        <v>24.5</v>
      </c>
      <c r="C318" s="5">
        <f>TITRES_STAT!D321</f>
        <v>19.411100000000001</v>
      </c>
      <c r="D318" s="5">
        <f>TITRES_STAT!E321</f>
        <v>720</v>
      </c>
      <c r="E318" s="2">
        <f t="shared" si="16"/>
        <v>238860</v>
      </c>
      <c r="F318" s="5" t="str">
        <f t="shared" si="19"/>
        <v>BULLISH</v>
      </c>
      <c r="G318" s="5" t="str">
        <f t="shared" si="18"/>
        <v>NEUTRAL</v>
      </c>
      <c r="H318" s="5" t="str">
        <f t="shared" si="17"/>
        <v>CONFIRMED BULLISH</v>
      </c>
    </row>
    <row r="319" spans="1:8" ht="13.5" x14ac:dyDescent="0.25">
      <c r="A319" s="3">
        <f>TITRES_STAT!B322</f>
        <v>45064</v>
      </c>
      <c r="B319" s="5">
        <f>TITRES_STAT!C322</f>
        <v>24.9</v>
      </c>
      <c r="C319" s="5">
        <f>TITRES_STAT!D322</f>
        <v>19.728000000000002</v>
      </c>
      <c r="D319" s="5">
        <f>TITRES_STAT!E322</f>
        <v>3063</v>
      </c>
      <c r="E319" s="2">
        <f t="shared" si="16"/>
        <v>241923</v>
      </c>
      <c r="F319" s="5" t="str">
        <f t="shared" si="19"/>
        <v>BULLISH</v>
      </c>
      <c r="G319" s="5" t="str">
        <f t="shared" si="18"/>
        <v>STRONG</v>
      </c>
      <c r="H319" s="5" t="str">
        <f t="shared" si="17"/>
        <v>CONFIRMED BULLISH</v>
      </c>
    </row>
    <row r="320" spans="1:8" ht="13.5" x14ac:dyDescent="0.25">
      <c r="A320" s="3">
        <f>TITRES_STAT!B323</f>
        <v>45065</v>
      </c>
      <c r="B320" s="5">
        <f>TITRES_STAT!C323</f>
        <v>24.85</v>
      </c>
      <c r="C320" s="5">
        <f>TITRES_STAT!D323</f>
        <v>19.688400000000001</v>
      </c>
      <c r="D320" s="5">
        <f>TITRES_STAT!E323</f>
        <v>3637</v>
      </c>
      <c r="E320" s="2">
        <f t="shared" si="16"/>
        <v>238286</v>
      </c>
      <c r="F320" s="5" t="str">
        <f t="shared" si="19"/>
        <v>BULLISH</v>
      </c>
      <c r="G320" s="5" t="str">
        <f t="shared" si="18"/>
        <v>NEUTRAL</v>
      </c>
      <c r="H320" s="5" t="str">
        <f t="shared" si="17"/>
        <v>CONFIRMED BULLISH</v>
      </c>
    </row>
    <row r="321" spans="1:8" ht="13.5" x14ac:dyDescent="0.25">
      <c r="A321" s="3">
        <f>TITRES_STAT!B324</f>
        <v>45068</v>
      </c>
      <c r="B321" s="5">
        <f>TITRES_STAT!C324</f>
        <v>23.36</v>
      </c>
      <c r="C321" s="5">
        <f>TITRES_STAT!D324</f>
        <v>18.507899999999999</v>
      </c>
      <c r="D321" s="5">
        <f>TITRES_STAT!E324</f>
        <v>1027</v>
      </c>
      <c r="E321" s="2">
        <f t="shared" si="16"/>
        <v>237259</v>
      </c>
      <c r="F321" s="5" t="str">
        <f t="shared" si="19"/>
        <v>BULLISH</v>
      </c>
      <c r="G321" s="5" t="str">
        <f t="shared" si="18"/>
        <v>NEUTRAL</v>
      </c>
      <c r="H321" s="5" t="str">
        <f t="shared" si="17"/>
        <v>BULLISH DIVERGENCE</v>
      </c>
    </row>
    <row r="322" spans="1:8" ht="13.5" x14ac:dyDescent="0.25">
      <c r="A322" s="3">
        <f>TITRES_STAT!B325</f>
        <v>45069</v>
      </c>
      <c r="B322" s="5">
        <f>TITRES_STAT!C325</f>
        <v>24.32</v>
      </c>
      <c r="C322" s="5">
        <f>TITRES_STAT!D325</f>
        <v>19.2685</v>
      </c>
      <c r="D322" s="5">
        <f>TITRES_STAT!E325</f>
        <v>4250</v>
      </c>
      <c r="E322" s="2">
        <f t="shared" si="16"/>
        <v>241509</v>
      </c>
      <c r="F322" s="5" t="str">
        <f t="shared" si="19"/>
        <v>BULLISH</v>
      </c>
      <c r="G322" s="5" t="str">
        <f t="shared" si="18"/>
        <v>NEUTRAL</v>
      </c>
      <c r="H322" s="5" t="str">
        <f t="shared" si="17"/>
        <v>BULLISH DIVERGENCE</v>
      </c>
    </row>
    <row r="323" spans="1:8" ht="13.5" x14ac:dyDescent="0.25">
      <c r="A323" s="3">
        <f>TITRES_STAT!B326</f>
        <v>45070</v>
      </c>
      <c r="B323" s="5">
        <f>TITRES_STAT!C326</f>
        <v>24.79</v>
      </c>
      <c r="C323" s="5">
        <f>TITRES_STAT!D326</f>
        <v>19.640899999999998</v>
      </c>
      <c r="D323" s="5">
        <f>TITRES_STAT!E326</f>
        <v>2288</v>
      </c>
      <c r="E323" s="2">
        <f t="shared" si="16"/>
        <v>243797</v>
      </c>
      <c r="F323" s="5" t="str">
        <f t="shared" si="19"/>
        <v>BULLISH</v>
      </c>
      <c r="G323" s="5" t="str">
        <f t="shared" si="18"/>
        <v>STRONG</v>
      </c>
      <c r="H323" s="5" t="str">
        <f t="shared" si="17"/>
        <v>CONFIRMED BULLISH</v>
      </c>
    </row>
    <row r="324" spans="1:8" ht="13.5" x14ac:dyDescent="0.25">
      <c r="A324" s="3">
        <f>TITRES_STAT!B327</f>
        <v>45071</v>
      </c>
      <c r="B324" s="5">
        <f>TITRES_STAT!C327</f>
        <v>25.6</v>
      </c>
      <c r="C324" s="5">
        <f>TITRES_STAT!D327</f>
        <v>20.282599999999999</v>
      </c>
      <c r="D324" s="5">
        <f>TITRES_STAT!E327</f>
        <v>3581</v>
      </c>
      <c r="E324" s="2">
        <f t="shared" ref="E324:E387" si="20">IF(B324&gt;B323, E323+D324, IF(B324&lt;B323, E323-D324, E323))</f>
        <v>247378</v>
      </c>
      <c r="F324" s="5" t="str">
        <f t="shared" si="19"/>
        <v>BULLISH</v>
      </c>
      <c r="G324" s="5" t="str">
        <f t="shared" si="18"/>
        <v>STRONG</v>
      </c>
      <c r="H324" s="5" t="str">
        <f t="shared" si="17"/>
        <v>CONFIRMED BULLISH</v>
      </c>
    </row>
    <row r="325" spans="1:8" ht="13.5" x14ac:dyDescent="0.25">
      <c r="A325" s="3">
        <f>TITRES_STAT!B328</f>
        <v>45072</v>
      </c>
      <c r="B325" s="5">
        <f>TITRES_STAT!C328</f>
        <v>25.99</v>
      </c>
      <c r="C325" s="5">
        <f>TITRES_STAT!D328</f>
        <v>20.5916</v>
      </c>
      <c r="D325" s="5">
        <f>TITRES_STAT!E328</f>
        <v>6835</v>
      </c>
      <c r="E325" s="2">
        <f t="shared" si="20"/>
        <v>254213</v>
      </c>
      <c r="F325" s="5" t="str">
        <f t="shared" si="19"/>
        <v>BULLISH</v>
      </c>
      <c r="G325" s="5" t="str">
        <f t="shared" si="18"/>
        <v>STRONG</v>
      </c>
      <c r="H325" s="5" t="str">
        <f t="shared" si="17"/>
        <v>CONFIRMED BULLISH</v>
      </c>
    </row>
    <row r="326" spans="1:8" ht="13.5" x14ac:dyDescent="0.25">
      <c r="A326" s="3">
        <f>TITRES_STAT!B329</f>
        <v>45075</v>
      </c>
      <c r="B326" s="5">
        <f>TITRES_STAT!C329</f>
        <v>25.59</v>
      </c>
      <c r="C326" s="5">
        <f>TITRES_STAT!D329</f>
        <v>20.274699999999999</v>
      </c>
      <c r="D326" s="5">
        <f>TITRES_STAT!E329</f>
        <v>3127</v>
      </c>
      <c r="E326" s="2">
        <f t="shared" si="20"/>
        <v>251086</v>
      </c>
      <c r="F326" s="5" t="str">
        <f t="shared" si="19"/>
        <v>BULLISH</v>
      </c>
      <c r="G326" s="5" t="str">
        <f t="shared" si="18"/>
        <v>STRONG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45076</v>
      </c>
      <c r="B327" s="5">
        <f>TITRES_STAT!C330</f>
        <v>25.49</v>
      </c>
      <c r="C327" s="5">
        <f>TITRES_STAT!D330</f>
        <v>20.195499999999999</v>
      </c>
      <c r="D327" s="5">
        <f>TITRES_STAT!E330</f>
        <v>14238</v>
      </c>
      <c r="E327" s="2">
        <f t="shared" si="20"/>
        <v>236848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NEUTRAL</v>
      </c>
      <c r="H327" s="5" t="str">
        <f t="shared" si="21"/>
        <v>BEARISH DIVERGENCE</v>
      </c>
    </row>
    <row r="328" spans="1:8" ht="13.5" x14ac:dyDescent="0.25">
      <c r="A328" s="3">
        <f>TITRES_STAT!B331</f>
        <v>45077</v>
      </c>
      <c r="B328" s="5">
        <f>TITRES_STAT!C331</f>
        <v>25.57</v>
      </c>
      <c r="C328" s="5">
        <f>TITRES_STAT!D331</f>
        <v>20.258800000000001</v>
      </c>
      <c r="D328" s="5">
        <f>TITRES_STAT!E331</f>
        <v>6957</v>
      </c>
      <c r="E328" s="2">
        <f t="shared" si="20"/>
        <v>243805</v>
      </c>
      <c r="F328" s="5" t="str">
        <f t="shared" ref="F328:F391" si="23">IF(E328&gt;E323,"BULLISH",IF(E328&lt;E323,"BEARISH","NEUTRAL"))</f>
        <v>BULLISH</v>
      </c>
      <c r="G328" s="5" t="str">
        <f t="shared" si="22"/>
        <v>NEUTRAL</v>
      </c>
      <c r="H328" s="5" t="str">
        <f t="shared" si="21"/>
        <v>CONFIRMED BULLISH</v>
      </c>
    </row>
    <row r="329" spans="1:8" ht="13.5" x14ac:dyDescent="0.25">
      <c r="A329" s="3">
        <f>TITRES_STAT!B332</f>
        <v>45078</v>
      </c>
      <c r="B329" s="5">
        <f>TITRES_STAT!C332</f>
        <v>26</v>
      </c>
      <c r="C329" s="5">
        <f>TITRES_STAT!D332</f>
        <v>20.599499999999999</v>
      </c>
      <c r="D329" s="5">
        <f>TITRES_STAT!E332</f>
        <v>12409</v>
      </c>
      <c r="E329" s="2">
        <f t="shared" si="20"/>
        <v>256214</v>
      </c>
      <c r="F329" s="5" t="str">
        <f t="shared" si="23"/>
        <v>BULLISH</v>
      </c>
      <c r="G329" s="5" t="str">
        <f t="shared" si="22"/>
        <v>STRONG</v>
      </c>
      <c r="H329" s="5" t="str">
        <f t="shared" si="21"/>
        <v>CONFIRMED BULLISH</v>
      </c>
    </row>
    <row r="330" spans="1:8" ht="13.5" x14ac:dyDescent="0.25">
      <c r="A330" s="3">
        <f>TITRES_STAT!B333</f>
        <v>45079</v>
      </c>
      <c r="B330" s="5">
        <f>TITRES_STAT!C333</f>
        <v>25.95</v>
      </c>
      <c r="C330" s="5">
        <f>TITRES_STAT!D333</f>
        <v>20.559899999999999</v>
      </c>
      <c r="D330" s="5">
        <f>TITRES_STAT!E333</f>
        <v>7082</v>
      </c>
      <c r="E330" s="2">
        <f t="shared" si="20"/>
        <v>249132</v>
      </c>
      <c r="F330" s="5" t="str">
        <f t="shared" si="23"/>
        <v>BEARISH</v>
      </c>
      <c r="G330" s="5" t="str">
        <f t="shared" si="22"/>
        <v>NEUTRAL</v>
      </c>
      <c r="H330" s="5" t="str">
        <f t="shared" si="21"/>
        <v>CONFIRMED BEARISH</v>
      </c>
    </row>
    <row r="331" spans="1:8" ht="13.5" x14ac:dyDescent="0.25">
      <c r="A331" s="3">
        <f>TITRES_STAT!B334</f>
        <v>45082</v>
      </c>
      <c r="B331" s="5">
        <f>TITRES_STAT!C334</f>
        <v>24.19</v>
      </c>
      <c r="C331" s="5">
        <f>TITRES_STAT!D334</f>
        <v>21.026299999999999</v>
      </c>
      <c r="D331" s="5">
        <f>TITRES_STAT!E334</f>
        <v>1243</v>
      </c>
      <c r="E331" s="2">
        <f t="shared" si="20"/>
        <v>247889</v>
      </c>
      <c r="F331" s="5" t="str">
        <f t="shared" si="23"/>
        <v>BEARISH</v>
      </c>
      <c r="G331" s="5" t="str">
        <f t="shared" si="22"/>
        <v>NEUTRAL</v>
      </c>
      <c r="H331" s="5" t="str">
        <f t="shared" si="21"/>
        <v>CONFIRMED BEARISH</v>
      </c>
    </row>
    <row r="332" spans="1:8" ht="13.5" x14ac:dyDescent="0.25">
      <c r="A332" s="3">
        <f>TITRES_STAT!B335</f>
        <v>45083</v>
      </c>
      <c r="B332" s="5">
        <f>TITRES_STAT!C335</f>
        <v>23.25</v>
      </c>
      <c r="C332" s="5">
        <f>TITRES_STAT!D335</f>
        <v>20.209199999999999</v>
      </c>
      <c r="D332" s="5">
        <f>TITRES_STAT!E335</f>
        <v>6962</v>
      </c>
      <c r="E332" s="2">
        <f t="shared" si="20"/>
        <v>240927</v>
      </c>
      <c r="F332" s="5" t="str">
        <f t="shared" si="23"/>
        <v>BULLISH</v>
      </c>
      <c r="G332" s="5" t="str">
        <f t="shared" si="22"/>
        <v>NEUTRAL</v>
      </c>
      <c r="H332" s="5" t="str">
        <f t="shared" si="21"/>
        <v>BULLISH DIVERGENCE</v>
      </c>
    </row>
    <row r="333" spans="1:8" ht="13.5" x14ac:dyDescent="0.25">
      <c r="A333" s="3">
        <f>TITRES_STAT!B336</f>
        <v>45084</v>
      </c>
      <c r="B333" s="5">
        <f>TITRES_STAT!C336</f>
        <v>23.75</v>
      </c>
      <c r="C333" s="5">
        <f>TITRES_STAT!D336</f>
        <v>20.643899999999999</v>
      </c>
      <c r="D333" s="5">
        <f>TITRES_STAT!E336</f>
        <v>2897</v>
      </c>
      <c r="E333" s="2">
        <f t="shared" si="20"/>
        <v>243824</v>
      </c>
      <c r="F333" s="5" t="str">
        <f t="shared" si="23"/>
        <v>BULLISH</v>
      </c>
      <c r="G333" s="5" t="str">
        <f t="shared" si="22"/>
        <v>NEUTRAL</v>
      </c>
      <c r="H333" s="5" t="str">
        <f t="shared" si="21"/>
        <v>BULLISH DIVERGENCE</v>
      </c>
    </row>
    <row r="334" spans="1:8" ht="13.5" x14ac:dyDescent="0.25">
      <c r="A334" s="3">
        <f>TITRES_STAT!B337</f>
        <v>45085</v>
      </c>
      <c r="B334" s="5">
        <f>TITRES_STAT!C337</f>
        <v>23.75</v>
      </c>
      <c r="C334" s="5">
        <f>TITRES_STAT!D337</f>
        <v>20.643899999999999</v>
      </c>
      <c r="D334" s="5">
        <f>TITRES_STAT!E337</f>
        <v>0</v>
      </c>
      <c r="E334" s="2">
        <f t="shared" si="20"/>
        <v>243824</v>
      </c>
      <c r="F334" s="5" t="str">
        <f t="shared" si="23"/>
        <v>BEARISH</v>
      </c>
      <c r="G334" s="5" t="str">
        <f t="shared" si="22"/>
        <v>WEAK</v>
      </c>
      <c r="H334" s="5" t="str">
        <f t="shared" si="21"/>
        <v>CONFIRMED BEARISH</v>
      </c>
    </row>
    <row r="335" spans="1:8" ht="13.5" x14ac:dyDescent="0.25">
      <c r="A335" s="3">
        <f>TITRES_STAT!B338</f>
        <v>45086</v>
      </c>
      <c r="B335" s="5">
        <f>TITRES_STAT!C338</f>
        <v>23.44</v>
      </c>
      <c r="C335" s="5">
        <f>TITRES_STAT!D338</f>
        <v>20.374400000000001</v>
      </c>
      <c r="D335" s="5">
        <f>TITRES_STAT!E338</f>
        <v>7744</v>
      </c>
      <c r="E335" s="2">
        <f t="shared" si="20"/>
        <v>236080</v>
      </c>
      <c r="F335" s="5" t="str">
        <f t="shared" si="23"/>
        <v>BEARISH</v>
      </c>
      <c r="G335" s="5" t="str">
        <f t="shared" si="22"/>
        <v>WEAK</v>
      </c>
      <c r="H335" s="5" t="str">
        <f t="shared" si="21"/>
        <v>CONFIRMED BEARISH</v>
      </c>
    </row>
    <row r="336" spans="1:8" ht="13.5" x14ac:dyDescent="0.25">
      <c r="A336" s="3">
        <f>TITRES_STAT!B339</f>
        <v>45089</v>
      </c>
      <c r="B336" s="5">
        <f>TITRES_STAT!C339</f>
        <v>23.44</v>
      </c>
      <c r="C336" s="5">
        <f>TITRES_STAT!D339</f>
        <v>20.374400000000001</v>
      </c>
      <c r="D336" s="5">
        <f>TITRES_STAT!E339</f>
        <v>250</v>
      </c>
      <c r="E336" s="2">
        <f t="shared" si="20"/>
        <v>236080</v>
      </c>
      <c r="F336" s="5" t="str">
        <f t="shared" si="23"/>
        <v>BEARISH</v>
      </c>
      <c r="G336" s="5" t="str">
        <f t="shared" si="22"/>
        <v>WEAK</v>
      </c>
      <c r="H336" s="5" t="str">
        <f t="shared" si="21"/>
        <v>CONFIRMED BEARISH</v>
      </c>
    </row>
    <row r="337" spans="1:8" ht="13.5" x14ac:dyDescent="0.25">
      <c r="A337" s="3">
        <f>TITRES_STAT!B340</f>
        <v>45090</v>
      </c>
      <c r="B337" s="5">
        <f>TITRES_STAT!C340</f>
        <v>23</v>
      </c>
      <c r="C337" s="5">
        <f>TITRES_STAT!D340</f>
        <v>19.991900000000001</v>
      </c>
      <c r="D337" s="5">
        <f>TITRES_STAT!E340</f>
        <v>2677</v>
      </c>
      <c r="E337" s="2">
        <f t="shared" si="20"/>
        <v>233403</v>
      </c>
      <c r="F337" s="5" t="str">
        <f t="shared" si="23"/>
        <v>BEARISH</v>
      </c>
      <c r="G337" s="5" t="str">
        <f t="shared" si="22"/>
        <v>WEAK</v>
      </c>
      <c r="H337" s="5" t="str">
        <f t="shared" si="21"/>
        <v>CONFIRMED BEARISH</v>
      </c>
    </row>
    <row r="338" spans="1:8" ht="13.5" x14ac:dyDescent="0.25">
      <c r="A338" s="3">
        <f>TITRES_STAT!B341</f>
        <v>45091</v>
      </c>
      <c r="B338" s="5">
        <f>TITRES_STAT!C341</f>
        <v>23.19</v>
      </c>
      <c r="C338" s="5">
        <f>TITRES_STAT!D341</f>
        <v>20.1571</v>
      </c>
      <c r="D338" s="5">
        <f>TITRES_STAT!E341</f>
        <v>1</v>
      </c>
      <c r="E338" s="2">
        <f t="shared" si="20"/>
        <v>233404</v>
      </c>
      <c r="F338" s="5" t="str">
        <f t="shared" si="23"/>
        <v>BEARISH</v>
      </c>
      <c r="G338" s="5" t="str">
        <f t="shared" si="22"/>
        <v>WEAK</v>
      </c>
      <c r="H338" s="5" t="str">
        <f t="shared" si="21"/>
        <v>CONFIRMED BEARISH</v>
      </c>
    </row>
    <row r="339" spans="1:8" ht="13.5" x14ac:dyDescent="0.25">
      <c r="A339" s="3">
        <f>TITRES_STAT!B342</f>
        <v>45092</v>
      </c>
      <c r="B339" s="5">
        <f>TITRES_STAT!C342</f>
        <v>23.25</v>
      </c>
      <c r="C339" s="5">
        <f>TITRES_STAT!D342</f>
        <v>20.209199999999999</v>
      </c>
      <c r="D339" s="5">
        <f>TITRES_STAT!E342</f>
        <v>463</v>
      </c>
      <c r="E339" s="2">
        <f t="shared" si="20"/>
        <v>233867</v>
      </c>
      <c r="F339" s="5" t="str">
        <f t="shared" si="23"/>
        <v>BEARISH</v>
      </c>
      <c r="G339" s="5" t="str">
        <f t="shared" si="22"/>
        <v>WEAK</v>
      </c>
      <c r="H339" s="5" t="str">
        <f t="shared" si="21"/>
        <v>CONFIRMED BEARISH</v>
      </c>
    </row>
    <row r="340" spans="1:8" ht="13.5" x14ac:dyDescent="0.25">
      <c r="A340" s="3">
        <f>TITRES_STAT!B343</f>
        <v>45093</v>
      </c>
      <c r="B340" s="5">
        <f>TITRES_STAT!C343</f>
        <v>23.4</v>
      </c>
      <c r="C340" s="5">
        <f>TITRES_STAT!D343</f>
        <v>20.339600000000001</v>
      </c>
      <c r="D340" s="5">
        <f>TITRES_STAT!E343</f>
        <v>3816</v>
      </c>
      <c r="E340" s="2">
        <f t="shared" si="20"/>
        <v>237683</v>
      </c>
      <c r="F340" s="5" t="str">
        <f t="shared" si="23"/>
        <v>BULLISH</v>
      </c>
      <c r="G340" s="5" t="str">
        <f t="shared" si="22"/>
        <v>NEUTRAL</v>
      </c>
      <c r="H340" s="5" t="str">
        <f t="shared" si="21"/>
        <v>BULLISH DIVERGENCE</v>
      </c>
    </row>
    <row r="341" spans="1:8" ht="13.5" x14ac:dyDescent="0.25">
      <c r="A341" s="3">
        <f>TITRES_STAT!B344</f>
        <v>45096</v>
      </c>
      <c r="B341" s="5">
        <f>TITRES_STAT!C344</f>
        <v>23.44</v>
      </c>
      <c r="C341" s="5">
        <f>TITRES_STAT!D344</f>
        <v>20.374400000000001</v>
      </c>
      <c r="D341" s="5">
        <f>TITRES_STAT!E344</f>
        <v>7617</v>
      </c>
      <c r="E341" s="2">
        <f t="shared" si="20"/>
        <v>245300</v>
      </c>
      <c r="F341" s="5" t="str">
        <f t="shared" si="23"/>
        <v>BULLISH</v>
      </c>
      <c r="G341" s="5" t="str">
        <f t="shared" si="22"/>
        <v>STRONG</v>
      </c>
      <c r="H341" s="5" t="str">
        <f t="shared" si="21"/>
        <v>NEUTRAL</v>
      </c>
    </row>
    <row r="342" spans="1:8" ht="13.5" x14ac:dyDescent="0.25">
      <c r="A342" s="3">
        <f>TITRES_STAT!B345</f>
        <v>45097</v>
      </c>
      <c r="B342" s="5">
        <f>TITRES_STAT!C345</f>
        <v>23.44</v>
      </c>
      <c r="C342" s="5">
        <f>TITRES_STAT!D345</f>
        <v>20.374400000000001</v>
      </c>
      <c r="D342" s="5">
        <f>TITRES_STAT!E345</f>
        <v>1810</v>
      </c>
      <c r="E342" s="2">
        <f t="shared" si="20"/>
        <v>245300</v>
      </c>
      <c r="F342" s="5" t="str">
        <f t="shared" si="23"/>
        <v>BULLISH</v>
      </c>
      <c r="G342" s="5" t="str">
        <f t="shared" si="22"/>
        <v>STRONG</v>
      </c>
      <c r="H342" s="5" t="str">
        <f t="shared" si="21"/>
        <v>CONFIRMED BULLISH</v>
      </c>
    </row>
    <row r="343" spans="1:8" ht="13.5" x14ac:dyDescent="0.25">
      <c r="A343" s="3">
        <f>TITRES_STAT!B346</f>
        <v>45098</v>
      </c>
      <c r="B343" s="5">
        <f>TITRES_STAT!C346</f>
        <v>23.44</v>
      </c>
      <c r="C343" s="5">
        <f>TITRES_STAT!D346</f>
        <v>20.374400000000001</v>
      </c>
      <c r="D343" s="5">
        <f>TITRES_STAT!E346</f>
        <v>4120</v>
      </c>
      <c r="E343" s="2">
        <f t="shared" si="20"/>
        <v>245300</v>
      </c>
      <c r="F343" s="5" t="str">
        <f t="shared" si="23"/>
        <v>BULLISH</v>
      </c>
      <c r="G343" s="5" t="str">
        <f t="shared" si="22"/>
        <v>STRONG</v>
      </c>
      <c r="H343" s="5" t="str">
        <f t="shared" si="21"/>
        <v>CONFIRMED BULLISH</v>
      </c>
    </row>
    <row r="344" spans="1:8" ht="13.5" x14ac:dyDescent="0.25">
      <c r="A344" s="3">
        <f>TITRES_STAT!B347</f>
        <v>45099</v>
      </c>
      <c r="B344" s="5">
        <f>TITRES_STAT!C347</f>
        <v>23.44</v>
      </c>
      <c r="C344" s="5">
        <f>TITRES_STAT!D347</f>
        <v>20.374400000000001</v>
      </c>
      <c r="D344" s="5">
        <f>TITRES_STAT!E347</f>
        <v>1264</v>
      </c>
      <c r="E344" s="2">
        <f t="shared" si="20"/>
        <v>245300</v>
      </c>
      <c r="F344" s="5" t="str">
        <f t="shared" si="23"/>
        <v>BULLISH</v>
      </c>
      <c r="G344" s="5" t="str">
        <f t="shared" si="22"/>
        <v>STRONG</v>
      </c>
      <c r="H344" s="5" t="str">
        <f t="shared" si="21"/>
        <v>CONFIRMED BULLISH</v>
      </c>
    </row>
    <row r="345" spans="1:8" ht="13.5" x14ac:dyDescent="0.25">
      <c r="A345" s="3">
        <f>TITRES_STAT!B348</f>
        <v>45100</v>
      </c>
      <c r="B345" s="5">
        <f>TITRES_STAT!C348</f>
        <v>23.44</v>
      </c>
      <c r="C345" s="5">
        <f>TITRES_STAT!D348</f>
        <v>20.374400000000001</v>
      </c>
      <c r="D345" s="5">
        <f>TITRES_STAT!E348</f>
        <v>2672</v>
      </c>
      <c r="E345" s="2">
        <f t="shared" si="20"/>
        <v>245300</v>
      </c>
      <c r="F345" s="5" t="str">
        <f t="shared" si="23"/>
        <v>BULLISH</v>
      </c>
      <c r="G345" s="5" t="str">
        <f t="shared" si="22"/>
        <v>STRONG</v>
      </c>
      <c r="H345" s="5" t="str">
        <f t="shared" si="21"/>
        <v>CONFIRMED BULLISH</v>
      </c>
    </row>
    <row r="346" spans="1:8" ht="13.5" x14ac:dyDescent="0.25">
      <c r="A346" s="3">
        <f>TITRES_STAT!B349</f>
        <v>45103</v>
      </c>
      <c r="B346" s="5">
        <f>TITRES_STAT!C349</f>
        <v>23.42</v>
      </c>
      <c r="C346" s="5">
        <f>TITRES_STAT!D349</f>
        <v>20.356999999999999</v>
      </c>
      <c r="D346" s="5">
        <f>TITRES_STAT!E349</f>
        <v>50</v>
      </c>
      <c r="E346" s="2">
        <f t="shared" si="20"/>
        <v>245250</v>
      </c>
      <c r="F346" s="5" t="str">
        <f t="shared" si="23"/>
        <v>BEARISH</v>
      </c>
      <c r="G346" s="5" t="str">
        <f t="shared" si="22"/>
        <v>NEUTRAL</v>
      </c>
      <c r="H346" s="5" t="str">
        <f t="shared" si="21"/>
        <v>CONFIRMED BEARISH</v>
      </c>
    </row>
    <row r="347" spans="1:8" ht="13.5" x14ac:dyDescent="0.25">
      <c r="A347" s="3">
        <f>TITRES_STAT!B350</f>
        <v>45104</v>
      </c>
      <c r="B347" s="5">
        <f>TITRES_STAT!C350</f>
        <v>23.39</v>
      </c>
      <c r="C347" s="5">
        <f>TITRES_STAT!D350</f>
        <v>20.3309</v>
      </c>
      <c r="D347" s="5">
        <f>TITRES_STAT!E350</f>
        <v>820</v>
      </c>
      <c r="E347" s="2">
        <f t="shared" si="20"/>
        <v>244430</v>
      </c>
      <c r="F347" s="5" t="str">
        <f t="shared" si="23"/>
        <v>BEARISH</v>
      </c>
      <c r="G347" s="5" t="str">
        <f t="shared" si="22"/>
        <v>NEUTRAL</v>
      </c>
      <c r="H347" s="5" t="str">
        <f t="shared" si="21"/>
        <v>CONFIRMED BEARISH</v>
      </c>
    </row>
    <row r="348" spans="1:8" ht="13.5" x14ac:dyDescent="0.25">
      <c r="A348" s="3">
        <f>TITRES_STAT!B351</f>
        <v>45107</v>
      </c>
      <c r="B348" s="5">
        <f>TITRES_STAT!C351</f>
        <v>23.39</v>
      </c>
      <c r="C348" s="5">
        <f>TITRES_STAT!D351</f>
        <v>20.3309</v>
      </c>
      <c r="D348" s="5">
        <f>TITRES_STAT!E351</f>
        <v>1666</v>
      </c>
      <c r="E348" s="2">
        <f t="shared" si="20"/>
        <v>244430</v>
      </c>
      <c r="F348" s="5" t="str">
        <f t="shared" si="23"/>
        <v>BEARISH</v>
      </c>
      <c r="G348" s="5" t="str">
        <f t="shared" si="22"/>
        <v>NEUTRAL</v>
      </c>
      <c r="H348" s="5" t="str">
        <f t="shared" si="21"/>
        <v>CONFIRMED BEARISH</v>
      </c>
    </row>
    <row r="349" spans="1:8" ht="13.5" x14ac:dyDescent="0.25">
      <c r="A349" s="3">
        <f>TITRES_STAT!B352</f>
        <v>45110</v>
      </c>
      <c r="B349" s="5">
        <f>TITRES_STAT!C352</f>
        <v>23.39</v>
      </c>
      <c r="C349" s="5">
        <f>TITRES_STAT!D352</f>
        <v>20.3309</v>
      </c>
      <c r="D349" s="5">
        <f>TITRES_STAT!E352</f>
        <v>2278</v>
      </c>
      <c r="E349" s="2">
        <f t="shared" si="20"/>
        <v>244430</v>
      </c>
      <c r="F349" s="5" t="str">
        <f t="shared" si="23"/>
        <v>BEARISH</v>
      </c>
      <c r="G349" s="5" t="str">
        <f t="shared" si="22"/>
        <v>NEUTRAL</v>
      </c>
      <c r="H349" s="5" t="str">
        <f t="shared" si="21"/>
        <v>CONFIRMED BEARISH</v>
      </c>
    </row>
    <row r="350" spans="1:8" ht="13.5" x14ac:dyDescent="0.25">
      <c r="A350" s="3">
        <f>TITRES_STAT!B353</f>
        <v>45111</v>
      </c>
      <c r="B350" s="5">
        <f>TITRES_STAT!C353</f>
        <v>23.39</v>
      </c>
      <c r="C350" s="5">
        <f>TITRES_STAT!D353</f>
        <v>20.3309</v>
      </c>
      <c r="D350" s="5">
        <f>TITRES_STAT!E353</f>
        <v>49</v>
      </c>
      <c r="E350" s="2">
        <f t="shared" si="20"/>
        <v>244430</v>
      </c>
      <c r="F350" s="5" t="str">
        <f t="shared" si="23"/>
        <v>BEARISH</v>
      </c>
      <c r="G350" s="5" t="str">
        <f t="shared" si="22"/>
        <v>NEUTRAL</v>
      </c>
      <c r="H350" s="5" t="str">
        <f t="shared" si="21"/>
        <v>CONFIRMED BEARISH</v>
      </c>
    </row>
    <row r="351" spans="1:8" ht="13.5" x14ac:dyDescent="0.25">
      <c r="A351" s="3">
        <f>TITRES_STAT!B354</f>
        <v>45112</v>
      </c>
      <c r="B351" s="5">
        <f>TITRES_STAT!C354</f>
        <v>23.39</v>
      </c>
      <c r="C351" s="5">
        <f>TITRES_STAT!D354</f>
        <v>20.3309</v>
      </c>
      <c r="D351" s="5">
        <f>TITRES_STAT!E354</f>
        <v>0</v>
      </c>
      <c r="E351" s="2">
        <f t="shared" si="20"/>
        <v>244430</v>
      </c>
      <c r="F351" s="5" t="str">
        <f t="shared" si="23"/>
        <v>BEARISH</v>
      </c>
      <c r="G351" s="5" t="str">
        <f t="shared" si="22"/>
        <v>NEUTRAL</v>
      </c>
      <c r="H351" s="5" t="str">
        <f t="shared" si="21"/>
        <v>CONFIRMED BEARISH</v>
      </c>
    </row>
    <row r="352" spans="1:8" ht="13.5" x14ac:dyDescent="0.25">
      <c r="A352" s="3">
        <f>TITRES_STAT!B355</f>
        <v>45113</v>
      </c>
      <c r="B352" s="5">
        <f>TITRES_STAT!C355</f>
        <v>23.39</v>
      </c>
      <c r="C352" s="5">
        <f>TITRES_STAT!D355</f>
        <v>20.3309</v>
      </c>
      <c r="D352" s="5">
        <f>TITRES_STAT!E355</f>
        <v>0</v>
      </c>
      <c r="E352" s="2">
        <f t="shared" si="20"/>
        <v>244430</v>
      </c>
      <c r="F352" s="5" t="str">
        <f t="shared" si="23"/>
        <v>NEUTRAL</v>
      </c>
      <c r="G352" s="5" t="str">
        <f t="shared" si="22"/>
        <v>NEUTRAL</v>
      </c>
      <c r="H352" s="5" t="str">
        <f t="shared" si="21"/>
        <v>NEUTRAL</v>
      </c>
    </row>
    <row r="353" spans="1:8" ht="13.5" x14ac:dyDescent="0.25">
      <c r="A353" s="3">
        <f>TITRES_STAT!B356</f>
        <v>45114</v>
      </c>
      <c r="B353" s="5">
        <f>TITRES_STAT!C356</f>
        <v>23.39</v>
      </c>
      <c r="C353" s="5">
        <f>TITRES_STAT!D356</f>
        <v>20.3309</v>
      </c>
      <c r="D353" s="5">
        <f>TITRES_STAT!E356</f>
        <v>0</v>
      </c>
      <c r="E353" s="2">
        <f t="shared" si="20"/>
        <v>244430</v>
      </c>
      <c r="F353" s="5" t="str">
        <f t="shared" si="23"/>
        <v>NEUTRAL</v>
      </c>
      <c r="G353" s="5" t="str">
        <f t="shared" si="22"/>
        <v>NEUTRAL</v>
      </c>
      <c r="H353" s="5" t="str">
        <f t="shared" si="21"/>
        <v>NEUTRAL</v>
      </c>
    </row>
    <row r="354" spans="1:8" ht="13.5" x14ac:dyDescent="0.25">
      <c r="A354" s="3">
        <f>TITRES_STAT!B357</f>
        <v>45117</v>
      </c>
      <c r="B354" s="5">
        <f>TITRES_STAT!C357</f>
        <v>23.29</v>
      </c>
      <c r="C354" s="5">
        <f>TITRES_STAT!D357</f>
        <v>20.244</v>
      </c>
      <c r="D354" s="5">
        <f>TITRES_STAT!E357</f>
        <v>3</v>
      </c>
      <c r="E354" s="2">
        <f t="shared" si="20"/>
        <v>244427</v>
      </c>
      <c r="F354" s="5" t="str">
        <f t="shared" si="23"/>
        <v>BEARISH</v>
      </c>
      <c r="G354" s="5" t="str">
        <f t="shared" si="22"/>
        <v>NEUTRAL</v>
      </c>
      <c r="H354" s="5" t="str">
        <f t="shared" si="21"/>
        <v>CONFIRMED BEARISH</v>
      </c>
    </row>
    <row r="355" spans="1:8" ht="13.5" x14ac:dyDescent="0.25">
      <c r="A355" s="3">
        <f>TITRES_STAT!B358</f>
        <v>45118</v>
      </c>
      <c r="B355" s="5">
        <f>TITRES_STAT!C358</f>
        <v>23.29</v>
      </c>
      <c r="C355" s="5">
        <f>TITRES_STAT!D358</f>
        <v>20.244</v>
      </c>
      <c r="D355" s="5">
        <f>TITRES_STAT!E358</f>
        <v>0</v>
      </c>
      <c r="E355" s="2">
        <f t="shared" si="20"/>
        <v>244427</v>
      </c>
      <c r="F355" s="5" t="str">
        <f t="shared" si="23"/>
        <v>BEARISH</v>
      </c>
      <c r="G355" s="5" t="str">
        <f t="shared" si="22"/>
        <v>NEUTRAL</v>
      </c>
      <c r="H355" s="5" t="str">
        <f t="shared" si="21"/>
        <v>CONFIRMED BEARISH</v>
      </c>
    </row>
    <row r="356" spans="1:8" ht="13.5" x14ac:dyDescent="0.25">
      <c r="A356" s="3">
        <f>TITRES_STAT!B359</f>
        <v>45119</v>
      </c>
      <c r="B356" s="5">
        <f>TITRES_STAT!C359</f>
        <v>23.29</v>
      </c>
      <c r="C356" s="5">
        <f>TITRES_STAT!D359</f>
        <v>20.244</v>
      </c>
      <c r="D356" s="5">
        <f>TITRES_STAT!E359</f>
        <v>0</v>
      </c>
      <c r="E356" s="2">
        <f t="shared" si="20"/>
        <v>244427</v>
      </c>
      <c r="F356" s="5" t="str">
        <f t="shared" si="23"/>
        <v>BEARISH</v>
      </c>
      <c r="G356" s="5" t="str">
        <f t="shared" si="22"/>
        <v>NEUTRAL</v>
      </c>
      <c r="H356" s="5" t="str">
        <f t="shared" si="21"/>
        <v>CONFIRMED BEARISH</v>
      </c>
    </row>
    <row r="357" spans="1:8" ht="13.5" x14ac:dyDescent="0.25">
      <c r="A357" s="3">
        <f>TITRES_STAT!B360</f>
        <v>45120</v>
      </c>
      <c r="B357" s="5">
        <f>TITRES_STAT!C360</f>
        <v>23.29</v>
      </c>
      <c r="C357" s="5">
        <f>TITRES_STAT!D360</f>
        <v>20.244</v>
      </c>
      <c r="D357" s="5">
        <f>TITRES_STAT!E360</f>
        <v>0</v>
      </c>
      <c r="E357" s="2">
        <f t="shared" si="20"/>
        <v>244427</v>
      </c>
      <c r="F357" s="5" t="str">
        <f t="shared" si="23"/>
        <v>BEARISH</v>
      </c>
      <c r="G357" s="5" t="str">
        <f t="shared" si="22"/>
        <v>NEUTRAL</v>
      </c>
      <c r="H357" s="5" t="str">
        <f t="shared" si="21"/>
        <v>CONFIRMED BEARISH</v>
      </c>
    </row>
    <row r="358" spans="1:8" ht="13.5" x14ac:dyDescent="0.25">
      <c r="A358" s="3">
        <f>TITRES_STAT!B361</f>
        <v>45121</v>
      </c>
      <c r="B358" s="5">
        <f>TITRES_STAT!C361</f>
        <v>23.29</v>
      </c>
      <c r="C358" s="5">
        <f>TITRES_STAT!D361</f>
        <v>20.244</v>
      </c>
      <c r="D358" s="5">
        <f>TITRES_STAT!E361</f>
        <v>0</v>
      </c>
      <c r="E358" s="2">
        <f t="shared" si="20"/>
        <v>244427</v>
      </c>
      <c r="F358" s="5" t="str">
        <f t="shared" si="23"/>
        <v>BEARISH</v>
      </c>
      <c r="G358" s="5" t="str">
        <f t="shared" si="22"/>
        <v>NEUTRAL</v>
      </c>
      <c r="H358" s="5" t="str">
        <f t="shared" si="21"/>
        <v>CONFIRMED BEARISH</v>
      </c>
    </row>
    <row r="359" spans="1:8" ht="13.5" x14ac:dyDescent="0.25">
      <c r="A359" s="3">
        <f>TITRES_STAT!B362</f>
        <v>45124</v>
      </c>
      <c r="B359" s="5">
        <f>TITRES_STAT!C362</f>
        <v>23.29</v>
      </c>
      <c r="C359" s="5">
        <f>TITRES_STAT!D362</f>
        <v>20.244</v>
      </c>
      <c r="D359" s="5">
        <f>TITRES_STAT!E362</f>
        <v>0</v>
      </c>
      <c r="E359" s="2">
        <f t="shared" si="20"/>
        <v>244427</v>
      </c>
      <c r="F359" s="5" t="str">
        <f t="shared" si="23"/>
        <v>NEUTRAL</v>
      </c>
      <c r="G359" s="5" t="str">
        <f t="shared" si="22"/>
        <v>NEUTRAL</v>
      </c>
      <c r="H359" s="5" t="str">
        <f t="shared" si="21"/>
        <v>NEUTRAL</v>
      </c>
    </row>
    <row r="360" spans="1:8" ht="13.5" x14ac:dyDescent="0.25">
      <c r="A360" s="3">
        <f>TITRES_STAT!B363</f>
        <v>45125</v>
      </c>
      <c r="B360" s="5">
        <f>TITRES_STAT!C363</f>
        <v>23.18</v>
      </c>
      <c r="C360" s="5">
        <f>TITRES_STAT!D363</f>
        <v>20.148399999999999</v>
      </c>
      <c r="D360" s="5">
        <f>TITRES_STAT!E363</f>
        <v>44</v>
      </c>
      <c r="E360" s="2">
        <f t="shared" si="20"/>
        <v>244383</v>
      </c>
      <c r="F360" s="5" t="str">
        <f t="shared" si="23"/>
        <v>BEARISH</v>
      </c>
      <c r="G360" s="5" t="str">
        <f t="shared" si="22"/>
        <v>NEUTRAL</v>
      </c>
      <c r="H360" s="5" t="str">
        <f t="shared" si="21"/>
        <v>CONFIRMED BEARISH</v>
      </c>
    </row>
    <row r="361" spans="1:8" ht="13.5" x14ac:dyDescent="0.25">
      <c r="A361" s="3">
        <f>TITRES_STAT!B364</f>
        <v>45127</v>
      </c>
      <c r="B361" s="5">
        <f>TITRES_STAT!C364</f>
        <v>23.17</v>
      </c>
      <c r="C361" s="5">
        <f>TITRES_STAT!D364</f>
        <v>20.139700000000001</v>
      </c>
      <c r="D361" s="5">
        <f>TITRES_STAT!E364</f>
        <v>200</v>
      </c>
      <c r="E361" s="2">
        <f t="shared" si="20"/>
        <v>244183</v>
      </c>
      <c r="F361" s="5" t="str">
        <f t="shared" si="23"/>
        <v>BEARISH</v>
      </c>
      <c r="G361" s="5" t="str">
        <f t="shared" si="22"/>
        <v>NEUTRAL</v>
      </c>
      <c r="H361" s="5" t="str">
        <f t="shared" si="21"/>
        <v>CONFIRMED BEARISH</v>
      </c>
    </row>
    <row r="362" spans="1:8" ht="13.5" x14ac:dyDescent="0.25">
      <c r="A362" s="3">
        <f>TITRES_STAT!B365</f>
        <v>45128</v>
      </c>
      <c r="B362" s="5">
        <f>TITRES_STAT!C365</f>
        <v>23</v>
      </c>
      <c r="C362" s="5">
        <f>TITRES_STAT!D365</f>
        <v>19.991900000000001</v>
      </c>
      <c r="D362" s="5">
        <f>TITRES_STAT!E365</f>
        <v>790</v>
      </c>
      <c r="E362" s="2">
        <f t="shared" si="20"/>
        <v>243393</v>
      </c>
      <c r="F362" s="5" t="str">
        <f t="shared" si="23"/>
        <v>BEARISH</v>
      </c>
      <c r="G362" s="5" t="str">
        <f t="shared" si="22"/>
        <v>NEUTRAL</v>
      </c>
      <c r="H362" s="5" t="str">
        <f t="shared" si="21"/>
        <v>CONFIRMED BEARISH</v>
      </c>
    </row>
    <row r="363" spans="1:8" ht="13.5" x14ac:dyDescent="0.25">
      <c r="A363" s="3">
        <f>TITRES_STAT!B366</f>
        <v>45131</v>
      </c>
      <c r="B363" s="5">
        <f>TITRES_STAT!C366</f>
        <v>23</v>
      </c>
      <c r="C363" s="5">
        <f>TITRES_STAT!D366</f>
        <v>19.991900000000001</v>
      </c>
      <c r="D363" s="5">
        <f>TITRES_STAT!E366</f>
        <v>500</v>
      </c>
      <c r="E363" s="2">
        <f t="shared" si="20"/>
        <v>243393</v>
      </c>
      <c r="F363" s="5" t="str">
        <f t="shared" si="23"/>
        <v>BEARISH</v>
      </c>
      <c r="G363" s="5" t="str">
        <f t="shared" si="22"/>
        <v>NEUTRAL</v>
      </c>
      <c r="H363" s="5" t="str">
        <f t="shared" si="21"/>
        <v>CONFIRMED BEARISH</v>
      </c>
    </row>
    <row r="364" spans="1:8" ht="13.5" x14ac:dyDescent="0.25">
      <c r="A364" s="3">
        <f>TITRES_STAT!B367</f>
        <v>45133</v>
      </c>
      <c r="B364" s="5">
        <f>TITRES_STAT!C367</f>
        <v>23.28</v>
      </c>
      <c r="C364" s="5">
        <f>TITRES_STAT!D367</f>
        <v>20.235299999999999</v>
      </c>
      <c r="D364" s="5">
        <f>TITRES_STAT!E367</f>
        <v>3630</v>
      </c>
      <c r="E364" s="2">
        <f t="shared" si="20"/>
        <v>247023</v>
      </c>
      <c r="F364" s="5" t="str">
        <f t="shared" si="23"/>
        <v>BULLISH</v>
      </c>
      <c r="G364" s="5" t="str">
        <f t="shared" si="22"/>
        <v>NEUTRAL</v>
      </c>
      <c r="H364" s="5" t="str">
        <f t="shared" si="21"/>
        <v>BULLISH DIVERGENCE</v>
      </c>
    </row>
    <row r="365" spans="1:8" ht="13.5" x14ac:dyDescent="0.25">
      <c r="A365" s="3">
        <f>TITRES_STAT!B368</f>
        <v>45134</v>
      </c>
      <c r="B365" s="5">
        <f>TITRES_STAT!C368</f>
        <v>23.2</v>
      </c>
      <c r="C365" s="5">
        <f>TITRES_STAT!D368</f>
        <v>20.165800000000001</v>
      </c>
      <c r="D365" s="5">
        <f>TITRES_STAT!E368</f>
        <v>43</v>
      </c>
      <c r="E365" s="2">
        <f t="shared" si="20"/>
        <v>246980</v>
      </c>
      <c r="F365" s="5" t="str">
        <f t="shared" si="23"/>
        <v>BULLISH</v>
      </c>
      <c r="G365" s="5" t="str">
        <f t="shared" si="22"/>
        <v>NEUTRAL</v>
      </c>
      <c r="H365" s="5" t="str">
        <f t="shared" si="21"/>
        <v>CONFIRMED BULLISH</v>
      </c>
    </row>
    <row r="366" spans="1:8" ht="13.5" x14ac:dyDescent="0.25">
      <c r="A366" s="3">
        <f>TITRES_STAT!B369</f>
        <v>45135</v>
      </c>
      <c r="B366" s="5">
        <f>TITRES_STAT!C369</f>
        <v>23.2</v>
      </c>
      <c r="C366" s="5">
        <f>TITRES_STAT!D369</f>
        <v>20.165800000000001</v>
      </c>
      <c r="D366" s="5">
        <f>TITRES_STAT!E369</f>
        <v>560</v>
      </c>
      <c r="E366" s="2">
        <f t="shared" si="20"/>
        <v>246980</v>
      </c>
      <c r="F366" s="5" t="str">
        <f t="shared" si="23"/>
        <v>BULLISH</v>
      </c>
      <c r="G366" s="5" t="str">
        <f t="shared" si="22"/>
        <v>NEUTRAL</v>
      </c>
      <c r="H366" s="5" t="str">
        <f t="shared" si="21"/>
        <v>CONFIRMED BULLISH</v>
      </c>
    </row>
    <row r="367" spans="1:8" ht="13.5" x14ac:dyDescent="0.25">
      <c r="A367" s="3">
        <f>TITRES_STAT!B370</f>
        <v>45138</v>
      </c>
      <c r="B367" s="5">
        <f>TITRES_STAT!C370</f>
        <v>23.2</v>
      </c>
      <c r="C367" s="5">
        <f>TITRES_STAT!D370</f>
        <v>20.165800000000001</v>
      </c>
      <c r="D367" s="5">
        <f>TITRES_STAT!E370</f>
        <v>0</v>
      </c>
      <c r="E367" s="2">
        <f t="shared" si="20"/>
        <v>246980</v>
      </c>
      <c r="F367" s="5" t="str">
        <f t="shared" si="23"/>
        <v>BULLISH</v>
      </c>
      <c r="G367" s="5" t="str">
        <f t="shared" si="22"/>
        <v>NEUTRAL</v>
      </c>
      <c r="H367" s="5" t="str">
        <f t="shared" si="21"/>
        <v>CONFIRMED BULLISH</v>
      </c>
    </row>
    <row r="368" spans="1:8" ht="13.5" x14ac:dyDescent="0.25">
      <c r="A368" s="3">
        <f>TITRES_STAT!B371</f>
        <v>45139</v>
      </c>
      <c r="B368" s="5">
        <f>TITRES_STAT!C371</f>
        <v>23.2</v>
      </c>
      <c r="C368" s="5">
        <f>TITRES_STAT!D371</f>
        <v>20.165800000000001</v>
      </c>
      <c r="D368" s="5">
        <f>TITRES_STAT!E371</f>
        <v>654</v>
      </c>
      <c r="E368" s="2">
        <f t="shared" si="20"/>
        <v>246980</v>
      </c>
      <c r="F368" s="5" t="str">
        <f t="shared" si="23"/>
        <v>BULLISH</v>
      </c>
      <c r="G368" s="5" t="str">
        <f t="shared" si="22"/>
        <v>NEUTRAL</v>
      </c>
      <c r="H368" s="5" t="str">
        <f t="shared" si="21"/>
        <v>CONFIRMED BULLISH</v>
      </c>
    </row>
    <row r="369" spans="1:8" ht="13.5" x14ac:dyDescent="0.25">
      <c r="A369" s="3">
        <f>TITRES_STAT!B372</f>
        <v>45140</v>
      </c>
      <c r="B369" s="5">
        <f>TITRES_STAT!C372</f>
        <v>23.19</v>
      </c>
      <c r="C369" s="5">
        <f>TITRES_STAT!D372</f>
        <v>20.1571</v>
      </c>
      <c r="D369" s="5">
        <f>TITRES_STAT!E372</f>
        <v>60</v>
      </c>
      <c r="E369" s="2">
        <f t="shared" si="20"/>
        <v>246920</v>
      </c>
      <c r="F369" s="5" t="str">
        <f t="shared" si="23"/>
        <v>BEARISH</v>
      </c>
      <c r="G369" s="5" t="str">
        <f t="shared" si="22"/>
        <v>NEUTRAL</v>
      </c>
      <c r="H369" s="5" t="str">
        <f t="shared" si="21"/>
        <v>CONFIRMED BEARISH</v>
      </c>
    </row>
    <row r="370" spans="1:8" ht="13.5" x14ac:dyDescent="0.25">
      <c r="A370" s="3">
        <f>TITRES_STAT!B373</f>
        <v>45141</v>
      </c>
      <c r="B370" s="5">
        <f>TITRES_STAT!C373</f>
        <v>23.19</v>
      </c>
      <c r="C370" s="5">
        <f>TITRES_STAT!D373</f>
        <v>20.1571</v>
      </c>
      <c r="D370" s="5">
        <f>TITRES_STAT!E373</f>
        <v>60</v>
      </c>
      <c r="E370" s="2">
        <f t="shared" si="20"/>
        <v>246920</v>
      </c>
      <c r="F370" s="5" t="str">
        <f t="shared" si="23"/>
        <v>BEARISH</v>
      </c>
      <c r="G370" s="5" t="str">
        <f t="shared" si="22"/>
        <v>NEUTRAL</v>
      </c>
      <c r="H370" s="5" t="str">
        <f t="shared" si="21"/>
        <v>CONFIRMED BEARISH</v>
      </c>
    </row>
    <row r="371" spans="1:8" ht="13.5" x14ac:dyDescent="0.25">
      <c r="A371" s="3">
        <f>TITRES_STAT!B374</f>
        <v>45142</v>
      </c>
      <c r="B371" s="5">
        <f>TITRES_STAT!C374</f>
        <v>23.19</v>
      </c>
      <c r="C371" s="5">
        <f>TITRES_STAT!D374</f>
        <v>20.1571</v>
      </c>
      <c r="D371" s="5">
        <f>TITRES_STAT!E374</f>
        <v>103</v>
      </c>
      <c r="E371" s="2">
        <f t="shared" si="20"/>
        <v>246920</v>
      </c>
      <c r="F371" s="5" t="str">
        <f t="shared" si="23"/>
        <v>BEARISH</v>
      </c>
      <c r="G371" s="5" t="str">
        <f t="shared" si="22"/>
        <v>NEUTRAL</v>
      </c>
      <c r="H371" s="5" t="str">
        <f t="shared" si="21"/>
        <v>CONFIRMED BEARISH</v>
      </c>
    </row>
    <row r="372" spans="1:8" ht="13.5" x14ac:dyDescent="0.25">
      <c r="A372" s="3">
        <f>TITRES_STAT!B375</f>
        <v>45145</v>
      </c>
      <c r="B372" s="5">
        <f>TITRES_STAT!C375</f>
        <v>23.19</v>
      </c>
      <c r="C372" s="5">
        <f>TITRES_STAT!D375</f>
        <v>20.1571</v>
      </c>
      <c r="D372" s="5">
        <f>TITRES_STAT!E375</f>
        <v>0</v>
      </c>
      <c r="E372" s="2">
        <f t="shared" si="20"/>
        <v>246920</v>
      </c>
      <c r="F372" s="5" t="str">
        <f t="shared" si="23"/>
        <v>BEARISH</v>
      </c>
      <c r="G372" s="5" t="str">
        <f t="shared" si="22"/>
        <v>NEUTRAL</v>
      </c>
      <c r="H372" s="5" t="str">
        <f t="shared" si="21"/>
        <v>CONFIRMED BEARISH</v>
      </c>
    </row>
    <row r="373" spans="1:8" ht="13.5" x14ac:dyDescent="0.25">
      <c r="A373" s="3">
        <f>TITRES_STAT!B376</f>
        <v>45146</v>
      </c>
      <c r="B373" s="5">
        <f>TITRES_STAT!C376</f>
        <v>23.19</v>
      </c>
      <c r="C373" s="5">
        <f>TITRES_STAT!D376</f>
        <v>20.1571</v>
      </c>
      <c r="D373" s="5">
        <f>TITRES_STAT!E376</f>
        <v>164</v>
      </c>
      <c r="E373" s="2">
        <f t="shared" si="20"/>
        <v>246920</v>
      </c>
      <c r="F373" s="5" t="str">
        <f t="shared" si="23"/>
        <v>BEARISH</v>
      </c>
      <c r="G373" s="5" t="str">
        <f t="shared" si="22"/>
        <v>NEUTRAL</v>
      </c>
      <c r="H373" s="5" t="str">
        <f t="shared" si="21"/>
        <v>CONFIRMED BEARISH</v>
      </c>
    </row>
    <row r="374" spans="1:8" ht="13.5" x14ac:dyDescent="0.25">
      <c r="A374" s="3">
        <f>TITRES_STAT!B377</f>
        <v>45147</v>
      </c>
      <c r="B374" s="5">
        <f>TITRES_STAT!C377</f>
        <v>23.18</v>
      </c>
      <c r="C374" s="5">
        <f>TITRES_STAT!D377</f>
        <v>20.148399999999999</v>
      </c>
      <c r="D374" s="5">
        <f>TITRES_STAT!E377</f>
        <v>105</v>
      </c>
      <c r="E374" s="2">
        <f t="shared" si="20"/>
        <v>246815</v>
      </c>
      <c r="F374" s="5" t="str">
        <f t="shared" si="23"/>
        <v>BEARISH</v>
      </c>
      <c r="G374" s="5" t="str">
        <f t="shared" si="22"/>
        <v>NEUTRAL</v>
      </c>
      <c r="H374" s="5" t="str">
        <f t="shared" si="21"/>
        <v>CONFIRMED BEARISH</v>
      </c>
    </row>
    <row r="375" spans="1:8" ht="13.5" x14ac:dyDescent="0.25">
      <c r="A375" s="3">
        <f>TITRES_STAT!B378</f>
        <v>45148</v>
      </c>
      <c r="B375" s="5">
        <f>TITRES_STAT!C378</f>
        <v>23.18</v>
      </c>
      <c r="C375" s="5">
        <f>TITRES_STAT!D378</f>
        <v>20.148399999999999</v>
      </c>
      <c r="D375" s="5">
        <f>TITRES_STAT!E378</f>
        <v>0</v>
      </c>
      <c r="E375" s="2">
        <f t="shared" si="20"/>
        <v>246815</v>
      </c>
      <c r="F375" s="5" t="str">
        <f t="shared" si="23"/>
        <v>BEARISH</v>
      </c>
      <c r="G375" s="5" t="str">
        <f t="shared" si="22"/>
        <v>NEUTRAL</v>
      </c>
      <c r="H375" s="5" t="str">
        <f t="shared" si="21"/>
        <v>CONFIRMED BEARISH</v>
      </c>
    </row>
    <row r="376" spans="1:8" ht="13.5" x14ac:dyDescent="0.25">
      <c r="A376" s="3">
        <f>TITRES_STAT!B379</f>
        <v>45149</v>
      </c>
      <c r="B376" s="5">
        <f>TITRES_STAT!C379</f>
        <v>23</v>
      </c>
      <c r="C376" s="5">
        <f>TITRES_STAT!D379</f>
        <v>19.991900000000001</v>
      </c>
      <c r="D376" s="5">
        <f>TITRES_STAT!E379</f>
        <v>655</v>
      </c>
      <c r="E376" s="2">
        <f t="shared" si="20"/>
        <v>246160</v>
      </c>
      <c r="F376" s="5" t="str">
        <f t="shared" si="23"/>
        <v>BEARISH</v>
      </c>
      <c r="G376" s="5" t="str">
        <f t="shared" si="22"/>
        <v>NEUTRAL</v>
      </c>
      <c r="H376" s="5" t="str">
        <f t="shared" si="21"/>
        <v>CONFIRMED BEARISH</v>
      </c>
    </row>
    <row r="377" spans="1:8" ht="13.5" x14ac:dyDescent="0.25">
      <c r="A377" s="3">
        <f>TITRES_STAT!B380</f>
        <v>45152</v>
      </c>
      <c r="B377" s="5">
        <f>TITRES_STAT!C380</f>
        <v>23.15</v>
      </c>
      <c r="C377" s="5">
        <f>TITRES_STAT!D380</f>
        <v>20.122299999999999</v>
      </c>
      <c r="D377" s="5">
        <f>TITRES_STAT!E380</f>
        <v>510</v>
      </c>
      <c r="E377" s="2">
        <f t="shared" si="20"/>
        <v>246670</v>
      </c>
      <c r="F377" s="5" t="str">
        <f t="shared" si="23"/>
        <v>BEARISH</v>
      </c>
      <c r="G377" s="5" t="str">
        <f t="shared" si="22"/>
        <v>NEUTRAL</v>
      </c>
      <c r="H377" s="5" t="str">
        <f t="shared" si="21"/>
        <v>CONFIRMED BEARISH</v>
      </c>
    </row>
    <row r="378" spans="1:8" ht="13.5" x14ac:dyDescent="0.25">
      <c r="A378" s="3">
        <f>TITRES_STAT!B381</f>
        <v>45153</v>
      </c>
      <c r="B378" s="5">
        <f>TITRES_STAT!C381</f>
        <v>22.97</v>
      </c>
      <c r="C378" s="5">
        <f>TITRES_STAT!D381</f>
        <v>19.965900000000001</v>
      </c>
      <c r="D378" s="5">
        <f>TITRES_STAT!E381</f>
        <v>3530</v>
      </c>
      <c r="E378" s="2">
        <f t="shared" si="20"/>
        <v>243140</v>
      </c>
      <c r="F378" s="5" t="str">
        <f t="shared" si="23"/>
        <v>BEARISH</v>
      </c>
      <c r="G378" s="5" t="str">
        <f t="shared" si="22"/>
        <v>NEUTRAL</v>
      </c>
      <c r="H378" s="5" t="str">
        <f t="shared" si="21"/>
        <v>CONFIRMED BEARISH</v>
      </c>
    </row>
    <row r="379" spans="1:8" ht="13.5" x14ac:dyDescent="0.25">
      <c r="A379" s="3">
        <f>TITRES_STAT!B382</f>
        <v>45154</v>
      </c>
      <c r="B379" s="5">
        <f>TITRES_STAT!C382</f>
        <v>22.4</v>
      </c>
      <c r="C379" s="5">
        <f>TITRES_STAT!D382</f>
        <v>19.470400000000001</v>
      </c>
      <c r="D379" s="5">
        <f>TITRES_STAT!E382</f>
        <v>200</v>
      </c>
      <c r="E379" s="2">
        <f t="shared" si="20"/>
        <v>242940</v>
      </c>
      <c r="F379" s="5" t="str">
        <f t="shared" si="23"/>
        <v>BEARISH</v>
      </c>
      <c r="G379" s="5" t="str">
        <f t="shared" si="22"/>
        <v>NEUTRAL</v>
      </c>
      <c r="H379" s="5" t="str">
        <f t="shared" si="21"/>
        <v>CONFIRMED BEARISH</v>
      </c>
    </row>
    <row r="380" spans="1:8" ht="13.5" x14ac:dyDescent="0.25">
      <c r="A380" s="3">
        <f>TITRES_STAT!B383</f>
        <v>45155</v>
      </c>
      <c r="B380" s="5">
        <f>TITRES_STAT!C383</f>
        <v>22.5</v>
      </c>
      <c r="C380" s="5">
        <f>TITRES_STAT!D383</f>
        <v>19.557300000000001</v>
      </c>
      <c r="D380" s="5">
        <f>TITRES_STAT!E383</f>
        <v>3030</v>
      </c>
      <c r="E380" s="2">
        <f t="shared" si="20"/>
        <v>245970</v>
      </c>
      <c r="F380" s="5" t="str">
        <f t="shared" si="23"/>
        <v>BEARISH</v>
      </c>
      <c r="G380" s="5" t="str">
        <f t="shared" si="22"/>
        <v>NEUTRAL</v>
      </c>
      <c r="H380" s="5" t="str">
        <f t="shared" si="21"/>
        <v>CONFIRMED BEARISH</v>
      </c>
    </row>
    <row r="381" spans="1:8" ht="13.5" x14ac:dyDescent="0.25">
      <c r="A381" s="3">
        <f>TITRES_STAT!B384</f>
        <v>45156</v>
      </c>
      <c r="B381" s="5">
        <f>TITRES_STAT!C384</f>
        <v>22.5</v>
      </c>
      <c r="C381" s="5">
        <f>TITRES_STAT!D384</f>
        <v>19.557300000000001</v>
      </c>
      <c r="D381" s="5">
        <f>TITRES_STAT!E384</f>
        <v>2021</v>
      </c>
      <c r="E381" s="2">
        <f t="shared" si="20"/>
        <v>245970</v>
      </c>
      <c r="F381" s="5" t="str">
        <f t="shared" si="23"/>
        <v>BEARISH</v>
      </c>
      <c r="G381" s="5" t="str">
        <f t="shared" si="22"/>
        <v>NEUTRAL</v>
      </c>
      <c r="H381" s="5" t="str">
        <f t="shared" si="21"/>
        <v>CONFIRMED BEARISH</v>
      </c>
    </row>
    <row r="382" spans="1:8" ht="13.5" x14ac:dyDescent="0.25">
      <c r="A382" s="3">
        <f>TITRES_STAT!B385</f>
        <v>45159</v>
      </c>
      <c r="B382" s="5">
        <f>TITRES_STAT!C385</f>
        <v>22.5</v>
      </c>
      <c r="C382" s="5">
        <f>TITRES_STAT!D385</f>
        <v>19.557300000000001</v>
      </c>
      <c r="D382" s="5">
        <f>TITRES_STAT!E385</f>
        <v>784</v>
      </c>
      <c r="E382" s="2">
        <f t="shared" si="20"/>
        <v>245970</v>
      </c>
      <c r="F382" s="5" t="str">
        <f t="shared" si="23"/>
        <v>BEARISH</v>
      </c>
      <c r="G382" s="5" t="str">
        <f t="shared" si="22"/>
        <v>NEUTRAL</v>
      </c>
      <c r="H382" s="5" t="str">
        <f t="shared" si="21"/>
        <v>CONFIRMED BEARISH</v>
      </c>
    </row>
    <row r="383" spans="1:8" ht="13.5" x14ac:dyDescent="0.25">
      <c r="A383" s="3">
        <f>TITRES_STAT!B386</f>
        <v>45160</v>
      </c>
      <c r="B383" s="5">
        <f>TITRES_STAT!C386</f>
        <v>22.5</v>
      </c>
      <c r="C383" s="5">
        <f>TITRES_STAT!D386</f>
        <v>19.557300000000001</v>
      </c>
      <c r="D383" s="5">
        <f>TITRES_STAT!E386</f>
        <v>0</v>
      </c>
      <c r="E383" s="2">
        <f t="shared" si="20"/>
        <v>245970</v>
      </c>
      <c r="F383" s="5" t="str">
        <f t="shared" si="23"/>
        <v>BULLISH</v>
      </c>
      <c r="G383" s="5" t="str">
        <f t="shared" si="22"/>
        <v>NEUTRAL</v>
      </c>
      <c r="H383" s="5" t="str">
        <f t="shared" si="21"/>
        <v>BULLISH DIVERGENCE</v>
      </c>
    </row>
    <row r="384" spans="1:8" ht="13.5" x14ac:dyDescent="0.25">
      <c r="A384" s="3">
        <f>TITRES_STAT!B387</f>
        <v>45161</v>
      </c>
      <c r="B384" s="5">
        <f>TITRES_STAT!C387</f>
        <v>22.49</v>
      </c>
      <c r="C384" s="5">
        <f>TITRES_STAT!D387</f>
        <v>19.5486</v>
      </c>
      <c r="D384" s="5">
        <f>TITRES_STAT!E387</f>
        <v>205</v>
      </c>
      <c r="E384" s="2">
        <f t="shared" si="20"/>
        <v>245765</v>
      </c>
      <c r="F384" s="5" t="str">
        <f t="shared" si="23"/>
        <v>BULLISH</v>
      </c>
      <c r="G384" s="5" t="str">
        <f t="shared" si="22"/>
        <v>NEUTRAL</v>
      </c>
      <c r="H384" s="5" t="str">
        <f t="shared" si="21"/>
        <v>CONFIRMED BULLISH</v>
      </c>
    </row>
    <row r="385" spans="1:8" ht="13.5" x14ac:dyDescent="0.25">
      <c r="A385" s="3">
        <f>TITRES_STAT!B388</f>
        <v>45162</v>
      </c>
      <c r="B385" s="5">
        <f>TITRES_STAT!C388</f>
        <v>22.47</v>
      </c>
      <c r="C385" s="5">
        <f>TITRES_STAT!D388</f>
        <v>19.531300000000002</v>
      </c>
      <c r="D385" s="5">
        <f>TITRES_STAT!E388</f>
        <v>910</v>
      </c>
      <c r="E385" s="2">
        <f t="shared" si="20"/>
        <v>244855</v>
      </c>
      <c r="F385" s="5" t="str">
        <f t="shared" si="23"/>
        <v>BEARISH</v>
      </c>
      <c r="G385" s="5" t="str">
        <f t="shared" si="22"/>
        <v>NEUTRAL</v>
      </c>
      <c r="H385" s="5" t="str">
        <f t="shared" si="21"/>
        <v>CONFIRMED BEARISH</v>
      </c>
    </row>
    <row r="386" spans="1:8" ht="13.5" x14ac:dyDescent="0.25">
      <c r="A386" s="3">
        <f>TITRES_STAT!B389</f>
        <v>45163</v>
      </c>
      <c r="B386" s="5">
        <f>TITRES_STAT!C389</f>
        <v>22.49</v>
      </c>
      <c r="C386" s="5">
        <f>TITRES_STAT!D389</f>
        <v>19.5486</v>
      </c>
      <c r="D386" s="5">
        <f>TITRES_STAT!E389</f>
        <v>1</v>
      </c>
      <c r="E386" s="2">
        <f t="shared" si="20"/>
        <v>244856</v>
      </c>
      <c r="F386" s="5" t="str">
        <f t="shared" si="23"/>
        <v>BEARISH</v>
      </c>
      <c r="G386" s="5" t="str">
        <f t="shared" si="22"/>
        <v>NEUTRAL</v>
      </c>
      <c r="H386" s="5" t="str">
        <f t="shared" si="21"/>
        <v>CONFIRMED BEARISH</v>
      </c>
    </row>
    <row r="387" spans="1:8" ht="13.5" x14ac:dyDescent="0.25">
      <c r="A387" s="3">
        <f>TITRES_STAT!B390</f>
        <v>45166</v>
      </c>
      <c r="B387" s="5">
        <f>TITRES_STAT!C390</f>
        <v>22.45</v>
      </c>
      <c r="C387" s="5">
        <f>TITRES_STAT!D390</f>
        <v>19.5139</v>
      </c>
      <c r="D387" s="5">
        <f>TITRES_STAT!E390</f>
        <v>636</v>
      </c>
      <c r="E387" s="2">
        <f t="shared" si="20"/>
        <v>244220</v>
      </c>
      <c r="F387" s="5" t="str">
        <f t="shared" si="23"/>
        <v>BEARISH</v>
      </c>
      <c r="G387" s="5" t="str">
        <f t="shared" si="22"/>
        <v>NEUTRAL</v>
      </c>
      <c r="H387" s="5" t="str">
        <f t="shared" si="21"/>
        <v>CONFIRMED BEARISH</v>
      </c>
    </row>
    <row r="388" spans="1:8" ht="13.5" x14ac:dyDescent="0.25">
      <c r="A388" s="3">
        <f>TITRES_STAT!B391</f>
        <v>45167</v>
      </c>
      <c r="B388" s="5">
        <f>TITRES_STAT!C391</f>
        <v>22.35</v>
      </c>
      <c r="C388" s="5">
        <f>TITRES_STAT!D391</f>
        <v>19.427</v>
      </c>
      <c r="D388" s="5">
        <f>TITRES_STAT!E391</f>
        <v>469</v>
      </c>
      <c r="E388" s="2">
        <f t="shared" ref="E388:E451" si="24">IF(B388&gt;B387, E387+D388, IF(B388&lt;B387, E387-D388, E387))</f>
        <v>243751</v>
      </c>
      <c r="F388" s="5" t="str">
        <f t="shared" si="23"/>
        <v>BEARISH</v>
      </c>
      <c r="G388" s="5" t="str">
        <f t="shared" si="22"/>
        <v>NEUTRAL</v>
      </c>
      <c r="H388" s="5" t="str">
        <f t="shared" si="21"/>
        <v>CONFIRMED BEARISH</v>
      </c>
    </row>
    <row r="389" spans="1:8" ht="13.5" x14ac:dyDescent="0.25">
      <c r="A389" s="3">
        <f>TITRES_STAT!B392</f>
        <v>45168</v>
      </c>
      <c r="B389" s="5">
        <f>TITRES_STAT!C392</f>
        <v>22.3</v>
      </c>
      <c r="C389" s="5">
        <f>TITRES_STAT!D392</f>
        <v>19.383500000000002</v>
      </c>
      <c r="D389" s="5">
        <f>TITRES_STAT!E392</f>
        <v>1500</v>
      </c>
      <c r="E389" s="2">
        <f t="shared" si="24"/>
        <v>242251</v>
      </c>
      <c r="F389" s="5" t="str">
        <f t="shared" si="23"/>
        <v>BEARISH</v>
      </c>
      <c r="G389" s="5" t="str">
        <f t="shared" si="22"/>
        <v>NEUTRAL</v>
      </c>
      <c r="H389" s="5" t="str">
        <f t="shared" si="21"/>
        <v>CONFIRMED BEARISH</v>
      </c>
    </row>
    <row r="390" spans="1:8" ht="13.5" x14ac:dyDescent="0.25">
      <c r="A390" s="3">
        <f>TITRES_STAT!B393</f>
        <v>45169</v>
      </c>
      <c r="B390" s="5">
        <f>TITRES_STAT!C393</f>
        <v>22.3</v>
      </c>
      <c r="C390" s="5">
        <f>TITRES_STAT!D393</f>
        <v>19.383500000000002</v>
      </c>
      <c r="D390" s="5">
        <f>TITRES_STAT!E393</f>
        <v>420</v>
      </c>
      <c r="E390" s="2">
        <f t="shared" si="24"/>
        <v>242251</v>
      </c>
      <c r="F390" s="5" t="str">
        <f t="shared" si="23"/>
        <v>BEARISH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45170</v>
      </c>
      <c r="B391" s="5">
        <f>TITRES_STAT!C394</f>
        <v>22.39</v>
      </c>
      <c r="C391" s="5">
        <f>TITRES_STAT!D394</f>
        <v>19.4617</v>
      </c>
      <c r="D391" s="5">
        <f>TITRES_STAT!E394</f>
        <v>21</v>
      </c>
      <c r="E391" s="2">
        <f t="shared" si="24"/>
        <v>242272</v>
      </c>
      <c r="F391" s="5" t="str">
        <f t="shared" si="23"/>
        <v>BEARISH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CONFIRMED BEARISH</v>
      </c>
    </row>
    <row r="392" spans="1:8" ht="13.5" x14ac:dyDescent="0.25">
      <c r="A392" s="3">
        <f>TITRES_STAT!B395</f>
        <v>45173</v>
      </c>
      <c r="B392" s="5">
        <f>TITRES_STAT!C395</f>
        <v>22.3</v>
      </c>
      <c r="C392" s="5">
        <f>TITRES_STAT!D395</f>
        <v>19.383500000000002</v>
      </c>
      <c r="D392" s="5">
        <f>TITRES_STAT!E395</f>
        <v>1</v>
      </c>
      <c r="E392" s="2">
        <f t="shared" si="24"/>
        <v>242271</v>
      </c>
      <c r="F392" s="5" t="str">
        <f t="shared" ref="F392:F455" si="27">IF(E392&gt;E387,"BULLISH",IF(E392&lt;E387,"BEARISH","NEUTRAL"))</f>
        <v>BEARISH</v>
      </c>
      <c r="G392" s="5" t="str">
        <f t="shared" si="26"/>
        <v>NEUTRAL</v>
      </c>
      <c r="H392" s="5" t="str">
        <f t="shared" si="25"/>
        <v>CONFIRMED BEARISH</v>
      </c>
    </row>
    <row r="393" spans="1:8" ht="13.5" x14ac:dyDescent="0.25">
      <c r="A393" s="3">
        <f>TITRES_STAT!B396</f>
        <v>45174</v>
      </c>
      <c r="B393" s="5">
        <f>TITRES_STAT!C396</f>
        <v>22.3</v>
      </c>
      <c r="C393" s="5">
        <f>TITRES_STAT!D396</f>
        <v>19.383500000000002</v>
      </c>
      <c r="D393" s="5">
        <f>TITRES_STAT!E396</f>
        <v>0</v>
      </c>
      <c r="E393" s="2">
        <f t="shared" si="24"/>
        <v>242271</v>
      </c>
      <c r="F393" s="5" t="str">
        <f t="shared" si="27"/>
        <v>BEARISH</v>
      </c>
      <c r="G393" s="5" t="str">
        <f t="shared" si="26"/>
        <v>NEUTRAL</v>
      </c>
      <c r="H393" s="5" t="str">
        <f t="shared" si="25"/>
        <v>CONFIRMED BEARISH</v>
      </c>
    </row>
    <row r="394" spans="1:8" ht="13.5" x14ac:dyDescent="0.25">
      <c r="A394" s="3">
        <f>TITRES_STAT!B397</f>
        <v>45175</v>
      </c>
      <c r="B394" s="5">
        <f>TITRES_STAT!C397</f>
        <v>22.3</v>
      </c>
      <c r="C394" s="5">
        <f>TITRES_STAT!D397</f>
        <v>19.383500000000002</v>
      </c>
      <c r="D394" s="5">
        <f>TITRES_STAT!E397</f>
        <v>0</v>
      </c>
      <c r="E394" s="2">
        <f t="shared" si="24"/>
        <v>242271</v>
      </c>
      <c r="F394" s="5" t="str">
        <f t="shared" si="27"/>
        <v>BULLISH</v>
      </c>
      <c r="G394" s="5" t="str">
        <f t="shared" si="26"/>
        <v>NEUTRAL</v>
      </c>
      <c r="H394" s="5" t="str">
        <f t="shared" si="25"/>
        <v>NEUTRAL</v>
      </c>
    </row>
    <row r="395" spans="1:8" ht="13.5" x14ac:dyDescent="0.25">
      <c r="A395" s="3">
        <f>TITRES_STAT!B398</f>
        <v>45176</v>
      </c>
      <c r="B395" s="5">
        <f>TITRES_STAT!C398</f>
        <v>20.97</v>
      </c>
      <c r="C395" s="5">
        <f>TITRES_STAT!D398</f>
        <v>18.227399999999999</v>
      </c>
      <c r="D395" s="5">
        <f>TITRES_STAT!E398</f>
        <v>0</v>
      </c>
      <c r="E395" s="2">
        <f t="shared" si="24"/>
        <v>242271</v>
      </c>
      <c r="F395" s="5" t="str">
        <f t="shared" si="27"/>
        <v>BULLISH</v>
      </c>
      <c r="G395" s="5" t="str">
        <f t="shared" si="26"/>
        <v>NEUTRAL</v>
      </c>
      <c r="H395" s="5" t="str">
        <f t="shared" si="25"/>
        <v>BULLISH DIVERGENCE</v>
      </c>
    </row>
    <row r="396" spans="1:8" ht="13.5" x14ac:dyDescent="0.25">
      <c r="A396" s="3">
        <f>TITRES_STAT!B399</f>
        <v>45177</v>
      </c>
      <c r="B396" s="5">
        <f>TITRES_STAT!C399</f>
        <v>22</v>
      </c>
      <c r="C396" s="5">
        <f>TITRES_STAT!D399</f>
        <v>19.122699999999998</v>
      </c>
      <c r="D396" s="5">
        <f>TITRES_STAT!E399</f>
        <v>3220</v>
      </c>
      <c r="E396" s="2">
        <f t="shared" si="24"/>
        <v>245491</v>
      </c>
      <c r="F396" s="5" t="str">
        <f t="shared" si="27"/>
        <v>BULLISH</v>
      </c>
      <c r="G396" s="5" t="str">
        <f t="shared" si="26"/>
        <v>NEUTRAL</v>
      </c>
      <c r="H396" s="5" t="str">
        <f t="shared" si="25"/>
        <v>BULLISH DIVERGENCE</v>
      </c>
    </row>
    <row r="397" spans="1:8" ht="13.5" x14ac:dyDescent="0.25">
      <c r="A397" s="3">
        <f>TITRES_STAT!B400</f>
        <v>45180</v>
      </c>
      <c r="B397" s="5">
        <f>TITRES_STAT!C400</f>
        <v>22</v>
      </c>
      <c r="C397" s="5">
        <f>TITRES_STAT!D400</f>
        <v>19.122699999999998</v>
      </c>
      <c r="D397" s="5">
        <f>TITRES_STAT!E400</f>
        <v>263</v>
      </c>
      <c r="E397" s="2">
        <f t="shared" si="24"/>
        <v>245491</v>
      </c>
      <c r="F397" s="5" t="str">
        <f t="shared" si="27"/>
        <v>BULLISH</v>
      </c>
      <c r="G397" s="5" t="str">
        <f t="shared" si="26"/>
        <v>NEUTRAL</v>
      </c>
      <c r="H397" s="5" t="str">
        <f t="shared" si="25"/>
        <v>BULLISH DIVERGENCE</v>
      </c>
    </row>
    <row r="398" spans="1:8" ht="13.5" x14ac:dyDescent="0.25">
      <c r="A398" s="3">
        <f>TITRES_STAT!B401</f>
        <v>45181</v>
      </c>
      <c r="B398" s="5">
        <f>TITRES_STAT!C401</f>
        <v>22</v>
      </c>
      <c r="C398" s="5">
        <f>TITRES_STAT!D401</f>
        <v>19.122699999999998</v>
      </c>
      <c r="D398" s="5">
        <f>TITRES_STAT!E401</f>
        <v>110</v>
      </c>
      <c r="E398" s="2">
        <f t="shared" si="24"/>
        <v>245491</v>
      </c>
      <c r="F398" s="5" t="str">
        <f t="shared" si="27"/>
        <v>BULLISH</v>
      </c>
      <c r="G398" s="5" t="str">
        <f t="shared" si="26"/>
        <v>NEUTRAL</v>
      </c>
      <c r="H398" s="5" t="str">
        <f t="shared" si="25"/>
        <v>BULLISH DIVERGENCE</v>
      </c>
    </row>
    <row r="399" spans="1:8" ht="13.5" x14ac:dyDescent="0.25">
      <c r="A399" s="3">
        <f>TITRES_STAT!B402</f>
        <v>45182</v>
      </c>
      <c r="B399" s="5">
        <f>TITRES_STAT!C402</f>
        <v>22</v>
      </c>
      <c r="C399" s="5">
        <f>TITRES_STAT!D402</f>
        <v>19.122699999999998</v>
      </c>
      <c r="D399" s="5">
        <f>TITRES_STAT!E402</f>
        <v>200</v>
      </c>
      <c r="E399" s="2">
        <f t="shared" si="24"/>
        <v>245491</v>
      </c>
      <c r="F399" s="5" t="str">
        <f t="shared" si="27"/>
        <v>BULLISH</v>
      </c>
      <c r="G399" s="5" t="str">
        <f t="shared" si="26"/>
        <v>NEUTRAL</v>
      </c>
      <c r="H399" s="5" t="str">
        <f t="shared" si="25"/>
        <v>BULLISH DIVERGENCE</v>
      </c>
    </row>
    <row r="400" spans="1:8" ht="13.5" x14ac:dyDescent="0.25">
      <c r="A400" s="3">
        <f>TITRES_STAT!B403</f>
        <v>45183</v>
      </c>
      <c r="B400" s="5">
        <f>TITRES_STAT!C403</f>
        <v>22</v>
      </c>
      <c r="C400" s="5">
        <f>TITRES_STAT!D403</f>
        <v>19.122699999999998</v>
      </c>
      <c r="D400" s="5">
        <f>TITRES_STAT!E403</f>
        <v>0</v>
      </c>
      <c r="E400" s="2">
        <f t="shared" si="24"/>
        <v>245491</v>
      </c>
      <c r="F400" s="5" t="str">
        <f t="shared" si="27"/>
        <v>BULLISH</v>
      </c>
      <c r="G400" s="5" t="str">
        <f t="shared" si="26"/>
        <v>NEUTRAL</v>
      </c>
      <c r="H400" s="5" t="str">
        <f t="shared" si="25"/>
        <v>CONFIRMED BULLISH</v>
      </c>
    </row>
    <row r="401" spans="1:8" ht="13.5" x14ac:dyDescent="0.25">
      <c r="A401" s="3">
        <f>TITRES_STAT!B404</f>
        <v>45184</v>
      </c>
      <c r="B401" s="5">
        <f>TITRES_STAT!C404</f>
        <v>21.99</v>
      </c>
      <c r="C401" s="5">
        <f>TITRES_STAT!D404</f>
        <v>19.114000000000001</v>
      </c>
      <c r="D401" s="5">
        <f>TITRES_STAT!E404</f>
        <v>15</v>
      </c>
      <c r="E401" s="2">
        <f t="shared" si="24"/>
        <v>245476</v>
      </c>
      <c r="F401" s="5" t="str">
        <f t="shared" si="27"/>
        <v>BEARISH</v>
      </c>
      <c r="G401" s="5" t="str">
        <f t="shared" si="26"/>
        <v>NEUTRAL</v>
      </c>
      <c r="H401" s="5" t="str">
        <f t="shared" si="25"/>
        <v>CONFIRMED BEARISH</v>
      </c>
    </row>
    <row r="402" spans="1:8" ht="13.5" x14ac:dyDescent="0.25">
      <c r="A402" s="3">
        <f>TITRES_STAT!B405</f>
        <v>45187</v>
      </c>
      <c r="B402" s="5">
        <f>TITRES_STAT!C405</f>
        <v>21.99</v>
      </c>
      <c r="C402" s="5">
        <f>TITRES_STAT!D405</f>
        <v>19.114000000000001</v>
      </c>
      <c r="D402" s="5">
        <f>TITRES_STAT!E405</f>
        <v>0</v>
      </c>
      <c r="E402" s="2">
        <f t="shared" si="24"/>
        <v>245476</v>
      </c>
      <c r="F402" s="5" t="str">
        <f t="shared" si="27"/>
        <v>BEARISH</v>
      </c>
      <c r="G402" s="5" t="str">
        <f t="shared" si="26"/>
        <v>NEUTRAL</v>
      </c>
      <c r="H402" s="5" t="str">
        <f t="shared" si="25"/>
        <v>CONFIRMED BEARISH</v>
      </c>
    </row>
    <row r="403" spans="1:8" ht="13.5" x14ac:dyDescent="0.25">
      <c r="A403" s="3">
        <f>TITRES_STAT!B406</f>
        <v>45188</v>
      </c>
      <c r="B403" s="5">
        <f>TITRES_STAT!C406</f>
        <v>21.99</v>
      </c>
      <c r="C403" s="5">
        <f>TITRES_STAT!D406</f>
        <v>19.114000000000001</v>
      </c>
      <c r="D403" s="5">
        <f>TITRES_STAT!E406</f>
        <v>220</v>
      </c>
      <c r="E403" s="2">
        <f t="shared" si="24"/>
        <v>245476</v>
      </c>
      <c r="F403" s="5" t="str">
        <f t="shared" si="27"/>
        <v>BEARISH</v>
      </c>
      <c r="G403" s="5" t="str">
        <f t="shared" si="26"/>
        <v>NEUTRAL</v>
      </c>
      <c r="H403" s="5" t="str">
        <f t="shared" si="25"/>
        <v>CONFIRMED BEARISH</v>
      </c>
    </row>
    <row r="404" spans="1:8" ht="13.5" x14ac:dyDescent="0.25">
      <c r="A404" s="3">
        <f>TITRES_STAT!B407</f>
        <v>45189</v>
      </c>
      <c r="B404" s="5">
        <f>TITRES_STAT!C407</f>
        <v>21.99</v>
      </c>
      <c r="C404" s="5">
        <f>TITRES_STAT!D407</f>
        <v>19.114000000000001</v>
      </c>
      <c r="D404" s="5">
        <f>TITRES_STAT!E407</f>
        <v>0</v>
      </c>
      <c r="E404" s="2">
        <f t="shared" si="24"/>
        <v>245476</v>
      </c>
      <c r="F404" s="5" t="str">
        <f t="shared" si="27"/>
        <v>BEARISH</v>
      </c>
      <c r="G404" s="5" t="str">
        <f t="shared" si="26"/>
        <v>NEUTRAL</v>
      </c>
      <c r="H404" s="5" t="str">
        <f t="shared" si="25"/>
        <v>CONFIRMED BEARISH</v>
      </c>
    </row>
    <row r="405" spans="1:8" ht="13.5" x14ac:dyDescent="0.25">
      <c r="A405" s="3">
        <f>TITRES_STAT!B408</f>
        <v>45190</v>
      </c>
      <c r="B405" s="5">
        <f>TITRES_STAT!C408</f>
        <v>21.98</v>
      </c>
      <c r="C405" s="5">
        <f>TITRES_STAT!D408</f>
        <v>19.1053</v>
      </c>
      <c r="D405" s="5">
        <f>TITRES_STAT!E408</f>
        <v>27</v>
      </c>
      <c r="E405" s="2">
        <f t="shared" si="24"/>
        <v>245449</v>
      </c>
      <c r="F405" s="5" t="str">
        <f t="shared" si="27"/>
        <v>BEARISH</v>
      </c>
      <c r="G405" s="5" t="str">
        <f t="shared" si="26"/>
        <v>NEUTRAL</v>
      </c>
      <c r="H405" s="5" t="str">
        <f t="shared" si="25"/>
        <v>CONFIRMED BEARISH</v>
      </c>
    </row>
    <row r="406" spans="1:8" ht="13.5" x14ac:dyDescent="0.25">
      <c r="A406" s="3">
        <f>TITRES_STAT!B409</f>
        <v>45191</v>
      </c>
      <c r="B406" s="5">
        <f>TITRES_STAT!C409</f>
        <v>21.98</v>
      </c>
      <c r="C406" s="5">
        <f>TITRES_STAT!D409</f>
        <v>19.1053</v>
      </c>
      <c r="D406" s="5">
        <f>TITRES_STAT!E409</f>
        <v>80</v>
      </c>
      <c r="E406" s="2">
        <f t="shared" si="24"/>
        <v>245449</v>
      </c>
      <c r="F406" s="5" t="str">
        <f t="shared" si="27"/>
        <v>BEARISH</v>
      </c>
      <c r="G406" s="5" t="str">
        <f t="shared" si="26"/>
        <v>NEUTRAL</v>
      </c>
      <c r="H406" s="5" t="str">
        <f t="shared" si="25"/>
        <v>CONFIRMED BEARISH</v>
      </c>
    </row>
    <row r="407" spans="1:8" ht="13.5" x14ac:dyDescent="0.25">
      <c r="A407" s="3">
        <f>TITRES_STAT!B410</f>
        <v>45194</v>
      </c>
      <c r="B407" s="5">
        <f>TITRES_STAT!C410</f>
        <v>21.8</v>
      </c>
      <c r="C407" s="5">
        <f>TITRES_STAT!D410</f>
        <v>18.948899999999998</v>
      </c>
      <c r="D407" s="5">
        <f>TITRES_STAT!E410</f>
        <v>17</v>
      </c>
      <c r="E407" s="2">
        <f t="shared" si="24"/>
        <v>245432</v>
      </c>
      <c r="F407" s="5" t="str">
        <f t="shared" si="27"/>
        <v>BEARISH</v>
      </c>
      <c r="G407" s="5" t="str">
        <f t="shared" si="26"/>
        <v>NEUTRAL</v>
      </c>
      <c r="H407" s="5" t="str">
        <f t="shared" si="25"/>
        <v>CONFIRMED BEARISH</v>
      </c>
    </row>
    <row r="408" spans="1:8" ht="13.5" x14ac:dyDescent="0.25">
      <c r="A408" s="3">
        <f>TITRES_STAT!B411</f>
        <v>45195</v>
      </c>
      <c r="B408" s="5">
        <f>TITRES_STAT!C411</f>
        <v>21.8</v>
      </c>
      <c r="C408" s="5">
        <f>TITRES_STAT!D411</f>
        <v>18.948899999999998</v>
      </c>
      <c r="D408" s="5">
        <f>TITRES_STAT!E411</f>
        <v>3127</v>
      </c>
      <c r="E408" s="2">
        <f t="shared" si="24"/>
        <v>245432</v>
      </c>
      <c r="F408" s="5" t="str">
        <f t="shared" si="27"/>
        <v>BEARISH</v>
      </c>
      <c r="G408" s="5" t="str">
        <f t="shared" si="26"/>
        <v>NEUTRAL</v>
      </c>
      <c r="H408" s="5" t="str">
        <f t="shared" si="25"/>
        <v>CONFIRMED BEARISH</v>
      </c>
    </row>
    <row r="409" spans="1:8" ht="13.5" x14ac:dyDescent="0.25">
      <c r="A409" s="3">
        <f>TITRES_STAT!B412</f>
        <v>45197</v>
      </c>
      <c r="B409" s="5">
        <f>TITRES_STAT!C412</f>
        <v>21.8</v>
      </c>
      <c r="C409" s="5">
        <f>TITRES_STAT!D412</f>
        <v>18.948899999999998</v>
      </c>
      <c r="D409" s="5">
        <f>TITRES_STAT!E412</f>
        <v>0</v>
      </c>
      <c r="E409" s="2">
        <f t="shared" si="24"/>
        <v>245432</v>
      </c>
      <c r="F409" s="5" t="str">
        <f t="shared" si="27"/>
        <v>BEARISH</v>
      </c>
      <c r="G409" s="5" t="str">
        <f t="shared" si="26"/>
        <v>NEUTRAL</v>
      </c>
      <c r="H409" s="5" t="str">
        <f t="shared" si="25"/>
        <v>CONFIRMED BEARISH</v>
      </c>
    </row>
    <row r="410" spans="1:8" ht="13.5" x14ac:dyDescent="0.25">
      <c r="A410" s="3">
        <f>TITRES_STAT!B413</f>
        <v>45198</v>
      </c>
      <c r="B410" s="5">
        <f>TITRES_STAT!C413</f>
        <v>21.7</v>
      </c>
      <c r="C410" s="5">
        <f>TITRES_STAT!D413</f>
        <v>18.861999999999998</v>
      </c>
      <c r="D410" s="5">
        <f>TITRES_STAT!E413</f>
        <v>5955</v>
      </c>
      <c r="E410" s="2">
        <f t="shared" si="24"/>
        <v>239477</v>
      </c>
      <c r="F410" s="5" t="str">
        <f t="shared" si="27"/>
        <v>BEARISH</v>
      </c>
      <c r="G410" s="5" t="str">
        <f t="shared" si="26"/>
        <v>WEAK</v>
      </c>
      <c r="H410" s="5" t="str">
        <f t="shared" si="25"/>
        <v>CONFIRMED BEARISH</v>
      </c>
    </row>
    <row r="411" spans="1:8" ht="13.5" x14ac:dyDescent="0.25">
      <c r="A411" s="3">
        <f>TITRES_STAT!B414</f>
        <v>45201</v>
      </c>
      <c r="B411" s="5">
        <f>TITRES_STAT!C414</f>
        <v>21.7</v>
      </c>
      <c r="C411" s="5">
        <f>TITRES_STAT!D414</f>
        <v>18.861999999999998</v>
      </c>
      <c r="D411" s="5">
        <f>TITRES_STAT!E414</f>
        <v>0</v>
      </c>
      <c r="E411" s="2">
        <f t="shared" si="24"/>
        <v>239477</v>
      </c>
      <c r="F411" s="5" t="str">
        <f t="shared" si="27"/>
        <v>BEARISH</v>
      </c>
      <c r="G411" s="5" t="str">
        <f t="shared" si="26"/>
        <v>WEAK</v>
      </c>
      <c r="H411" s="5" t="str">
        <f t="shared" si="25"/>
        <v>CONFIRMED BEARISH</v>
      </c>
    </row>
    <row r="412" spans="1:8" ht="13.5" x14ac:dyDescent="0.25">
      <c r="A412" s="3">
        <f>TITRES_STAT!B415</f>
        <v>45202</v>
      </c>
      <c r="B412" s="5">
        <f>TITRES_STAT!C415</f>
        <v>21.6</v>
      </c>
      <c r="C412" s="5">
        <f>TITRES_STAT!D415</f>
        <v>18.774999999999999</v>
      </c>
      <c r="D412" s="5">
        <f>TITRES_STAT!E415</f>
        <v>590</v>
      </c>
      <c r="E412" s="2">
        <f t="shared" si="24"/>
        <v>238887</v>
      </c>
      <c r="F412" s="5" t="str">
        <f t="shared" si="27"/>
        <v>BEARISH</v>
      </c>
      <c r="G412" s="5" t="str">
        <f t="shared" si="26"/>
        <v>WEAK</v>
      </c>
      <c r="H412" s="5" t="str">
        <f t="shared" si="25"/>
        <v>CONFIRMED BEARISH</v>
      </c>
    </row>
    <row r="413" spans="1:8" ht="13.5" x14ac:dyDescent="0.25">
      <c r="A413" s="3">
        <f>TITRES_STAT!B416</f>
        <v>45203</v>
      </c>
      <c r="B413" s="5">
        <f>TITRES_STAT!C416</f>
        <v>21.6</v>
      </c>
      <c r="C413" s="5">
        <f>TITRES_STAT!D416</f>
        <v>18.774999999999999</v>
      </c>
      <c r="D413" s="5">
        <f>TITRES_STAT!E416</f>
        <v>0</v>
      </c>
      <c r="E413" s="2">
        <f t="shared" si="24"/>
        <v>238887</v>
      </c>
      <c r="F413" s="5" t="str">
        <f t="shared" si="27"/>
        <v>BEARISH</v>
      </c>
      <c r="G413" s="5" t="str">
        <f t="shared" si="26"/>
        <v>WEAK</v>
      </c>
      <c r="H413" s="5" t="str">
        <f t="shared" si="25"/>
        <v>CONFIRMED BEARISH</v>
      </c>
    </row>
    <row r="414" spans="1:8" ht="13.5" x14ac:dyDescent="0.25">
      <c r="A414" s="3">
        <f>TITRES_STAT!B417</f>
        <v>45204</v>
      </c>
      <c r="B414" s="5">
        <f>TITRES_STAT!C417</f>
        <v>21.6</v>
      </c>
      <c r="C414" s="5">
        <f>TITRES_STAT!D417</f>
        <v>18.774999999999999</v>
      </c>
      <c r="D414" s="5">
        <f>TITRES_STAT!E417</f>
        <v>750</v>
      </c>
      <c r="E414" s="2">
        <f t="shared" si="24"/>
        <v>238887</v>
      </c>
      <c r="F414" s="5" t="str">
        <f t="shared" si="27"/>
        <v>BEARISH</v>
      </c>
      <c r="G414" s="5" t="str">
        <f t="shared" si="26"/>
        <v>WEAK</v>
      </c>
      <c r="H414" s="5" t="str">
        <f t="shared" si="25"/>
        <v>CONFIRMED BEARISH</v>
      </c>
    </row>
    <row r="415" spans="1:8" ht="13.5" x14ac:dyDescent="0.25">
      <c r="A415" s="3">
        <f>TITRES_STAT!B418</f>
        <v>45205</v>
      </c>
      <c r="B415" s="5">
        <f>TITRES_STAT!C418</f>
        <v>21.6</v>
      </c>
      <c r="C415" s="5">
        <f>TITRES_STAT!D418</f>
        <v>18.774999999999999</v>
      </c>
      <c r="D415" s="5">
        <f>TITRES_STAT!E418</f>
        <v>0</v>
      </c>
      <c r="E415" s="2">
        <f t="shared" si="24"/>
        <v>238887</v>
      </c>
      <c r="F415" s="5" t="str">
        <f t="shared" si="27"/>
        <v>BEARISH</v>
      </c>
      <c r="G415" s="5" t="str">
        <f t="shared" si="26"/>
        <v>NEUTRAL</v>
      </c>
      <c r="H415" s="5" t="str">
        <f t="shared" si="25"/>
        <v>CONFIRMED BEARISH</v>
      </c>
    </row>
    <row r="416" spans="1:8" ht="13.5" x14ac:dyDescent="0.25">
      <c r="A416" s="3">
        <f>TITRES_STAT!B419</f>
        <v>45208</v>
      </c>
      <c r="B416" s="5">
        <f>TITRES_STAT!C419</f>
        <v>21.6</v>
      </c>
      <c r="C416" s="5">
        <f>TITRES_STAT!D419</f>
        <v>18.774999999999999</v>
      </c>
      <c r="D416" s="5">
        <f>TITRES_STAT!E419</f>
        <v>0</v>
      </c>
      <c r="E416" s="2">
        <f t="shared" si="24"/>
        <v>238887</v>
      </c>
      <c r="F416" s="5" t="str">
        <f t="shared" si="27"/>
        <v>BEARISH</v>
      </c>
      <c r="G416" s="5" t="str">
        <f t="shared" si="26"/>
        <v>NEUTRAL</v>
      </c>
      <c r="H416" s="5" t="str">
        <f t="shared" si="25"/>
        <v>CONFIRMED BEARISH</v>
      </c>
    </row>
    <row r="417" spans="1:8" ht="13.5" x14ac:dyDescent="0.25">
      <c r="A417" s="3">
        <f>TITRES_STAT!B420</f>
        <v>45209</v>
      </c>
      <c r="B417" s="5">
        <f>TITRES_STAT!C420</f>
        <v>21.6</v>
      </c>
      <c r="C417" s="5">
        <f>TITRES_STAT!D420</f>
        <v>18.774999999999999</v>
      </c>
      <c r="D417" s="5">
        <f>TITRES_STAT!E420</f>
        <v>0</v>
      </c>
      <c r="E417" s="2">
        <f t="shared" si="24"/>
        <v>238887</v>
      </c>
      <c r="F417" s="5" t="str">
        <f t="shared" si="27"/>
        <v>NEUTRAL</v>
      </c>
      <c r="G417" s="5" t="str">
        <f t="shared" si="26"/>
        <v>NEUTRAL</v>
      </c>
      <c r="H417" s="5" t="str">
        <f t="shared" si="25"/>
        <v>NEUTRAL</v>
      </c>
    </row>
    <row r="418" spans="1:8" ht="13.5" x14ac:dyDescent="0.25">
      <c r="A418" s="3">
        <f>TITRES_STAT!B421</f>
        <v>45210</v>
      </c>
      <c r="B418" s="5">
        <f>TITRES_STAT!C421</f>
        <v>21.6</v>
      </c>
      <c r="C418" s="5">
        <f>TITRES_STAT!D421</f>
        <v>18.774999999999999</v>
      </c>
      <c r="D418" s="5">
        <f>TITRES_STAT!E421</f>
        <v>0</v>
      </c>
      <c r="E418" s="2">
        <f t="shared" si="24"/>
        <v>238887</v>
      </c>
      <c r="F418" s="5" t="str">
        <f t="shared" si="27"/>
        <v>NEUTRAL</v>
      </c>
      <c r="G418" s="5" t="str">
        <f t="shared" si="26"/>
        <v>NEUTRAL</v>
      </c>
      <c r="H418" s="5" t="str">
        <f t="shared" si="25"/>
        <v>NEUTRAL</v>
      </c>
    </row>
    <row r="419" spans="1:8" ht="13.5" x14ac:dyDescent="0.25">
      <c r="A419" s="3">
        <f>TITRES_STAT!B422</f>
        <v>45211</v>
      </c>
      <c r="B419" s="5">
        <f>TITRES_STAT!C422</f>
        <v>21.6</v>
      </c>
      <c r="C419" s="5">
        <f>TITRES_STAT!D422</f>
        <v>18.774999999999999</v>
      </c>
      <c r="D419" s="5">
        <f>TITRES_STAT!E422</f>
        <v>0</v>
      </c>
      <c r="E419" s="2">
        <f t="shared" si="24"/>
        <v>238887</v>
      </c>
      <c r="F419" s="5" t="str">
        <f t="shared" si="27"/>
        <v>NEUTRAL</v>
      </c>
      <c r="G419" s="5" t="str">
        <f t="shared" si="26"/>
        <v>NEUTRAL</v>
      </c>
      <c r="H419" s="5" t="str">
        <f t="shared" si="25"/>
        <v>NEUTRAL</v>
      </c>
    </row>
    <row r="420" spans="1:8" ht="13.5" x14ac:dyDescent="0.25">
      <c r="A420" s="3">
        <f>TITRES_STAT!B423</f>
        <v>45212</v>
      </c>
      <c r="B420" s="5">
        <f>TITRES_STAT!C423</f>
        <v>21.54</v>
      </c>
      <c r="C420" s="5">
        <f>TITRES_STAT!D423</f>
        <v>18.722899999999999</v>
      </c>
      <c r="D420" s="5">
        <f>TITRES_STAT!E423</f>
        <v>2520</v>
      </c>
      <c r="E420" s="2">
        <f t="shared" si="24"/>
        <v>236367</v>
      </c>
      <c r="F420" s="5" t="str">
        <f t="shared" si="27"/>
        <v>BEARISH</v>
      </c>
      <c r="G420" s="5" t="str">
        <f t="shared" si="26"/>
        <v>NEUTRAL</v>
      </c>
      <c r="H420" s="5" t="str">
        <f t="shared" si="25"/>
        <v>CONFIRMED BEARISH</v>
      </c>
    </row>
    <row r="421" spans="1:8" ht="13.5" x14ac:dyDescent="0.25">
      <c r="A421" s="3">
        <f>TITRES_STAT!B424</f>
        <v>45215</v>
      </c>
      <c r="B421" s="5">
        <f>TITRES_STAT!C424</f>
        <v>21.54</v>
      </c>
      <c r="C421" s="5">
        <f>TITRES_STAT!D424</f>
        <v>18.722899999999999</v>
      </c>
      <c r="D421" s="5">
        <f>TITRES_STAT!E424</f>
        <v>0</v>
      </c>
      <c r="E421" s="2">
        <f t="shared" si="24"/>
        <v>236367</v>
      </c>
      <c r="F421" s="5" t="str">
        <f t="shared" si="27"/>
        <v>BEARISH</v>
      </c>
      <c r="G421" s="5" t="str">
        <f t="shared" si="26"/>
        <v>NEUTRAL</v>
      </c>
      <c r="H421" s="5" t="str">
        <f t="shared" si="25"/>
        <v>CONFIRMED BEARISH</v>
      </c>
    </row>
    <row r="422" spans="1:8" ht="13.5" x14ac:dyDescent="0.25">
      <c r="A422" s="3">
        <f>TITRES_STAT!B425</f>
        <v>45216</v>
      </c>
      <c r="B422" s="5">
        <f>TITRES_STAT!C425</f>
        <v>21.54</v>
      </c>
      <c r="C422" s="5">
        <f>TITRES_STAT!D425</f>
        <v>18.722899999999999</v>
      </c>
      <c r="D422" s="5">
        <f>TITRES_STAT!E425</f>
        <v>0</v>
      </c>
      <c r="E422" s="2">
        <f t="shared" si="24"/>
        <v>236367</v>
      </c>
      <c r="F422" s="5" t="str">
        <f t="shared" si="27"/>
        <v>BEARISH</v>
      </c>
      <c r="G422" s="5" t="str">
        <f t="shared" si="26"/>
        <v>NEUTRAL</v>
      </c>
      <c r="H422" s="5" t="str">
        <f t="shared" si="25"/>
        <v>CONFIRMED BEARISH</v>
      </c>
    </row>
    <row r="423" spans="1:8" ht="13.5" x14ac:dyDescent="0.25">
      <c r="A423" s="3">
        <f>TITRES_STAT!B426</f>
        <v>45217</v>
      </c>
      <c r="B423" s="5">
        <f>TITRES_STAT!C426</f>
        <v>21</v>
      </c>
      <c r="C423" s="5">
        <f>TITRES_STAT!D426</f>
        <v>18.253499999999999</v>
      </c>
      <c r="D423" s="5">
        <f>TITRES_STAT!E426</f>
        <v>2711</v>
      </c>
      <c r="E423" s="2">
        <f t="shared" si="24"/>
        <v>233656</v>
      </c>
      <c r="F423" s="5" t="str">
        <f t="shared" si="27"/>
        <v>BEARISH</v>
      </c>
      <c r="G423" s="5" t="str">
        <f t="shared" si="26"/>
        <v>WEAK</v>
      </c>
      <c r="H423" s="5" t="str">
        <f t="shared" si="25"/>
        <v>CONFIRMED BEARISH</v>
      </c>
    </row>
    <row r="424" spans="1:8" ht="13.5" x14ac:dyDescent="0.25">
      <c r="A424" s="3">
        <f>TITRES_STAT!B427</f>
        <v>45218</v>
      </c>
      <c r="B424" s="5">
        <f>TITRES_STAT!C427</f>
        <v>21.55</v>
      </c>
      <c r="C424" s="5">
        <f>TITRES_STAT!D427</f>
        <v>18.7316</v>
      </c>
      <c r="D424" s="5">
        <f>TITRES_STAT!E427</f>
        <v>9</v>
      </c>
      <c r="E424" s="2">
        <f t="shared" si="24"/>
        <v>233665</v>
      </c>
      <c r="F424" s="5" t="str">
        <f t="shared" si="27"/>
        <v>BEARISH</v>
      </c>
      <c r="G424" s="5" t="str">
        <f t="shared" si="26"/>
        <v>WEAK</v>
      </c>
      <c r="H424" s="5" t="str">
        <f t="shared" si="25"/>
        <v>CONFIRMED BEARISH</v>
      </c>
    </row>
    <row r="425" spans="1:8" ht="13.5" x14ac:dyDescent="0.25">
      <c r="A425" s="3">
        <f>TITRES_STAT!B428</f>
        <v>45219</v>
      </c>
      <c r="B425" s="5">
        <f>TITRES_STAT!C428</f>
        <v>21.55</v>
      </c>
      <c r="C425" s="5">
        <f>TITRES_STAT!D428</f>
        <v>18.7316</v>
      </c>
      <c r="D425" s="5">
        <f>TITRES_STAT!E428</f>
        <v>0</v>
      </c>
      <c r="E425" s="2">
        <f t="shared" si="24"/>
        <v>233665</v>
      </c>
      <c r="F425" s="5" t="str">
        <f t="shared" si="27"/>
        <v>BEARISH</v>
      </c>
      <c r="G425" s="5" t="str">
        <f t="shared" si="26"/>
        <v>NEUTRAL</v>
      </c>
      <c r="H425" s="5" t="str">
        <f t="shared" si="25"/>
        <v>BEARISH DIVERGENCE</v>
      </c>
    </row>
    <row r="426" spans="1:8" ht="13.5" x14ac:dyDescent="0.25">
      <c r="A426" s="3">
        <f>TITRES_STAT!B429</f>
        <v>45222</v>
      </c>
      <c r="B426" s="5">
        <f>TITRES_STAT!C429</f>
        <v>21.55</v>
      </c>
      <c r="C426" s="5">
        <f>TITRES_STAT!D429</f>
        <v>18.7316</v>
      </c>
      <c r="D426" s="5">
        <f>TITRES_STAT!E429</f>
        <v>130</v>
      </c>
      <c r="E426" s="2">
        <f t="shared" si="24"/>
        <v>233665</v>
      </c>
      <c r="F426" s="5" t="str">
        <f t="shared" si="27"/>
        <v>BEARISH</v>
      </c>
      <c r="G426" s="5" t="str">
        <f t="shared" si="26"/>
        <v>NEUTRAL</v>
      </c>
      <c r="H426" s="5" t="str">
        <f t="shared" si="25"/>
        <v>BEARISH DIVERGENCE</v>
      </c>
    </row>
    <row r="427" spans="1:8" ht="13.5" x14ac:dyDescent="0.25">
      <c r="A427" s="3">
        <f>TITRES_STAT!B430</f>
        <v>45223</v>
      </c>
      <c r="B427" s="5">
        <f>TITRES_STAT!C430</f>
        <v>21.54</v>
      </c>
      <c r="C427" s="5">
        <f>TITRES_STAT!D430</f>
        <v>18.722899999999999</v>
      </c>
      <c r="D427" s="5">
        <f>TITRES_STAT!E430</f>
        <v>366</v>
      </c>
      <c r="E427" s="2">
        <f t="shared" si="24"/>
        <v>233299</v>
      </c>
      <c r="F427" s="5" t="str">
        <f t="shared" si="27"/>
        <v>BEARISH</v>
      </c>
      <c r="G427" s="5" t="str">
        <f t="shared" si="26"/>
        <v>NEUTRAL</v>
      </c>
      <c r="H427" s="5" t="str">
        <f t="shared" si="25"/>
        <v>NEUTRAL</v>
      </c>
    </row>
    <row r="428" spans="1:8" ht="13.5" x14ac:dyDescent="0.25">
      <c r="A428" s="3">
        <f>TITRES_STAT!B431</f>
        <v>45224</v>
      </c>
      <c r="B428" s="5">
        <f>TITRES_STAT!C431</f>
        <v>21.4</v>
      </c>
      <c r="C428" s="5">
        <f>TITRES_STAT!D431</f>
        <v>18.601199999999999</v>
      </c>
      <c r="D428" s="5">
        <f>TITRES_STAT!E431</f>
        <v>1293</v>
      </c>
      <c r="E428" s="2">
        <f t="shared" si="24"/>
        <v>232006</v>
      </c>
      <c r="F428" s="5" t="str">
        <f t="shared" si="27"/>
        <v>BEARISH</v>
      </c>
      <c r="G428" s="5" t="str">
        <f t="shared" si="26"/>
        <v>NEUTRAL</v>
      </c>
      <c r="H428" s="5" t="str">
        <f t="shared" si="25"/>
        <v>BEARISH DIVERGENCE</v>
      </c>
    </row>
    <row r="429" spans="1:8" ht="13.5" x14ac:dyDescent="0.25">
      <c r="A429" s="3">
        <f>TITRES_STAT!B432</f>
        <v>45225</v>
      </c>
      <c r="B429" s="5">
        <f>TITRES_STAT!C432</f>
        <v>21.4</v>
      </c>
      <c r="C429" s="5">
        <f>TITRES_STAT!D432</f>
        <v>18.601199999999999</v>
      </c>
      <c r="D429" s="5">
        <f>TITRES_STAT!E432</f>
        <v>0</v>
      </c>
      <c r="E429" s="2">
        <f t="shared" si="24"/>
        <v>232006</v>
      </c>
      <c r="F429" s="5" t="str">
        <f t="shared" si="27"/>
        <v>BEARISH</v>
      </c>
      <c r="G429" s="5" t="str">
        <f t="shared" si="26"/>
        <v>NEUTRAL</v>
      </c>
      <c r="H429" s="5" t="str">
        <f t="shared" si="25"/>
        <v>CONFIRMED BEARISH</v>
      </c>
    </row>
    <row r="430" spans="1:8" ht="13.5" x14ac:dyDescent="0.25">
      <c r="A430" s="3">
        <f>TITRES_STAT!B433</f>
        <v>45226</v>
      </c>
      <c r="B430" s="5">
        <f>TITRES_STAT!C433</f>
        <v>21.4</v>
      </c>
      <c r="C430" s="5">
        <f>TITRES_STAT!D433</f>
        <v>18.601199999999999</v>
      </c>
      <c r="D430" s="5">
        <f>TITRES_STAT!E433</f>
        <v>0</v>
      </c>
      <c r="E430" s="2">
        <f t="shared" si="24"/>
        <v>232006</v>
      </c>
      <c r="F430" s="5" t="str">
        <f t="shared" si="27"/>
        <v>BEARISH</v>
      </c>
      <c r="G430" s="5" t="str">
        <f t="shared" si="26"/>
        <v>NEUTRAL</v>
      </c>
      <c r="H430" s="5" t="str">
        <f t="shared" si="25"/>
        <v>CONFIRMED BEARISH</v>
      </c>
    </row>
    <row r="431" spans="1:8" ht="13.5" x14ac:dyDescent="0.25">
      <c r="A431" s="3">
        <f>TITRES_STAT!B434</f>
        <v>45229</v>
      </c>
      <c r="B431" s="5">
        <f>TITRES_STAT!C434</f>
        <v>21.45</v>
      </c>
      <c r="C431" s="5">
        <f>TITRES_STAT!D434</f>
        <v>18.6447</v>
      </c>
      <c r="D431" s="5">
        <f>TITRES_STAT!E434</f>
        <v>1</v>
      </c>
      <c r="E431" s="2">
        <f t="shared" si="24"/>
        <v>232007</v>
      </c>
      <c r="F431" s="5" t="str">
        <f t="shared" si="27"/>
        <v>BEARISH</v>
      </c>
      <c r="G431" s="5" t="str">
        <f t="shared" si="26"/>
        <v>NEUTRAL</v>
      </c>
      <c r="H431" s="5" t="str">
        <f t="shared" si="25"/>
        <v>CONFIRMED BEARISH</v>
      </c>
    </row>
    <row r="432" spans="1:8" ht="13.5" x14ac:dyDescent="0.25">
      <c r="A432" s="3">
        <f>TITRES_STAT!B435</f>
        <v>45230</v>
      </c>
      <c r="B432" s="5">
        <f>TITRES_STAT!C435</f>
        <v>21.45</v>
      </c>
      <c r="C432" s="5">
        <f>TITRES_STAT!D435</f>
        <v>18.6447</v>
      </c>
      <c r="D432" s="5">
        <f>TITRES_STAT!E435</f>
        <v>0</v>
      </c>
      <c r="E432" s="2">
        <f t="shared" si="24"/>
        <v>232007</v>
      </c>
      <c r="F432" s="5" t="str">
        <f t="shared" si="27"/>
        <v>BEARISH</v>
      </c>
      <c r="G432" s="5" t="str">
        <f t="shared" si="26"/>
        <v>NEUTRAL</v>
      </c>
      <c r="H432" s="5" t="str">
        <f t="shared" si="25"/>
        <v>CONFIRMED BEARISH</v>
      </c>
    </row>
    <row r="433" spans="1:8" ht="13.5" x14ac:dyDescent="0.25">
      <c r="A433" s="3">
        <f>TITRES_STAT!B436</f>
        <v>45231</v>
      </c>
      <c r="B433" s="5">
        <f>TITRES_STAT!C436</f>
        <v>21.39</v>
      </c>
      <c r="C433" s="5">
        <f>TITRES_STAT!D436</f>
        <v>18.592500000000001</v>
      </c>
      <c r="D433" s="5">
        <f>TITRES_STAT!E436</f>
        <v>1403</v>
      </c>
      <c r="E433" s="2">
        <f t="shared" si="24"/>
        <v>230604</v>
      </c>
      <c r="F433" s="5" t="str">
        <f t="shared" si="27"/>
        <v>BEARISH</v>
      </c>
      <c r="G433" s="5" t="str">
        <f t="shared" si="26"/>
        <v>NEUTRAL</v>
      </c>
      <c r="H433" s="5" t="str">
        <f t="shared" si="25"/>
        <v>CONFIRMED BEARISH</v>
      </c>
    </row>
    <row r="434" spans="1:8" ht="13.5" x14ac:dyDescent="0.25">
      <c r="A434" s="3">
        <f>TITRES_STAT!B437</f>
        <v>45232</v>
      </c>
      <c r="B434" s="5">
        <f>TITRES_STAT!C437</f>
        <v>20.98</v>
      </c>
      <c r="C434" s="5">
        <f>TITRES_STAT!D437</f>
        <v>18.2361</v>
      </c>
      <c r="D434" s="5">
        <f>TITRES_STAT!E437</f>
        <v>626</v>
      </c>
      <c r="E434" s="2">
        <f t="shared" si="24"/>
        <v>229978</v>
      </c>
      <c r="F434" s="5" t="str">
        <f t="shared" si="27"/>
        <v>BEARISH</v>
      </c>
      <c r="G434" s="5" t="str">
        <f t="shared" si="26"/>
        <v>NEUTRAL</v>
      </c>
      <c r="H434" s="5" t="str">
        <f t="shared" si="25"/>
        <v>CONFIRMED BEARISH</v>
      </c>
    </row>
    <row r="435" spans="1:8" ht="13.5" x14ac:dyDescent="0.25">
      <c r="A435" s="3">
        <f>TITRES_STAT!B438</f>
        <v>45233</v>
      </c>
      <c r="B435" s="5">
        <f>TITRES_STAT!C438</f>
        <v>20.96</v>
      </c>
      <c r="C435" s="5">
        <f>TITRES_STAT!D438</f>
        <v>18.218699999999998</v>
      </c>
      <c r="D435" s="5">
        <f>TITRES_STAT!E438</f>
        <v>646</v>
      </c>
      <c r="E435" s="2">
        <f t="shared" si="24"/>
        <v>229332</v>
      </c>
      <c r="F435" s="5" t="str">
        <f t="shared" si="27"/>
        <v>BEARISH</v>
      </c>
      <c r="G435" s="5" t="str">
        <f t="shared" si="26"/>
        <v>NEUTRAL</v>
      </c>
      <c r="H435" s="5" t="str">
        <f t="shared" si="25"/>
        <v>CONFIRMED BEARISH</v>
      </c>
    </row>
    <row r="436" spans="1:8" ht="13.5" x14ac:dyDescent="0.25">
      <c r="A436" s="3">
        <f>TITRES_STAT!B439</f>
        <v>45236</v>
      </c>
      <c r="B436" s="5">
        <f>TITRES_STAT!C439</f>
        <v>21.28</v>
      </c>
      <c r="C436" s="5">
        <f>TITRES_STAT!D439</f>
        <v>18.4969</v>
      </c>
      <c r="D436" s="5">
        <f>TITRES_STAT!E439</f>
        <v>477</v>
      </c>
      <c r="E436" s="2">
        <f t="shared" si="24"/>
        <v>229809</v>
      </c>
      <c r="F436" s="5" t="str">
        <f t="shared" si="27"/>
        <v>BEARISH</v>
      </c>
      <c r="G436" s="5" t="str">
        <f t="shared" si="26"/>
        <v>NEUTRAL</v>
      </c>
      <c r="H436" s="5" t="str">
        <f t="shared" si="25"/>
        <v>CONFIRMED BEARISH</v>
      </c>
    </row>
    <row r="437" spans="1:8" ht="13.5" x14ac:dyDescent="0.25">
      <c r="A437" s="3">
        <f>TITRES_STAT!B440</f>
        <v>45237</v>
      </c>
      <c r="B437" s="5">
        <f>TITRES_STAT!C440</f>
        <v>21.28</v>
      </c>
      <c r="C437" s="5">
        <f>TITRES_STAT!D440</f>
        <v>18.4969</v>
      </c>
      <c r="D437" s="5">
        <f>TITRES_STAT!E440</f>
        <v>2</v>
      </c>
      <c r="E437" s="2">
        <f t="shared" si="24"/>
        <v>229809</v>
      </c>
      <c r="F437" s="5" t="str">
        <f t="shared" si="27"/>
        <v>BEARISH</v>
      </c>
      <c r="G437" s="5" t="str">
        <f t="shared" si="26"/>
        <v>NEUTRAL</v>
      </c>
      <c r="H437" s="5" t="str">
        <f t="shared" si="25"/>
        <v>CONFIRMED BEARISH</v>
      </c>
    </row>
    <row r="438" spans="1:8" ht="13.5" x14ac:dyDescent="0.25">
      <c r="A438" s="3">
        <f>TITRES_STAT!B441</f>
        <v>45238</v>
      </c>
      <c r="B438" s="5">
        <f>TITRES_STAT!C441</f>
        <v>21.24</v>
      </c>
      <c r="C438" s="5">
        <f>TITRES_STAT!D441</f>
        <v>18.4621</v>
      </c>
      <c r="D438" s="5">
        <f>TITRES_STAT!E441</f>
        <v>26</v>
      </c>
      <c r="E438" s="2">
        <f t="shared" si="24"/>
        <v>229783</v>
      </c>
      <c r="F438" s="5" t="str">
        <f t="shared" si="27"/>
        <v>BEARISH</v>
      </c>
      <c r="G438" s="5" t="str">
        <f t="shared" si="26"/>
        <v>NEUTRAL</v>
      </c>
      <c r="H438" s="5" t="str">
        <f t="shared" si="25"/>
        <v>CONFIRMED BEARISH</v>
      </c>
    </row>
    <row r="439" spans="1:8" ht="13.5" x14ac:dyDescent="0.25">
      <c r="A439" s="3">
        <f>TITRES_STAT!B442</f>
        <v>45239</v>
      </c>
      <c r="B439" s="5">
        <f>TITRES_STAT!C442</f>
        <v>20.5</v>
      </c>
      <c r="C439" s="5">
        <f>TITRES_STAT!D442</f>
        <v>17.818899999999999</v>
      </c>
      <c r="D439" s="5">
        <f>TITRES_STAT!E442</f>
        <v>446</v>
      </c>
      <c r="E439" s="2">
        <f t="shared" si="24"/>
        <v>229337</v>
      </c>
      <c r="F439" s="5" t="str">
        <f t="shared" si="27"/>
        <v>BEARISH</v>
      </c>
      <c r="G439" s="5" t="str">
        <f t="shared" si="26"/>
        <v>NEUTRAL</v>
      </c>
      <c r="H439" s="5" t="str">
        <f t="shared" si="25"/>
        <v>CONFIRMED BEARISH</v>
      </c>
    </row>
    <row r="440" spans="1:8" ht="13.5" x14ac:dyDescent="0.25">
      <c r="A440" s="3">
        <f>TITRES_STAT!B443</f>
        <v>45240</v>
      </c>
      <c r="B440" s="5">
        <f>TITRES_STAT!C443</f>
        <v>20.5</v>
      </c>
      <c r="C440" s="5">
        <f>TITRES_STAT!D443</f>
        <v>17.818899999999999</v>
      </c>
      <c r="D440" s="5">
        <f>TITRES_STAT!E443</f>
        <v>0</v>
      </c>
      <c r="E440" s="2">
        <f t="shared" si="24"/>
        <v>229337</v>
      </c>
      <c r="F440" s="5" t="str">
        <f t="shared" si="27"/>
        <v>BULLISH</v>
      </c>
      <c r="G440" s="5" t="str">
        <f t="shared" si="26"/>
        <v>NEUTRAL</v>
      </c>
      <c r="H440" s="5" t="str">
        <f t="shared" si="25"/>
        <v>BULLISH DIVERGENCE</v>
      </c>
    </row>
    <row r="441" spans="1:8" ht="13.5" x14ac:dyDescent="0.25">
      <c r="A441" s="3">
        <f>TITRES_STAT!B444</f>
        <v>45243</v>
      </c>
      <c r="B441" s="5">
        <f>TITRES_STAT!C444</f>
        <v>20</v>
      </c>
      <c r="C441" s="5">
        <f>TITRES_STAT!D444</f>
        <v>17.3843</v>
      </c>
      <c r="D441" s="5">
        <f>TITRES_STAT!E444</f>
        <v>273</v>
      </c>
      <c r="E441" s="2">
        <f t="shared" si="24"/>
        <v>229064</v>
      </c>
      <c r="F441" s="5" t="str">
        <f t="shared" si="27"/>
        <v>BEARISH</v>
      </c>
      <c r="G441" s="5" t="str">
        <f t="shared" si="26"/>
        <v>NEUTRAL</v>
      </c>
      <c r="H441" s="5" t="str">
        <f t="shared" si="25"/>
        <v>CONFIRMED BEARISH</v>
      </c>
    </row>
    <row r="442" spans="1:8" ht="13.5" x14ac:dyDescent="0.25">
      <c r="A442" s="3">
        <f>TITRES_STAT!B445</f>
        <v>45244</v>
      </c>
      <c r="B442" s="5">
        <f>TITRES_STAT!C445</f>
        <v>21.2</v>
      </c>
      <c r="C442" s="5">
        <f>TITRES_STAT!D445</f>
        <v>18.427399999999999</v>
      </c>
      <c r="D442" s="5">
        <f>TITRES_STAT!E445</f>
        <v>1703</v>
      </c>
      <c r="E442" s="2">
        <f t="shared" si="24"/>
        <v>230767</v>
      </c>
      <c r="F442" s="5" t="str">
        <f t="shared" si="27"/>
        <v>BULLISH</v>
      </c>
      <c r="G442" s="5" t="str">
        <f t="shared" si="26"/>
        <v>NEUTRAL</v>
      </c>
      <c r="H442" s="5" t="str">
        <f t="shared" si="25"/>
        <v>BULLISH DIVERGENCE</v>
      </c>
    </row>
    <row r="443" spans="1:8" ht="13.5" x14ac:dyDescent="0.25">
      <c r="A443" s="3">
        <f>TITRES_STAT!B446</f>
        <v>45245</v>
      </c>
      <c r="B443" s="5">
        <f>TITRES_STAT!C446</f>
        <v>21.2</v>
      </c>
      <c r="C443" s="5">
        <f>TITRES_STAT!D446</f>
        <v>18.427399999999999</v>
      </c>
      <c r="D443" s="5">
        <f>TITRES_STAT!E446</f>
        <v>0</v>
      </c>
      <c r="E443" s="2">
        <f t="shared" si="24"/>
        <v>230767</v>
      </c>
      <c r="F443" s="5" t="str">
        <f t="shared" si="27"/>
        <v>BULLISH</v>
      </c>
      <c r="G443" s="5" t="str">
        <f t="shared" si="26"/>
        <v>NEUTRAL</v>
      </c>
      <c r="H443" s="5" t="str">
        <f t="shared" si="25"/>
        <v>BULLISH DIVERGENCE</v>
      </c>
    </row>
    <row r="444" spans="1:8" ht="13.5" x14ac:dyDescent="0.25">
      <c r="A444" s="3">
        <f>TITRES_STAT!B447</f>
        <v>45246</v>
      </c>
      <c r="B444" s="5">
        <f>TITRES_STAT!C447</f>
        <v>20</v>
      </c>
      <c r="C444" s="5">
        <f>TITRES_STAT!D447</f>
        <v>17.3843</v>
      </c>
      <c r="D444" s="5">
        <f>TITRES_STAT!E447</f>
        <v>1526</v>
      </c>
      <c r="E444" s="2">
        <f t="shared" si="24"/>
        <v>229241</v>
      </c>
      <c r="F444" s="5" t="str">
        <f t="shared" si="27"/>
        <v>BEARISH</v>
      </c>
      <c r="G444" s="5" t="str">
        <f t="shared" si="26"/>
        <v>NEUTRAL</v>
      </c>
      <c r="H444" s="5" t="str">
        <f t="shared" si="25"/>
        <v>CONFIRMED BEARISH</v>
      </c>
    </row>
    <row r="445" spans="1:8" ht="13.5" x14ac:dyDescent="0.25">
      <c r="A445" s="3">
        <f>TITRES_STAT!B448</f>
        <v>45247</v>
      </c>
      <c r="B445" s="5">
        <f>TITRES_STAT!C448</f>
        <v>20</v>
      </c>
      <c r="C445" s="5">
        <f>TITRES_STAT!D448</f>
        <v>17.3843</v>
      </c>
      <c r="D445" s="5">
        <f>TITRES_STAT!E448</f>
        <v>5</v>
      </c>
      <c r="E445" s="2">
        <f t="shared" si="24"/>
        <v>229241</v>
      </c>
      <c r="F445" s="5" t="str">
        <f t="shared" si="27"/>
        <v>BEARISH</v>
      </c>
      <c r="G445" s="5" t="str">
        <f t="shared" si="26"/>
        <v>NEUTRAL</v>
      </c>
      <c r="H445" s="5" t="str">
        <f t="shared" si="25"/>
        <v>CONFIRMED BEARISH</v>
      </c>
    </row>
    <row r="446" spans="1:8" ht="13.5" x14ac:dyDescent="0.25">
      <c r="A446" s="3">
        <f>TITRES_STAT!B449</f>
        <v>45250</v>
      </c>
      <c r="B446" s="5">
        <f>TITRES_STAT!C449</f>
        <v>20</v>
      </c>
      <c r="C446" s="5">
        <f>TITRES_STAT!D449</f>
        <v>17.3843</v>
      </c>
      <c r="D446" s="5">
        <f>TITRES_STAT!E449</f>
        <v>240</v>
      </c>
      <c r="E446" s="2">
        <f t="shared" si="24"/>
        <v>229241</v>
      </c>
      <c r="F446" s="5" t="str">
        <f t="shared" si="27"/>
        <v>BULLISH</v>
      </c>
      <c r="G446" s="5" t="str">
        <f t="shared" si="26"/>
        <v>NEUTRAL</v>
      </c>
      <c r="H446" s="5" t="str">
        <f t="shared" si="25"/>
        <v>NEUTRAL</v>
      </c>
    </row>
    <row r="447" spans="1:8" ht="13.5" x14ac:dyDescent="0.25">
      <c r="A447" s="3">
        <f>TITRES_STAT!B450</f>
        <v>45251</v>
      </c>
      <c r="B447" s="5">
        <f>TITRES_STAT!C450</f>
        <v>20</v>
      </c>
      <c r="C447" s="5">
        <f>TITRES_STAT!D450</f>
        <v>17.3843</v>
      </c>
      <c r="D447" s="5">
        <f>TITRES_STAT!E450</f>
        <v>1745</v>
      </c>
      <c r="E447" s="2">
        <f t="shared" si="24"/>
        <v>229241</v>
      </c>
      <c r="F447" s="5" t="str">
        <f t="shared" si="27"/>
        <v>BEARISH</v>
      </c>
      <c r="G447" s="5" t="str">
        <f t="shared" si="26"/>
        <v>NEUTRAL</v>
      </c>
      <c r="H447" s="5" t="str">
        <f t="shared" si="25"/>
        <v>CONFIRMED BEARISH</v>
      </c>
    </row>
    <row r="448" spans="1:8" ht="13.5" x14ac:dyDescent="0.25">
      <c r="A448" s="3">
        <f>TITRES_STAT!B451</f>
        <v>45252</v>
      </c>
      <c r="B448" s="5">
        <f>TITRES_STAT!C451</f>
        <v>20</v>
      </c>
      <c r="C448" s="5">
        <f>TITRES_STAT!D451</f>
        <v>17.3843</v>
      </c>
      <c r="D448" s="5">
        <f>TITRES_STAT!E451</f>
        <v>870</v>
      </c>
      <c r="E448" s="2">
        <f t="shared" si="24"/>
        <v>229241</v>
      </c>
      <c r="F448" s="5" t="str">
        <f t="shared" si="27"/>
        <v>BEARISH</v>
      </c>
      <c r="G448" s="5" t="str">
        <f t="shared" si="26"/>
        <v>NEUTRAL</v>
      </c>
      <c r="H448" s="5" t="str">
        <f t="shared" si="25"/>
        <v>CONFIRMED BEARISH</v>
      </c>
    </row>
    <row r="449" spans="1:8" ht="13.5" x14ac:dyDescent="0.25">
      <c r="A449" s="3">
        <f>TITRES_STAT!B452</f>
        <v>45253</v>
      </c>
      <c r="B449" s="5">
        <f>TITRES_STAT!C452</f>
        <v>20</v>
      </c>
      <c r="C449" s="5">
        <f>TITRES_STAT!D452</f>
        <v>17.3843</v>
      </c>
      <c r="D449" s="5">
        <f>TITRES_STAT!E452</f>
        <v>0</v>
      </c>
      <c r="E449" s="2">
        <f t="shared" si="24"/>
        <v>229241</v>
      </c>
      <c r="F449" s="5" t="str">
        <f t="shared" si="27"/>
        <v>NEUTRAL</v>
      </c>
      <c r="G449" s="5" t="str">
        <f t="shared" si="26"/>
        <v>NEUTRAL</v>
      </c>
      <c r="H449" s="5" t="str">
        <f t="shared" si="25"/>
        <v>NEUTRAL</v>
      </c>
    </row>
    <row r="450" spans="1:8" ht="13.5" x14ac:dyDescent="0.25">
      <c r="A450" s="3">
        <f>TITRES_STAT!B453</f>
        <v>45254</v>
      </c>
      <c r="B450" s="5">
        <f>TITRES_STAT!C453</f>
        <v>19.989999999999998</v>
      </c>
      <c r="C450" s="5">
        <f>TITRES_STAT!D453</f>
        <v>17.375599999999999</v>
      </c>
      <c r="D450" s="5">
        <f>TITRES_STAT!E453</f>
        <v>1156</v>
      </c>
      <c r="E450" s="2">
        <f t="shared" si="24"/>
        <v>228085</v>
      </c>
      <c r="F450" s="5" t="str">
        <f t="shared" si="27"/>
        <v>BEARISH</v>
      </c>
      <c r="G450" s="5" t="str">
        <f t="shared" si="26"/>
        <v>NEUTRAL</v>
      </c>
      <c r="H450" s="5" t="str">
        <f t="shared" si="25"/>
        <v>CONFIRMED BEARISH</v>
      </c>
    </row>
    <row r="451" spans="1:8" ht="13.5" x14ac:dyDescent="0.25">
      <c r="A451" s="3">
        <f>TITRES_STAT!B454</f>
        <v>45257</v>
      </c>
      <c r="B451" s="5">
        <f>TITRES_STAT!C454</f>
        <v>19.98</v>
      </c>
      <c r="C451" s="5">
        <f>TITRES_STAT!D454</f>
        <v>17.366900000000001</v>
      </c>
      <c r="D451" s="5">
        <f>TITRES_STAT!E454</f>
        <v>1207</v>
      </c>
      <c r="E451" s="2">
        <f t="shared" si="24"/>
        <v>226878</v>
      </c>
      <c r="F451" s="5" t="str">
        <f t="shared" si="27"/>
        <v>BEARISH</v>
      </c>
      <c r="G451" s="5" t="str">
        <f t="shared" si="26"/>
        <v>NEUTRAL</v>
      </c>
      <c r="H451" s="5" t="str">
        <f t="shared" si="25"/>
        <v>CONFIRMED BEARISH</v>
      </c>
    </row>
    <row r="452" spans="1:8" ht="13.5" x14ac:dyDescent="0.25">
      <c r="A452" s="3">
        <f>TITRES_STAT!B455</f>
        <v>45258</v>
      </c>
      <c r="B452" s="5">
        <f>TITRES_STAT!C455</f>
        <v>19.98</v>
      </c>
      <c r="C452" s="5">
        <f>TITRES_STAT!D455</f>
        <v>17.366900000000001</v>
      </c>
      <c r="D452" s="5">
        <f>TITRES_STAT!E455</f>
        <v>338</v>
      </c>
      <c r="E452" s="2">
        <f t="shared" ref="E452:E515" si="28">IF(B452&gt;B451, E451+D452, IF(B452&lt;B451, E451-D452, E451))</f>
        <v>226878</v>
      </c>
      <c r="F452" s="5" t="str">
        <f t="shared" si="27"/>
        <v>BEARISH</v>
      </c>
      <c r="G452" s="5" t="str">
        <f t="shared" si="26"/>
        <v>NEUTRAL</v>
      </c>
      <c r="H452" s="5" t="str">
        <f t="shared" si="25"/>
        <v>CONFIRMED BEARISH</v>
      </c>
    </row>
    <row r="453" spans="1:8" ht="13.5" x14ac:dyDescent="0.25">
      <c r="A453" s="3">
        <f>TITRES_STAT!B456</f>
        <v>45259</v>
      </c>
      <c r="B453" s="5">
        <f>TITRES_STAT!C456</f>
        <v>19.98</v>
      </c>
      <c r="C453" s="5">
        <f>TITRES_STAT!D456</f>
        <v>17.366900000000001</v>
      </c>
      <c r="D453" s="5">
        <f>TITRES_STAT!E456</f>
        <v>107</v>
      </c>
      <c r="E453" s="2">
        <f t="shared" si="28"/>
        <v>226878</v>
      </c>
      <c r="F453" s="5" t="str">
        <f t="shared" si="27"/>
        <v>BEARISH</v>
      </c>
      <c r="G453" s="5" t="str">
        <f t="shared" si="26"/>
        <v>NEUTRAL</v>
      </c>
      <c r="H453" s="5" t="str">
        <f t="shared" si="25"/>
        <v>CONFIRMED BEARISH</v>
      </c>
    </row>
    <row r="454" spans="1:8" ht="13.5" x14ac:dyDescent="0.25">
      <c r="A454" s="3">
        <f>TITRES_STAT!B457</f>
        <v>45260</v>
      </c>
      <c r="B454" s="5">
        <f>TITRES_STAT!C457</f>
        <v>19.89</v>
      </c>
      <c r="C454" s="5">
        <f>TITRES_STAT!D457</f>
        <v>17.288699999999999</v>
      </c>
      <c r="D454" s="5">
        <f>TITRES_STAT!E457</f>
        <v>204</v>
      </c>
      <c r="E454" s="2">
        <f t="shared" si="28"/>
        <v>226674</v>
      </c>
      <c r="F454" s="5" t="str">
        <f t="shared" si="27"/>
        <v>BEARISH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45261</v>
      </c>
      <c r="B455" s="5">
        <f>TITRES_STAT!C458</f>
        <v>19.98</v>
      </c>
      <c r="C455" s="5">
        <f>TITRES_STAT!D458</f>
        <v>17.366900000000001</v>
      </c>
      <c r="D455" s="5">
        <f>TITRES_STAT!E458</f>
        <v>60</v>
      </c>
      <c r="E455" s="2">
        <f t="shared" si="28"/>
        <v>226734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CONFIRMED BEARISH</v>
      </c>
    </row>
    <row r="456" spans="1:8" ht="13.5" x14ac:dyDescent="0.25">
      <c r="A456" s="3">
        <f>TITRES_STAT!B459</f>
        <v>45264</v>
      </c>
      <c r="B456" s="5">
        <f>TITRES_STAT!C459</f>
        <v>19.98</v>
      </c>
      <c r="C456" s="5">
        <f>TITRES_STAT!D459</f>
        <v>17.366900000000001</v>
      </c>
      <c r="D456" s="5">
        <f>TITRES_STAT!E459</f>
        <v>0</v>
      </c>
      <c r="E456" s="2">
        <f t="shared" si="28"/>
        <v>226734</v>
      </c>
      <c r="F456" s="5" t="str">
        <f t="shared" ref="F456:F519" si="31">IF(E456&gt;E451,"BULLISH",IF(E456&lt;E451,"BEARISH","NEUTRAL"))</f>
        <v>BEARISH</v>
      </c>
      <c r="G456" s="5" t="str">
        <f t="shared" si="30"/>
        <v>NEUTRAL</v>
      </c>
      <c r="H456" s="5" t="str">
        <f t="shared" si="29"/>
        <v>NEUTRAL</v>
      </c>
    </row>
    <row r="457" spans="1:8" ht="13.5" x14ac:dyDescent="0.25">
      <c r="A457" s="3">
        <f>TITRES_STAT!B460</f>
        <v>45265</v>
      </c>
      <c r="B457" s="5">
        <f>TITRES_STAT!C460</f>
        <v>19.97</v>
      </c>
      <c r="C457" s="5">
        <f>TITRES_STAT!D460</f>
        <v>17.3582</v>
      </c>
      <c r="D457" s="5">
        <f>TITRES_STAT!E460</f>
        <v>638</v>
      </c>
      <c r="E457" s="2">
        <f t="shared" si="28"/>
        <v>226096</v>
      </c>
      <c r="F457" s="5" t="str">
        <f t="shared" si="31"/>
        <v>BEARISH</v>
      </c>
      <c r="G457" s="5" t="str">
        <f t="shared" si="30"/>
        <v>NEUTRAL</v>
      </c>
      <c r="H457" s="5" t="str">
        <f t="shared" si="29"/>
        <v>CONFIRMED BEARISH</v>
      </c>
    </row>
    <row r="458" spans="1:8" ht="13.5" x14ac:dyDescent="0.25">
      <c r="A458" s="3">
        <f>TITRES_STAT!B461</f>
        <v>45266</v>
      </c>
      <c r="B458" s="5">
        <f>TITRES_STAT!C461</f>
        <v>19.96</v>
      </c>
      <c r="C458" s="5">
        <f>TITRES_STAT!D461</f>
        <v>17.349499999999999</v>
      </c>
      <c r="D458" s="5">
        <f>TITRES_STAT!E461</f>
        <v>505</v>
      </c>
      <c r="E458" s="2">
        <f t="shared" si="28"/>
        <v>225591</v>
      </c>
      <c r="F458" s="5" t="str">
        <f t="shared" si="31"/>
        <v>BEARISH</v>
      </c>
      <c r="G458" s="5" t="str">
        <f t="shared" si="30"/>
        <v>NEUTRAL</v>
      </c>
      <c r="H458" s="5" t="str">
        <f t="shared" si="29"/>
        <v>CONFIRMED BEARISH</v>
      </c>
    </row>
    <row r="459" spans="1:8" ht="13.5" x14ac:dyDescent="0.25">
      <c r="A459" s="3">
        <f>TITRES_STAT!B462</f>
        <v>45267</v>
      </c>
      <c r="B459" s="5">
        <f>TITRES_STAT!C462</f>
        <v>19.96</v>
      </c>
      <c r="C459" s="5">
        <f>TITRES_STAT!D462</f>
        <v>17.349499999999999</v>
      </c>
      <c r="D459" s="5">
        <f>TITRES_STAT!E462</f>
        <v>300</v>
      </c>
      <c r="E459" s="2">
        <f t="shared" si="28"/>
        <v>225591</v>
      </c>
      <c r="F459" s="5" t="str">
        <f t="shared" si="31"/>
        <v>BEARISH</v>
      </c>
      <c r="G459" s="5" t="str">
        <f t="shared" si="30"/>
        <v>NEUTRAL</v>
      </c>
      <c r="H459" s="5" t="str">
        <f t="shared" si="29"/>
        <v>BEARISH DIVERGENCE</v>
      </c>
    </row>
    <row r="460" spans="1:8" ht="13.5" x14ac:dyDescent="0.25">
      <c r="A460" s="3">
        <f>TITRES_STAT!B463</f>
        <v>45268</v>
      </c>
      <c r="B460" s="5">
        <f>TITRES_STAT!C463</f>
        <v>19.95</v>
      </c>
      <c r="C460" s="5">
        <f>TITRES_STAT!D463</f>
        <v>17.340800000000002</v>
      </c>
      <c r="D460" s="5">
        <f>TITRES_STAT!E463</f>
        <v>491</v>
      </c>
      <c r="E460" s="2">
        <f t="shared" si="28"/>
        <v>225100</v>
      </c>
      <c r="F460" s="5" t="str">
        <f t="shared" si="31"/>
        <v>BEARISH</v>
      </c>
      <c r="G460" s="5" t="str">
        <f t="shared" si="30"/>
        <v>NEUTRAL</v>
      </c>
      <c r="H460" s="5" t="str">
        <f t="shared" si="29"/>
        <v>CONFIRMED BEARISH</v>
      </c>
    </row>
    <row r="461" spans="1:8" ht="13.5" x14ac:dyDescent="0.25">
      <c r="A461" s="3">
        <f>TITRES_STAT!B464</f>
        <v>45271</v>
      </c>
      <c r="B461" s="5">
        <f>TITRES_STAT!C464</f>
        <v>19.989999999999998</v>
      </c>
      <c r="C461" s="5">
        <f>TITRES_STAT!D464</f>
        <v>17.375599999999999</v>
      </c>
      <c r="D461" s="5">
        <f>TITRES_STAT!E464</f>
        <v>11311</v>
      </c>
      <c r="E461" s="2">
        <f t="shared" si="28"/>
        <v>236411</v>
      </c>
      <c r="F461" s="5" t="str">
        <f t="shared" si="31"/>
        <v>BULLISH</v>
      </c>
      <c r="G461" s="5" t="str">
        <f t="shared" si="30"/>
        <v>STRONG</v>
      </c>
      <c r="H461" s="5" t="str">
        <f t="shared" si="29"/>
        <v>CONFIRMED BULLISH</v>
      </c>
    </row>
    <row r="462" spans="1:8" ht="13.5" x14ac:dyDescent="0.25">
      <c r="A462" s="3">
        <f>TITRES_STAT!B465</f>
        <v>45272</v>
      </c>
      <c r="B462" s="5">
        <f>TITRES_STAT!C465</f>
        <v>19.98</v>
      </c>
      <c r="C462" s="5">
        <f>TITRES_STAT!D465</f>
        <v>17.366900000000001</v>
      </c>
      <c r="D462" s="5">
        <f>TITRES_STAT!E465</f>
        <v>20</v>
      </c>
      <c r="E462" s="2">
        <f t="shared" si="28"/>
        <v>236391</v>
      </c>
      <c r="F462" s="5" t="str">
        <f t="shared" si="31"/>
        <v>BULLISH</v>
      </c>
      <c r="G462" s="5" t="str">
        <f t="shared" si="30"/>
        <v>STRONG</v>
      </c>
      <c r="H462" s="5" t="str">
        <f t="shared" si="29"/>
        <v>CONFIRMED BULLISH</v>
      </c>
    </row>
    <row r="463" spans="1:8" ht="13.5" x14ac:dyDescent="0.25">
      <c r="A463" s="3">
        <f>TITRES_STAT!B466</f>
        <v>45273</v>
      </c>
      <c r="B463" s="5">
        <f>TITRES_STAT!C466</f>
        <v>19.98</v>
      </c>
      <c r="C463" s="5">
        <f>TITRES_STAT!D466</f>
        <v>17.366900000000001</v>
      </c>
      <c r="D463" s="5">
        <f>TITRES_STAT!E466</f>
        <v>0</v>
      </c>
      <c r="E463" s="2">
        <f t="shared" si="28"/>
        <v>236391</v>
      </c>
      <c r="F463" s="5" t="str">
        <f t="shared" si="31"/>
        <v>BULLISH</v>
      </c>
      <c r="G463" s="5" t="str">
        <f t="shared" si="30"/>
        <v>STRONG</v>
      </c>
      <c r="H463" s="5" t="str">
        <f t="shared" si="29"/>
        <v>CONFIRMED BULLISH</v>
      </c>
    </row>
    <row r="464" spans="1:8" ht="13.5" x14ac:dyDescent="0.25">
      <c r="A464" s="3">
        <f>TITRES_STAT!B467</f>
        <v>45274</v>
      </c>
      <c r="B464" s="5">
        <f>TITRES_STAT!C467</f>
        <v>19.899999999999999</v>
      </c>
      <c r="C464" s="5">
        <f>TITRES_STAT!D467</f>
        <v>17.2974</v>
      </c>
      <c r="D464" s="5">
        <f>TITRES_STAT!E467</f>
        <v>200</v>
      </c>
      <c r="E464" s="2">
        <f t="shared" si="28"/>
        <v>236191</v>
      </c>
      <c r="F464" s="5" t="str">
        <f t="shared" si="31"/>
        <v>BULLISH</v>
      </c>
      <c r="G464" s="5" t="str">
        <f t="shared" si="30"/>
        <v>STRONG</v>
      </c>
      <c r="H464" s="5" t="str">
        <f t="shared" si="29"/>
        <v>BULLISH DIVERGENCE</v>
      </c>
    </row>
    <row r="465" spans="1:8" ht="13.5" x14ac:dyDescent="0.25">
      <c r="A465" s="3">
        <f>TITRES_STAT!B468</f>
        <v>45275</v>
      </c>
      <c r="B465" s="5">
        <f>TITRES_STAT!C468</f>
        <v>19.940000000000001</v>
      </c>
      <c r="C465" s="5">
        <f>TITRES_STAT!D468</f>
        <v>17.332100000000001</v>
      </c>
      <c r="D465" s="5">
        <f>TITRES_STAT!E468</f>
        <v>51</v>
      </c>
      <c r="E465" s="2">
        <f t="shared" si="28"/>
        <v>236242</v>
      </c>
      <c r="F465" s="5" t="str">
        <f t="shared" si="31"/>
        <v>BULLISH</v>
      </c>
      <c r="G465" s="5" t="str">
        <f t="shared" si="30"/>
        <v>STRONG</v>
      </c>
      <c r="H465" s="5" t="str">
        <f t="shared" si="29"/>
        <v>BULLISH DIVERGENCE</v>
      </c>
    </row>
    <row r="466" spans="1:8" ht="13.5" x14ac:dyDescent="0.25">
      <c r="A466" s="3">
        <f>TITRES_STAT!B469</f>
        <v>45278</v>
      </c>
      <c r="B466" s="5">
        <f>TITRES_STAT!C469</f>
        <v>19.940000000000001</v>
      </c>
      <c r="C466" s="5">
        <f>TITRES_STAT!D469</f>
        <v>17.332100000000001</v>
      </c>
      <c r="D466" s="5">
        <f>TITRES_STAT!E469</f>
        <v>1475</v>
      </c>
      <c r="E466" s="2">
        <f t="shared" si="28"/>
        <v>236242</v>
      </c>
      <c r="F466" s="5" t="str">
        <f t="shared" si="31"/>
        <v>BEARISH</v>
      </c>
      <c r="G466" s="5" t="str">
        <f t="shared" si="30"/>
        <v>NEUTRAL</v>
      </c>
      <c r="H466" s="5" t="str">
        <f t="shared" si="29"/>
        <v>CONFIRMED BEARISH</v>
      </c>
    </row>
    <row r="467" spans="1:8" ht="13.5" x14ac:dyDescent="0.25">
      <c r="A467" s="3">
        <f>TITRES_STAT!B470</f>
        <v>45279</v>
      </c>
      <c r="B467" s="5">
        <f>TITRES_STAT!C470</f>
        <v>19.940000000000001</v>
      </c>
      <c r="C467" s="5">
        <f>TITRES_STAT!D470</f>
        <v>17.332100000000001</v>
      </c>
      <c r="D467" s="5">
        <f>TITRES_STAT!E470</f>
        <v>199</v>
      </c>
      <c r="E467" s="2">
        <f t="shared" si="28"/>
        <v>236242</v>
      </c>
      <c r="F467" s="5" t="str">
        <f t="shared" si="31"/>
        <v>BEARISH</v>
      </c>
      <c r="G467" s="5" t="str">
        <f t="shared" si="30"/>
        <v>NEUTRAL</v>
      </c>
      <c r="H467" s="5" t="str">
        <f t="shared" si="29"/>
        <v>CONFIRMED BEARISH</v>
      </c>
    </row>
    <row r="468" spans="1:8" ht="13.5" x14ac:dyDescent="0.25">
      <c r="A468" s="3">
        <f>TITRES_STAT!B471</f>
        <v>45280</v>
      </c>
      <c r="B468" s="5">
        <f>TITRES_STAT!C471</f>
        <v>19.920000000000002</v>
      </c>
      <c r="C468" s="5">
        <f>TITRES_STAT!D471</f>
        <v>17.314800000000002</v>
      </c>
      <c r="D468" s="5">
        <f>TITRES_STAT!E471</f>
        <v>274</v>
      </c>
      <c r="E468" s="2">
        <f t="shared" si="28"/>
        <v>235968</v>
      </c>
      <c r="F468" s="5" t="str">
        <f t="shared" si="31"/>
        <v>BEARISH</v>
      </c>
      <c r="G468" s="5" t="str">
        <f t="shared" si="30"/>
        <v>NEUTRAL</v>
      </c>
      <c r="H468" s="5" t="str">
        <f t="shared" si="29"/>
        <v>CONFIRMED BEARISH</v>
      </c>
    </row>
    <row r="469" spans="1:8" ht="13.5" x14ac:dyDescent="0.25">
      <c r="A469" s="3">
        <f>TITRES_STAT!B472</f>
        <v>45281</v>
      </c>
      <c r="B469" s="5">
        <f>TITRES_STAT!C472</f>
        <v>19.920000000000002</v>
      </c>
      <c r="C469" s="5">
        <f>TITRES_STAT!D472</f>
        <v>17.314800000000002</v>
      </c>
      <c r="D469" s="5">
        <f>TITRES_STAT!E472</f>
        <v>0</v>
      </c>
      <c r="E469" s="2">
        <f t="shared" si="28"/>
        <v>235968</v>
      </c>
      <c r="F469" s="5" t="str">
        <f t="shared" si="31"/>
        <v>BEARISH</v>
      </c>
      <c r="G469" s="5" t="str">
        <f t="shared" si="30"/>
        <v>NEUTRAL</v>
      </c>
      <c r="H469" s="5" t="str">
        <f t="shared" si="29"/>
        <v>BEARISH DIVERGENCE</v>
      </c>
    </row>
    <row r="470" spans="1:8" ht="13.5" x14ac:dyDescent="0.25">
      <c r="A470" s="3">
        <f>TITRES_STAT!B473</f>
        <v>45282</v>
      </c>
      <c r="B470" s="5">
        <f>TITRES_STAT!C473</f>
        <v>19.489999999999998</v>
      </c>
      <c r="C470" s="5">
        <f>TITRES_STAT!D473</f>
        <v>16.940999999999999</v>
      </c>
      <c r="D470" s="5">
        <f>TITRES_STAT!E473</f>
        <v>141</v>
      </c>
      <c r="E470" s="2">
        <f t="shared" si="28"/>
        <v>235827</v>
      </c>
      <c r="F470" s="5" t="str">
        <f t="shared" si="31"/>
        <v>BEARISH</v>
      </c>
      <c r="G470" s="5" t="str">
        <f t="shared" si="30"/>
        <v>NEUTRAL</v>
      </c>
      <c r="H470" s="5" t="str">
        <f t="shared" si="29"/>
        <v>CONFIRMED BEARISH</v>
      </c>
    </row>
    <row r="471" spans="1:8" ht="13.5" x14ac:dyDescent="0.25">
      <c r="A471" s="3">
        <f>TITRES_STAT!B474</f>
        <v>45285</v>
      </c>
      <c r="B471" s="5">
        <f>TITRES_STAT!C474</f>
        <v>19.489999999999998</v>
      </c>
      <c r="C471" s="5">
        <f>TITRES_STAT!D474</f>
        <v>16.940999999999999</v>
      </c>
      <c r="D471" s="5">
        <f>TITRES_STAT!E474</f>
        <v>10</v>
      </c>
      <c r="E471" s="2">
        <f t="shared" si="28"/>
        <v>235827</v>
      </c>
      <c r="F471" s="5" t="str">
        <f t="shared" si="31"/>
        <v>BEARISH</v>
      </c>
      <c r="G471" s="5" t="str">
        <f t="shared" si="30"/>
        <v>NEUTRAL</v>
      </c>
      <c r="H471" s="5" t="str">
        <f t="shared" si="29"/>
        <v>CONFIRMED BEARISH</v>
      </c>
    </row>
    <row r="472" spans="1:8" ht="13.5" x14ac:dyDescent="0.25">
      <c r="A472" s="3">
        <f>TITRES_STAT!B475</f>
        <v>45286</v>
      </c>
      <c r="B472" s="5">
        <f>TITRES_STAT!C475</f>
        <v>19.489999999999998</v>
      </c>
      <c r="C472" s="5">
        <f>TITRES_STAT!D475</f>
        <v>16.940999999999999</v>
      </c>
      <c r="D472" s="5">
        <f>TITRES_STAT!E475</f>
        <v>0</v>
      </c>
      <c r="E472" s="2">
        <f t="shared" si="28"/>
        <v>235827</v>
      </c>
      <c r="F472" s="5" t="str">
        <f t="shared" si="31"/>
        <v>BEARISH</v>
      </c>
      <c r="G472" s="5" t="str">
        <f t="shared" si="30"/>
        <v>NEUTRAL</v>
      </c>
      <c r="H472" s="5" t="str">
        <f t="shared" si="29"/>
        <v>CONFIRMED BEARISH</v>
      </c>
    </row>
    <row r="473" spans="1:8" ht="13.5" x14ac:dyDescent="0.25">
      <c r="A473" s="3">
        <f>TITRES_STAT!B476</f>
        <v>45287</v>
      </c>
      <c r="B473" s="5">
        <f>TITRES_STAT!C476</f>
        <v>19.5</v>
      </c>
      <c r="C473" s="5">
        <f>TITRES_STAT!D476</f>
        <v>16.9497</v>
      </c>
      <c r="D473" s="5">
        <f>TITRES_STAT!E476</f>
        <v>4602</v>
      </c>
      <c r="E473" s="2">
        <f t="shared" si="28"/>
        <v>240429</v>
      </c>
      <c r="F473" s="5" t="str">
        <f t="shared" si="31"/>
        <v>BULLISH</v>
      </c>
      <c r="G473" s="5" t="str">
        <f t="shared" si="30"/>
        <v>NEUTRAL</v>
      </c>
      <c r="H473" s="5" t="str">
        <f t="shared" si="29"/>
        <v>BULLISH DIVERGENCE</v>
      </c>
    </row>
    <row r="474" spans="1:8" ht="13.5" x14ac:dyDescent="0.25">
      <c r="A474" s="3">
        <f>TITRES_STAT!B477</f>
        <v>45288</v>
      </c>
      <c r="B474" s="5">
        <f>TITRES_STAT!C477</f>
        <v>19.5</v>
      </c>
      <c r="C474" s="5">
        <f>TITRES_STAT!D477</f>
        <v>16.9497</v>
      </c>
      <c r="D474" s="5">
        <f>TITRES_STAT!E477</f>
        <v>500</v>
      </c>
      <c r="E474" s="2">
        <f t="shared" si="28"/>
        <v>240429</v>
      </c>
      <c r="F474" s="5" t="str">
        <f t="shared" si="31"/>
        <v>BULLISH</v>
      </c>
      <c r="G474" s="5" t="str">
        <f t="shared" si="30"/>
        <v>NEUTRAL</v>
      </c>
      <c r="H474" s="5" t="str">
        <f t="shared" si="29"/>
        <v>BULLISH DIVERGENCE</v>
      </c>
    </row>
    <row r="475" spans="1:8" ht="13.5" x14ac:dyDescent="0.25">
      <c r="A475" s="3">
        <f>TITRES_STAT!B478</f>
        <v>45289</v>
      </c>
      <c r="B475" s="5">
        <f>TITRES_STAT!C478</f>
        <v>19.5</v>
      </c>
      <c r="C475" s="5">
        <f>TITRES_STAT!D478</f>
        <v>16.9497</v>
      </c>
      <c r="D475" s="5">
        <f>TITRES_STAT!E478</f>
        <v>1717</v>
      </c>
      <c r="E475" s="2">
        <f t="shared" si="28"/>
        <v>240429</v>
      </c>
      <c r="F475" s="5" t="str">
        <f t="shared" si="31"/>
        <v>BULLISH</v>
      </c>
      <c r="G475" s="5" t="str">
        <f t="shared" si="30"/>
        <v>NEUTRAL</v>
      </c>
      <c r="H475" s="5" t="str">
        <f t="shared" si="29"/>
        <v>CONFIRMED BULLISH</v>
      </c>
    </row>
    <row r="476" spans="1:8" ht="13.5" x14ac:dyDescent="0.25">
      <c r="A476" s="3">
        <f>TITRES_STAT!B479</f>
        <v>45293</v>
      </c>
      <c r="B476" s="5">
        <f>TITRES_STAT!C479</f>
        <v>20.5</v>
      </c>
      <c r="C476" s="5">
        <f>TITRES_STAT!D479</f>
        <v>17.818899999999999</v>
      </c>
      <c r="D476" s="5">
        <f>TITRES_STAT!E479</f>
        <v>326</v>
      </c>
      <c r="E476" s="2">
        <f t="shared" si="28"/>
        <v>240755</v>
      </c>
      <c r="F476" s="5" t="str">
        <f t="shared" si="31"/>
        <v>BULLISH</v>
      </c>
      <c r="G476" s="5" t="str">
        <f t="shared" si="30"/>
        <v>STRONG</v>
      </c>
      <c r="H476" s="5" t="str">
        <f t="shared" si="29"/>
        <v>CONFIRMED BULLISH</v>
      </c>
    </row>
    <row r="477" spans="1:8" ht="13.5" x14ac:dyDescent="0.25">
      <c r="A477" s="3">
        <f>TITRES_STAT!B480</f>
        <v>45294</v>
      </c>
      <c r="B477" s="5">
        <f>TITRES_STAT!C480</f>
        <v>20</v>
      </c>
      <c r="C477" s="5">
        <f>TITRES_STAT!D480</f>
        <v>17.3843</v>
      </c>
      <c r="D477" s="5">
        <f>TITRES_STAT!E480</f>
        <v>195</v>
      </c>
      <c r="E477" s="2">
        <f t="shared" si="28"/>
        <v>240560</v>
      </c>
      <c r="F477" s="5" t="str">
        <f t="shared" si="31"/>
        <v>BULLISH</v>
      </c>
      <c r="G477" s="5" t="str">
        <f t="shared" si="30"/>
        <v>STRONG</v>
      </c>
      <c r="H477" s="5" t="str">
        <f t="shared" si="29"/>
        <v>CONFIRMED BULLISH</v>
      </c>
    </row>
    <row r="478" spans="1:8" ht="13.5" x14ac:dyDescent="0.25">
      <c r="A478" s="3">
        <f>TITRES_STAT!B481</f>
        <v>45295</v>
      </c>
      <c r="B478" s="5">
        <f>TITRES_STAT!C481</f>
        <v>19.98</v>
      </c>
      <c r="C478" s="5">
        <f>TITRES_STAT!D481</f>
        <v>17.366900000000001</v>
      </c>
      <c r="D478" s="5">
        <f>TITRES_STAT!E481</f>
        <v>1994</v>
      </c>
      <c r="E478" s="2">
        <f t="shared" si="28"/>
        <v>238566</v>
      </c>
      <c r="F478" s="5" t="str">
        <f t="shared" si="31"/>
        <v>BEARISH</v>
      </c>
      <c r="G478" s="5" t="str">
        <f t="shared" si="30"/>
        <v>NEUTRAL</v>
      </c>
      <c r="H478" s="5" t="str">
        <f t="shared" si="29"/>
        <v>BEARISH DIVERGENCE</v>
      </c>
    </row>
    <row r="479" spans="1:8" ht="13.5" x14ac:dyDescent="0.25">
      <c r="A479" s="3">
        <f>TITRES_STAT!B482</f>
        <v>45296</v>
      </c>
      <c r="B479" s="5">
        <f>TITRES_STAT!C482</f>
        <v>19.96</v>
      </c>
      <c r="C479" s="5">
        <f>TITRES_STAT!D482</f>
        <v>17.349499999999999</v>
      </c>
      <c r="D479" s="5">
        <f>TITRES_STAT!E482</f>
        <v>205</v>
      </c>
      <c r="E479" s="2">
        <f t="shared" si="28"/>
        <v>238361</v>
      </c>
      <c r="F479" s="5" t="str">
        <f t="shared" si="31"/>
        <v>BEARISH</v>
      </c>
      <c r="G479" s="5" t="str">
        <f t="shared" si="30"/>
        <v>NEUTRAL</v>
      </c>
      <c r="H479" s="5" t="str">
        <f t="shared" si="29"/>
        <v>BEARISH DIVERGENCE</v>
      </c>
    </row>
    <row r="480" spans="1:8" ht="13.5" x14ac:dyDescent="0.25">
      <c r="A480" s="3">
        <f>TITRES_STAT!B483</f>
        <v>45299</v>
      </c>
      <c r="B480" s="5">
        <f>TITRES_STAT!C483</f>
        <v>19.89</v>
      </c>
      <c r="C480" s="5">
        <f>TITRES_STAT!D483</f>
        <v>17.288699999999999</v>
      </c>
      <c r="D480" s="5">
        <f>TITRES_STAT!E483</f>
        <v>555</v>
      </c>
      <c r="E480" s="2">
        <f t="shared" si="28"/>
        <v>237806</v>
      </c>
      <c r="F480" s="5" t="str">
        <f t="shared" si="31"/>
        <v>BEARISH</v>
      </c>
      <c r="G480" s="5" t="str">
        <f t="shared" si="30"/>
        <v>NEUTRAL</v>
      </c>
      <c r="H480" s="5" t="str">
        <f t="shared" si="29"/>
        <v>BEARISH DIVERGENCE</v>
      </c>
    </row>
    <row r="481" spans="1:8" ht="13.5" x14ac:dyDescent="0.25">
      <c r="A481" s="3">
        <f>TITRES_STAT!B484</f>
        <v>45300</v>
      </c>
      <c r="B481" s="5">
        <f>TITRES_STAT!C484</f>
        <v>19.79</v>
      </c>
      <c r="C481" s="5">
        <f>TITRES_STAT!D484</f>
        <v>17.201799999999999</v>
      </c>
      <c r="D481" s="5">
        <f>TITRES_STAT!E484</f>
        <v>85</v>
      </c>
      <c r="E481" s="2">
        <f t="shared" si="28"/>
        <v>237721</v>
      </c>
      <c r="F481" s="5" t="str">
        <f t="shared" si="31"/>
        <v>BEARISH</v>
      </c>
      <c r="G481" s="5" t="str">
        <f t="shared" si="30"/>
        <v>NEUTRAL</v>
      </c>
      <c r="H481" s="5" t="str">
        <f t="shared" si="29"/>
        <v>CONFIRMED BEARISH</v>
      </c>
    </row>
    <row r="482" spans="1:8" ht="13.5" x14ac:dyDescent="0.25">
      <c r="A482" s="3">
        <f>TITRES_STAT!B485</f>
        <v>45301</v>
      </c>
      <c r="B482" s="5">
        <f>TITRES_STAT!C485</f>
        <v>19.79</v>
      </c>
      <c r="C482" s="5">
        <f>TITRES_STAT!D485</f>
        <v>17.201799999999999</v>
      </c>
      <c r="D482" s="5">
        <f>TITRES_STAT!E485</f>
        <v>183</v>
      </c>
      <c r="E482" s="2">
        <f t="shared" si="28"/>
        <v>237721</v>
      </c>
      <c r="F482" s="5" t="str">
        <f t="shared" si="31"/>
        <v>BEARISH</v>
      </c>
      <c r="G482" s="5" t="str">
        <f t="shared" si="30"/>
        <v>NEUTRAL</v>
      </c>
      <c r="H482" s="5" t="str">
        <f t="shared" si="29"/>
        <v>CONFIRMED BEARISH</v>
      </c>
    </row>
    <row r="483" spans="1:8" ht="13.5" x14ac:dyDescent="0.25">
      <c r="A483" s="3">
        <f>TITRES_STAT!B486</f>
        <v>45302</v>
      </c>
      <c r="B483" s="5">
        <f>TITRES_STAT!C486</f>
        <v>19.690000000000001</v>
      </c>
      <c r="C483" s="5">
        <f>TITRES_STAT!D486</f>
        <v>17.114799999999999</v>
      </c>
      <c r="D483" s="5">
        <f>TITRES_STAT!E486</f>
        <v>482</v>
      </c>
      <c r="E483" s="2">
        <f t="shared" si="28"/>
        <v>237239</v>
      </c>
      <c r="F483" s="5" t="str">
        <f t="shared" si="31"/>
        <v>BEARISH</v>
      </c>
      <c r="G483" s="5" t="str">
        <f t="shared" si="30"/>
        <v>NEUTRAL</v>
      </c>
      <c r="H483" s="5" t="str">
        <f t="shared" si="29"/>
        <v>CONFIRMED BEARISH</v>
      </c>
    </row>
    <row r="484" spans="1:8" ht="13.5" x14ac:dyDescent="0.25">
      <c r="A484" s="3">
        <f>TITRES_STAT!B487</f>
        <v>45303</v>
      </c>
      <c r="B484" s="5">
        <f>TITRES_STAT!C487</f>
        <v>19.68</v>
      </c>
      <c r="C484" s="5">
        <f>TITRES_STAT!D487</f>
        <v>17.106200000000001</v>
      </c>
      <c r="D484" s="5">
        <f>TITRES_STAT!E487</f>
        <v>505</v>
      </c>
      <c r="E484" s="2">
        <f t="shared" si="28"/>
        <v>236734</v>
      </c>
      <c r="F484" s="5" t="str">
        <f t="shared" si="31"/>
        <v>BEARISH</v>
      </c>
      <c r="G484" s="5" t="str">
        <f t="shared" si="30"/>
        <v>NEUTRAL</v>
      </c>
      <c r="H484" s="5" t="str">
        <f t="shared" si="29"/>
        <v>CONFIRMED BEARISH</v>
      </c>
    </row>
    <row r="485" spans="1:8" ht="13.5" x14ac:dyDescent="0.25">
      <c r="A485" s="3">
        <f>TITRES_STAT!B488</f>
        <v>45306</v>
      </c>
      <c r="B485" s="5">
        <f>TITRES_STAT!C488</f>
        <v>19.66</v>
      </c>
      <c r="C485" s="5">
        <f>TITRES_STAT!D488</f>
        <v>17.088799999999999</v>
      </c>
      <c r="D485" s="5">
        <f>TITRES_STAT!E488</f>
        <v>1765</v>
      </c>
      <c r="E485" s="2">
        <f t="shared" si="28"/>
        <v>234969</v>
      </c>
      <c r="F485" s="5" t="str">
        <f t="shared" si="31"/>
        <v>BEARISH</v>
      </c>
      <c r="G485" s="5" t="str">
        <f t="shared" si="30"/>
        <v>NEUTRAL</v>
      </c>
      <c r="H485" s="5" t="str">
        <f t="shared" si="29"/>
        <v>CONFIRMED BEARISH</v>
      </c>
    </row>
    <row r="486" spans="1:8" ht="13.5" x14ac:dyDescent="0.25">
      <c r="A486" s="3">
        <f>TITRES_STAT!B489</f>
        <v>45307</v>
      </c>
      <c r="B486" s="5">
        <f>TITRES_STAT!C489</f>
        <v>19.850000000000001</v>
      </c>
      <c r="C486" s="5">
        <f>TITRES_STAT!D489</f>
        <v>17.253900000000002</v>
      </c>
      <c r="D486" s="5">
        <f>TITRES_STAT!E489</f>
        <v>949</v>
      </c>
      <c r="E486" s="2">
        <f t="shared" si="28"/>
        <v>235918</v>
      </c>
      <c r="F486" s="5" t="str">
        <f t="shared" si="31"/>
        <v>BEARISH</v>
      </c>
      <c r="G486" s="5" t="str">
        <f t="shared" si="30"/>
        <v>NEUTRAL</v>
      </c>
      <c r="H486" s="5" t="str">
        <f t="shared" si="29"/>
        <v>BEARISH DIVERGENCE</v>
      </c>
    </row>
    <row r="487" spans="1:8" ht="13.5" x14ac:dyDescent="0.25">
      <c r="A487" s="3">
        <f>TITRES_STAT!B490</f>
        <v>45308</v>
      </c>
      <c r="B487" s="5">
        <f>TITRES_STAT!C490</f>
        <v>19.850000000000001</v>
      </c>
      <c r="C487" s="5">
        <f>TITRES_STAT!D490</f>
        <v>17.253900000000002</v>
      </c>
      <c r="D487" s="5">
        <f>TITRES_STAT!E490</f>
        <v>0</v>
      </c>
      <c r="E487" s="2">
        <f t="shared" si="28"/>
        <v>235918</v>
      </c>
      <c r="F487" s="5" t="str">
        <f t="shared" si="31"/>
        <v>BEARISH</v>
      </c>
      <c r="G487" s="5" t="str">
        <f t="shared" si="30"/>
        <v>NEUTRAL</v>
      </c>
      <c r="H487" s="5" t="str">
        <f t="shared" si="29"/>
        <v>BEARISH DIVERGENCE</v>
      </c>
    </row>
    <row r="488" spans="1:8" ht="13.5" x14ac:dyDescent="0.25">
      <c r="A488" s="3">
        <f>TITRES_STAT!B491</f>
        <v>45309</v>
      </c>
      <c r="B488" s="5">
        <f>TITRES_STAT!C491</f>
        <v>20</v>
      </c>
      <c r="C488" s="5">
        <f>TITRES_STAT!D491</f>
        <v>17.3843</v>
      </c>
      <c r="D488" s="5">
        <f>TITRES_STAT!E491</f>
        <v>4</v>
      </c>
      <c r="E488" s="2">
        <f t="shared" si="28"/>
        <v>235922</v>
      </c>
      <c r="F488" s="5" t="str">
        <f t="shared" si="31"/>
        <v>BEARISH</v>
      </c>
      <c r="G488" s="5" t="str">
        <f t="shared" si="30"/>
        <v>NEUTRAL</v>
      </c>
      <c r="H488" s="5" t="str">
        <f t="shared" si="29"/>
        <v>BEARISH DIVERGENCE</v>
      </c>
    </row>
    <row r="489" spans="1:8" ht="13.5" x14ac:dyDescent="0.25">
      <c r="A489" s="3">
        <f>TITRES_STAT!B492</f>
        <v>45310</v>
      </c>
      <c r="B489" s="5">
        <f>TITRES_STAT!C492</f>
        <v>20</v>
      </c>
      <c r="C489" s="5">
        <f>TITRES_STAT!D492</f>
        <v>17.3843</v>
      </c>
      <c r="D489" s="5">
        <f>TITRES_STAT!E492</f>
        <v>0</v>
      </c>
      <c r="E489" s="2">
        <f t="shared" si="28"/>
        <v>235922</v>
      </c>
      <c r="F489" s="5" t="str">
        <f t="shared" si="31"/>
        <v>BEARISH</v>
      </c>
      <c r="G489" s="5" t="str">
        <f t="shared" si="30"/>
        <v>NEUTRAL</v>
      </c>
      <c r="H489" s="5" t="str">
        <f t="shared" si="29"/>
        <v>BEARISH DIVERGENCE</v>
      </c>
    </row>
    <row r="490" spans="1:8" ht="13.5" x14ac:dyDescent="0.25">
      <c r="A490" s="3">
        <f>TITRES_STAT!B493</f>
        <v>45313</v>
      </c>
      <c r="B490" s="5">
        <f>TITRES_STAT!C493</f>
        <v>19.7</v>
      </c>
      <c r="C490" s="5">
        <f>TITRES_STAT!D493</f>
        <v>17.1235</v>
      </c>
      <c r="D490" s="5">
        <f>TITRES_STAT!E493</f>
        <v>141</v>
      </c>
      <c r="E490" s="2">
        <f t="shared" si="28"/>
        <v>235781</v>
      </c>
      <c r="F490" s="5" t="str">
        <f t="shared" si="31"/>
        <v>BULLISH</v>
      </c>
      <c r="G490" s="5" t="str">
        <f t="shared" si="30"/>
        <v>NEUTRAL</v>
      </c>
      <c r="H490" s="5" t="str">
        <f t="shared" si="29"/>
        <v>CONFIRMED BULLISH</v>
      </c>
    </row>
    <row r="491" spans="1:8" ht="13.5" x14ac:dyDescent="0.25">
      <c r="A491" s="3">
        <f>TITRES_STAT!B494</f>
        <v>45314</v>
      </c>
      <c r="B491" s="5">
        <f>TITRES_STAT!C494</f>
        <v>19.66</v>
      </c>
      <c r="C491" s="5">
        <f>TITRES_STAT!D494</f>
        <v>17.088799999999999</v>
      </c>
      <c r="D491" s="5">
        <f>TITRES_STAT!E494</f>
        <v>562</v>
      </c>
      <c r="E491" s="2">
        <f t="shared" si="28"/>
        <v>235219</v>
      </c>
      <c r="F491" s="5" t="str">
        <f t="shared" si="31"/>
        <v>BEARISH</v>
      </c>
      <c r="G491" s="5" t="str">
        <f t="shared" si="30"/>
        <v>NEUTRAL</v>
      </c>
      <c r="H491" s="5" t="str">
        <f t="shared" si="29"/>
        <v>CONFIRMED BEARISH</v>
      </c>
    </row>
    <row r="492" spans="1:8" ht="13.5" x14ac:dyDescent="0.25">
      <c r="A492" s="3">
        <f>TITRES_STAT!B495</f>
        <v>45315</v>
      </c>
      <c r="B492" s="5">
        <f>TITRES_STAT!C495</f>
        <v>19.600000000000001</v>
      </c>
      <c r="C492" s="5">
        <f>TITRES_STAT!D495</f>
        <v>17.0366</v>
      </c>
      <c r="D492" s="5">
        <f>TITRES_STAT!E495</f>
        <v>415</v>
      </c>
      <c r="E492" s="2">
        <f t="shared" si="28"/>
        <v>234804</v>
      </c>
      <c r="F492" s="5" t="str">
        <f t="shared" si="31"/>
        <v>BEARISH</v>
      </c>
      <c r="G492" s="5" t="str">
        <f t="shared" si="30"/>
        <v>NEUTRAL</v>
      </c>
      <c r="H492" s="5" t="str">
        <f t="shared" si="29"/>
        <v>CONFIRMED BEARISH</v>
      </c>
    </row>
    <row r="493" spans="1:8" ht="13.5" x14ac:dyDescent="0.25">
      <c r="A493" s="3">
        <f>TITRES_STAT!B496</f>
        <v>45316</v>
      </c>
      <c r="B493" s="5">
        <f>TITRES_STAT!C496</f>
        <v>19.600000000000001</v>
      </c>
      <c r="C493" s="5">
        <f>TITRES_STAT!D496</f>
        <v>17.0366</v>
      </c>
      <c r="D493" s="5">
        <f>TITRES_STAT!E496</f>
        <v>0</v>
      </c>
      <c r="E493" s="2">
        <f t="shared" si="28"/>
        <v>234804</v>
      </c>
      <c r="F493" s="5" t="str">
        <f t="shared" si="31"/>
        <v>BEARISH</v>
      </c>
      <c r="G493" s="5" t="str">
        <f t="shared" si="30"/>
        <v>NEUTRAL</v>
      </c>
      <c r="H493" s="5" t="str">
        <f t="shared" si="29"/>
        <v>CONFIRMED BEARISH</v>
      </c>
    </row>
    <row r="494" spans="1:8" ht="13.5" x14ac:dyDescent="0.25">
      <c r="A494" s="3">
        <f>TITRES_STAT!B497</f>
        <v>45317</v>
      </c>
      <c r="B494" s="5">
        <f>TITRES_STAT!C497</f>
        <v>19.7</v>
      </c>
      <c r="C494" s="5">
        <f>TITRES_STAT!D497</f>
        <v>17.1235</v>
      </c>
      <c r="D494" s="5">
        <f>TITRES_STAT!E497</f>
        <v>1</v>
      </c>
      <c r="E494" s="2">
        <f t="shared" si="28"/>
        <v>234805</v>
      </c>
      <c r="F494" s="5" t="str">
        <f t="shared" si="31"/>
        <v>BEARISH</v>
      </c>
      <c r="G494" s="5" t="str">
        <f t="shared" si="30"/>
        <v>NEUTRAL</v>
      </c>
      <c r="H494" s="5" t="str">
        <f t="shared" si="29"/>
        <v>CONFIRMED BEARISH</v>
      </c>
    </row>
    <row r="495" spans="1:8" ht="13.5" x14ac:dyDescent="0.25">
      <c r="A495" s="3">
        <f>TITRES_STAT!B498</f>
        <v>45320</v>
      </c>
      <c r="B495" s="5">
        <f>TITRES_STAT!C498</f>
        <v>19.739999999999998</v>
      </c>
      <c r="C495" s="5">
        <f>TITRES_STAT!D498</f>
        <v>17.158300000000001</v>
      </c>
      <c r="D495" s="5">
        <f>TITRES_STAT!E498</f>
        <v>616</v>
      </c>
      <c r="E495" s="2">
        <f t="shared" si="28"/>
        <v>235421</v>
      </c>
      <c r="F495" s="5" t="str">
        <f t="shared" si="31"/>
        <v>BEARISH</v>
      </c>
      <c r="G495" s="5" t="str">
        <f t="shared" si="30"/>
        <v>NEUTRAL</v>
      </c>
      <c r="H495" s="5" t="str">
        <f t="shared" si="29"/>
        <v>BEARISH DIVERGENCE</v>
      </c>
    </row>
    <row r="496" spans="1:8" ht="13.5" x14ac:dyDescent="0.25">
      <c r="A496" s="3">
        <f>TITRES_STAT!B499</f>
        <v>45321</v>
      </c>
      <c r="B496" s="5">
        <f>TITRES_STAT!C499</f>
        <v>19.739999999999998</v>
      </c>
      <c r="C496" s="5">
        <f>TITRES_STAT!D499</f>
        <v>17.158300000000001</v>
      </c>
      <c r="D496" s="5">
        <f>TITRES_STAT!E499</f>
        <v>30</v>
      </c>
      <c r="E496" s="2">
        <f t="shared" si="28"/>
        <v>235421</v>
      </c>
      <c r="F496" s="5" t="str">
        <f t="shared" si="31"/>
        <v>BULLISH</v>
      </c>
      <c r="G496" s="5" t="str">
        <f t="shared" si="30"/>
        <v>NEUTRAL</v>
      </c>
      <c r="H496" s="5" t="str">
        <f t="shared" si="29"/>
        <v>CONFIRMED BULLISH</v>
      </c>
    </row>
    <row r="497" spans="1:8" ht="13.5" x14ac:dyDescent="0.25">
      <c r="A497" s="3">
        <f>TITRES_STAT!B500</f>
        <v>45322</v>
      </c>
      <c r="B497" s="5">
        <f>TITRES_STAT!C500</f>
        <v>19.739999999999998</v>
      </c>
      <c r="C497" s="5">
        <f>TITRES_STAT!D500</f>
        <v>17.158300000000001</v>
      </c>
      <c r="D497" s="5">
        <f>TITRES_STAT!E500</f>
        <v>432</v>
      </c>
      <c r="E497" s="2">
        <f t="shared" si="28"/>
        <v>235421</v>
      </c>
      <c r="F497" s="5" t="str">
        <f t="shared" si="31"/>
        <v>BULLISH</v>
      </c>
      <c r="G497" s="5" t="str">
        <f t="shared" si="30"/>
        <v>NEUTRAL</v>
      </c>
      <c r="H497" s="5" t="str">
        <f t="shared" si="29"/>
        <v>CONFIRMED BULLISH</v>
      </c>
    </row>
    <row r="498" spans="1:8" ht="13.5" x14ac:dyDescent="0.25">
      <c r="A498" s="3">
        <f>TITRES_STAT!B501</f>
        <v>45323</v>
      </c>
      <c r="B498" s="5">
        <f>TITRES_STAT!C501</f>
        <v>19.78</v>
      </c>
      <c r="C498" s="5">
        <f>TITRES_STAT!D501</f>
        <v>17.193100000000001</v>
      </c>
      <c r="D498" s="5">
        <f>TITRES_STAT!E501</f>
        <v>591</v>
      </c>
      <c r="E498" s="2">
        <f t="shared" si="28"/>
        <v>236012</v>
      </c>
      <c r="F498" s="5" t="str">
        <f t="shared" si="31"/>
        <v>BULLISH</v>
      </c>
      <c r="G498" s="5" t="str">
        <f t="shared" si="30"/>
        <v>NEUTRAL</v>
      </c>
      <c r="H498" s="5" t="str">
        <f t="shared" si="29"/>
        <v>CONFIRMED BULLISH</v>
      </c>
    </row>
    <row r="499" spans="1:8" ht="13.5" x14ac:dyDescent="0.25">
      <c r="A499" s="3">
        <f>TITRES_STAT!B502</f>
        <v>45324</v>
      </c>
      <c r="B499" s="5">
        <f>TITRES_STAT!C502</f>
        <v>19.5</v>
      </c>
      <c r="C499" s="5">
        <f>TITRES_STAT!D502</f>
        <v>16.9497</v>
      </c>
      <c r="D499" s="5">
        <f>TITRES_STAT!E502</f>
        <v>805</v>
      </c>
      <c r="E499" s="2">
        <f t="shared" si="28"/>
        <v>235207</v>
      </c>
      <c r="F499" s="5" t="str">
        <f t="shared" si="31"/>
        <v>BULLISH</v>
      </c>
      <c r="G499" s="5" t="str">
        <f t="shared" si="30"/>
        <v>NEUTRAL</v>
      </c>
      <c r="H499" s="5" t="str">
        <f t="shared" si="29"/>
        <v>BULLISH DIVERGENCE</v>
      </c>
    </row>
    <row r="500" spans="1:8" ht="13.5" x14ac:dyDescent="0.25">
      <c r="A500" s="3">
        <f>TITRES_STAT!B503</f>
        <v>45327</v>
      </c>
      <c r="B500" s="5">
        <f>TITRES_STAT!C503</f>
        <v>19.43</v>
      </c>
      <c r="C500" s="5">
        <f>TITRES_STAT!D503</f>
        <v>16.8888</v>
      </c>
      <c r="D500" s="5">
        <f>TITRES_STAT!E503</f>
        <v>650</v>
      </c>
      <c r="E500" s="2">
        <f t="shared" si="28"/>
        <v>234557</v>
      </c>
      <c r="F500" s="5" t="str">
        <f t="shared" si="31"/>
        <v>BEARISH</v>
      </c>
      <c r="G500" s="5" t="str">
        <f t="shared" si="30"/>
        <v>NEUTRAL</v>
      </c>
      <c r="H500" s="5" t="str">
        <f t="shared" si="29"/>
        <v>CONFIRMED BEARISH</v>
      </c>
    </row>
    <row r="501" spans="1:8" ht="13.5" x14ac:dyDescent="0.25">
      <c r="A501" s="3">
        <f>TITRES_STAT!B504</f>
        <v>45328</v>
      </c>
      <c r="B501" s="5">
        <f>TITRES_STAT!C504</f>
        <v>19.39</v>
      </c>
      <c r="C501" s="5">
        <f>TITRES_STAT!D504</f>
        <v>16.854099999999999</v>
      </c>
      <c r="D501" s="5">
        <f>TITRES_STAT!E504</f>
        <v>955</v>
      </c>
      <c r="E501" s="2">
        <f t="shared" si="28"/>
        <v>233602</v>
      </c>
      <c r="F501" s="5" t="str">
        <f t="shared" si="31"/>
        <v>BEARISH</v>
      </c>
      <c r="G501" s="5" t="str">
        <f t="shared" si="30"/>
        <v>NEUTRAL</v>
      </c>
      <c r="H501" s="5" t="str">
        <f t="shared" si="29"/>
        <v>CONFIRMED BEARISH</v>
      </c>
    </row>
    <row r="502" spans="1:8" ht="13.5" x14ac:dyDescent="0.25">
      <c r="A502" s="3">
        <f>TITRES_STAT!B505</f>
        <v>45329</v>
      </c>
      <c r="B502" s="5">
        <f>TITRES_STAT!C505</f>
        <v>19.329999999999998</v>
      </c>
      <c r="C502" s="5">
        <f>TITRES_STAT!D505</f>
        <v>16.8019</v>
      </c>
      <c r="D502" s="5">
        <f>TITRES_STAT!E505</f>
        <v>741</v>
      </c>
      <c r="E502" s="2">
        <f t="shared" si="28"/>
        <v>232861</v>
      </c>
      <c r="F502" s="5" t="str">
        <f t="shared" si="31"/>
        <v>BEARISH</v>
      </c>
      <c r="G502" s="5" t="str">
        <f t="shared" si="30"/>
        <v>NEUTRAL</v>
      </c>
      <c r="H502" s="5" t="str">
        <f t="shared" si="29"/>
        <v>CONFIRMED BEARISH</v>
      </c>
    </row>
    <row r="503" spans="1:8" ht="13.5" x14ac:dyDescent="0.25">
      <c r="A503" s="3">
        <f>TITRES_STAT!B506</f>
        <v>45330</v>
      </c>
      <c r="B503" s="5">
        <f>TITRES_STAT!C506</f>
        <v>19.100000000000001</v>
      </c>
      <c r="C503" s="5">
        <f>TITRES_STAT!D506</f>
        <v>16.602</v>
      </c>
      <c r="D503" s="5">
        <f>TITRES_STAT!E506</f>
        <v>543</v>
      </c>
      <c r="E503" s="2">
        <f t="shared" si="28"/>
        <v>232318</v>
      </c>
      <c r="F503" s="5" t="str">
        <f t="shared" si="31"/>
        <v>BEARISH</v>
      </c>
      <c r="G503" s="5" t="str">
        <f t="shared" si="30"/>
        <v>NEUTRAL</v>
      </c>
      <c r="H503" s="5" t="str">
        <f t="shared" si="29"/>
        <v>CONFIRMED BEARISH</v>
      </c>
    </row>
    <row r="504" spans="1:8" ht="13.5" x14ac:dyDescent="0.25">
      <c r="A504" s="3">
        <f>TITRES_STAT!B507</f>
        <v>45331</v>
      </c>
      <c r="B504" s="5">
        <f>TITRES_STAT!C507</f>
        <v>19.079999999999998</v>
      </c>
      <c r="C504" s="5">
        <f>TITRES_STAT!D507</f>
        <v>16.584599999999998</v>
      </c>
      <c r="D504" s="5">
        <f>TITRES_STAT!E507</f>
        <v>1071</v>
      </c>
      <c r="E504" s="2">
        <f t="shared" si="28"/>
        <v>231247</v>
      </c>
      <c r="F504" s="5" t="str">
        <f t="shared" si="31"/>
        <v>BEARISH</v>
      </c>
      <c r="G504" s="5" t="str">
        <f t="shared" si="30"/>
        <v>NEUTRAL</v>
      </c>
      <c r="H504" s="5" t="str">
        <f t="shared" si="29"/>
        <v>CONFIRMED BEARISH</v>
      </c>
    </row>
    <row r="505" spans="1:8" ht="13.5" x14ac:dyDescent="0.25">
      <c r="A505" s="3">
        <f>TITRES_STAT!B508</f>
        <v>45334</v>
      </c>
      <c r="B505" s="5">
        <f>TITRES_STAT!C508</f>
        <v>19.059999999999999</v>
      </c>
      <c r="C505" s="5">
        <f>TITRES_STAT!D508</f>
        <v>16.5672</v>
      </c>
      <c r="D505" s="5">
        <f>TITRES_STAT!E508</f>
        <v>736</v>
      </c>
      <c r="E505" s="2">
        <f t="shared" si="28"/>
        <v>230511</v>
      </c>
      <c r="F505" s="5" t="str">
        <f t="shared" si="31"/>
        <v>BEARISH</v>
      </c>
      <c r="G505" s="5" t="str">
        <f t="shared" si="30"/>
        <v>NEUTRAL</v>
      </c>
      <c r="H505" s="5" t="str">
        <f t="shared" si="29"/>
        <v>CONFIRMED BEARISH</v>
      </c>
    </row>
    <row r="506" spans="1:8" ht="13.5" x14ac:dyDescent="0.25">
      <c r="A506" s="3">
        <f>TITRES_STAT!B509</f>
        <v>45335</v>
      </c>
      <c r="B506" s="5">
        <f>TITRES_STAT!C509</f>
        <v>18.899999999999999</v>
      </c>
      <c r="C506" s="5">
        <f>TITRES_STAT!D509</f>
        <v>16.4282</v>
      </c>
      <c r="D506" s="5">
        <f>TITRES_STAT!E509</f>
        <v>1086</v>
      </c>
      <c r="E506" s="2">
        <f t="shared" si="28"/>
        <v>229425</v>
      </c>
      <c r="F506" s="5" t="str">
        <f t="shared" si="31"/>
        <v>BEARISH</v>
      </c>
      <c r="G506" s="5" t="str">
        <f t="shared" si="30"/>
        <v>NEUTRAL</v>
      </c>
      <c r="H506" s="5" t="str">
        <f t="shared" si="29"/>
        <v>CONFIRMED BEARISH</v>
      </c>
    </row>
    <row r="507" spans="1:8" ht="13.5" x14ac:dyDescent="0.25">
      <c r="A507" s="3">
        <f>TITRES_STAT!B510</f>
        <v>45336</v>
      </c>
      <c r="B507" s="5">
        <f>TITRES_STAT!C510</f>
        <v>18.899999999999999</v>
      </c>
      <c r="C507" s="5">
        <f>TITRES_STAT!D510</f>
        <v>16.4282</v>
      </c>
      <c r="D507" s="5">
        <f>TITRES_STAT!E510</f>
        <v>410</v>
      </c>
      <c r="E507" s="2">
        <f t="shared" si="28"/>
        <v>229425</v>
      </c>
      <c r="F507" s="5" t="str">
        <f t="shared" si="31"/>
        <v>BEARISH</v>
      </c>
      <c r="G507" s="5" t="str">
        <f t="shared" si="30"/>
        <v>NEUTRAL</v>
      </c>
      <c r="H507" s="5" t="str">
        <f t="shared" si="29"/>
        <v>CONFIRMED BEARISH</v>
      </c>
    </row>
    <row r="508" spans="1:8" ht="13.5" x14ac:dyDescent="0.25">
      <c r="A508" s="3">
        <f>TITRES_STAT!B511</f>
        <v>45337</v>
      </c>
      <c r="B508" s="5">
        <f>TITRES_STAT!C511</f>
        <v>18.899999999999999</v>
      </c>
      <c r="C508" s="5">
        <f>TITRES_STAT!D511</f>
        <v>16.4282</v>
      </c>
      <c r="D508" s="5">
        <f>TITRES_STAT!E511</f>
        <v>947</v>
      </c>
      <c r="E508" s="2">
        <f t="shared" si="28"/>
        <v>229425</v>
      </c>
      <c r="F508" s="5" t="str">
        <f t="shared" si="31"/>
        <v>BEARISH</v>
      </c>
      <c r="G508" s="5" t="str">
        <f t="shared" si="30"/>
        <v>NEUTRAL</v>
      </c>
      <c r="H508" s="5" t="str">
        <f t="shared" si="29"/>
        <v>CONFIRMED BEARISH</v>
      </c>
    </row>
    <row r="509" spans="1:8" ht="13.5" x14ac:dyDescent="0.25">
      <c r="A509" s="3">
        <f>TITRES_STAT!B512</f>
        <v>45338</v>
      </c>
      <c r="B509" s="5">
        <f>TITRES_STAT!C512</f>
        <v>19</v>
      </c>
      <c r="C509" s="5">
        <f>TITRES_STAT!D512</f>
        <v>16.5151</v>
      </c>
      <c r="D509" s="5">
        <f>TITRES_STAT!E512</f>
        <v>685</v>
      </c>
      <c r="E509" s="2">
        <f t="shared" si="28"/>
        <v>230110</v>
      </c>
      <c r="F509" s="5" t="str">
        <f t="shared" si="31"/>
        <v>BEARISH</v>
      </c>
      <c r="G509" s="5" t="str">
        <f t="shared" si="30"/>
        <v>NEUTRAL</v>
      </c>
      <c r="H509" s="5" t="str">
        <f t="shared" si="29"/>
        <v>CONFIRMED BEARISH</v>
      </c>
    </row>
    <row r="510" spans="1:8" ht="13.5" x14ac:dyDescent="0.25">
      <c r="A510" s="3">
        <f>TITRES_STAT!B513</f>
        <v>45341</v>
      </c>
      <c r="B510" s="5">
        <f>TITRES_STAT!C513</f>
        <v>19</v>
      </c>
      <c r="C510" s="5">
        <f>TITRES_STAT!D513</f>
        <v>16.5151</v>
      </c>
      <c r="D510" s="5">
        <f>TITRES_STAT!E513</f>
        <v>250</v>
      </c>
      <c r="E510" s="2">
        <f t="shared" si="28"/>
        <v>230110</v>
      </c>
      <c r="F510" s="5" t="str">
        <f t="shared" si="31"/>
        <v>BEARISH</v>
      </c>
      <c r="G510" s="5" t="str">
        <f t="shared" si="30"/>
        <v>NEUTRAL</v>
      </c>
      <c r="H510" s="5" t="str">
        <f t="shared" si="29"/>
        <v>CONFIRMED BEARISH</v>
      </c>
    </row>
    <row r="511" spans="1:8" ht="13.5" x14ac:dyDescent="0.25">
      <c r="A511" s="3">
        <f>TITRES_STAT!B514</f>
        <v>45342</v>
      </c>
      <c r="B511" s="5">
        <f>TITRES_STAT!C514</f>
        <v>19.100000000000001</v>
      </c>
      <c r="C511" s="5">
        <f>TITRES_STAT!D514</f>
        <v>16.602</v>
      </c>
      <c r="D511" s="5">
        <f>TITRES_STAT!E514</f>
        <v>1250</v>
      </c>
      <c r="E511" s="2">
        <f t="shared" si="28"/>
        <v>231360</v>
      </c>
      <c r="F511" s="5" t="str">
        <f t="shared" si="31"/>
        <v>BULLISH</v>
      </c>
      <c r="G511" s="5" t="str">
        <f t="shared" si="30"/>
        <v>NEUTRAL</v>
      </c>
      <c r="H511" s="5" t="str">
        <f t="shared" si="29"/>
        <v>CONFIRMED BULLISH</v>
      </c>
    </row>
    <row r="512" spans="1:8" ht="13.5" x14ac:dyDescent="0.25">
      <c r="A512" s="3">
        <f>TITRES_STAT!B515</f>
        <v>45343</v>
      </c>
      <c r="B512" s="5">
        <f>TITRES_STAT!C515</f>
        <v>19.100000000000001</v>
      </c>
      <c r="C512" s="5">
        <f>TITRES_STAT!D515</f>
        <v>16.602</v>
      </c>
      <c r="D512" s="5">
        <f>TITRES_STAT!E515</f>
        <v>250</v>
      </c>
      <c r="E512" s="2">
        <f t="shared" si="28"/>
        <v>231360</v>
      </c>
      <c r="F512" s="5" t="str">
        <f t="shared" si="31"/>
        <v>BULLISH</v>
      </c>
      <c r="G512" s="5" t="str">
        <f t="shared" si="30"/>
        <v>NEUTRAL</v>
      </c>
      <c r="H512" s="5" t="str">
        <f t="shared" si="29"/>
        <v>CONFIRMED BULLISH</v>
      </c>
    </row>
    <row r="513" spans="1:8" ht="13.5" x14ac:dyDescent="0.25">
      <c r="A513" s="3">
        <f>TITRES_STAT!B516</f>
        <v>45344</v>
      </c>
      <c r="B513" s="5">
        <f>TITRES_STAT!C516</f>
        <v>19.100000000000001</v>
      </c>
      <c r="C513" s="5">
        <f>TITRES_STAT!D516</f>
        <v>16.602</v>
      </c>
      <c r="D513" s="5">
        <f>TITRES_STAT!E516</f>
        <v>503</v>
      </c>
      <c r="E513" s="2">
        <f t="shared" si="28"/>
        <v>231360</v>
      </c>
      <c r="F513" s="5" t="str">
        <f t="shared" si="31"/>
        <v>BULLISH</v>
      </c>
      <c r="G513" s="5" t="str">
        <f t="shared" si="30"/>
        <v>NEUTRAL</v>
      </c>
      <c r="H513" s="5" t="str">
        <f t="shared" si="29"/>
        <v>CONFIRMED BULLISH</v>
      </c>
    </row>
    <row r="514" spans="1:8" ht="13.5" x14ac:dyDescent="0.25">
      <c r="A514" s="3">
        <f>TITRES_STAT!B517</f>
        <v>45345</v>
      </c>
      <c r="B514" s="5">
        <f>TITRES_STAT!C517</f>
        <v>19.100000000000001</v>
      </c>
      <c r="C514" s="5">
        <f>TITRES_STAT!D517</f>
        <v>16.602</v>
      </c>
      <c r="D514" s="5">
        <f>TITRES_STAT!E517</f>
        <v>452</v>
      </c>
      <c r="E514" s="2">
        <f t="shared" si="28"/>
        <v>231360</v>
      </c>
      <c r="F514" s="5" t="str">
        <f t="shared" si="31"/>
        <v>BULLISH</v>
      </c>
      <c r="G514" s="5" t="str">
        <f t="shared" si="30"/>
        <v>NEUTRAL</v>
      </c>
      <c r="H514" s="5" t="str">
        <f t="shared" si="29"/>
        <v>CONFIRMED BULLISH</v>
      </c>
    </row>
    <row r="515" spans="1:8" ht="13.5" x14ac:dyDescent="0.25">
      <c r="A515" s="3">
        <f>TITRES_STAT!B518</f>
        <v>45348</v>
      </c>
      <c r="B515" s="5">
        <f>TITRES_STAT!C518</f>
        <v>19.3</v>
      </c>
      <c r="C515" s="5">
        <f>TITRES_STAT!D518</f>
        <v>16.7758</v>
      </c>
      <c r="D515" s="5">
        <f>TITRES_STAT!E518</f>
        <v>1109</v>
      </c>
      <c r="E515" s="2">
        <f t="shared" si="28"/>
        <v>232469</v>
      </c>
      <c r="F515" s="5" t="str">
        <f t="shared" si="31"/>
        <v>BULLISH</v>
      </c>
      <c r="G515" s="5" t="str">
        <f t="shared" si="30"/>
        <v>NEUTRAL</v>
      </c>
      <c r="H515" s="5" t="str">
        <f t="shared" si="29"/>
        <v>CONFIRMED BULLISH</v>
      </c>
    </row>
    <row r="516" spans="1:8" ht="13.5" x14ac:dyDescent="0.25">
      <c r="A516" s="3">
        <f>TITRES_STAT!B519</f>
        <v>45349</v>
      </c>
      <c r="B516" s="5">
        <f>TITRES_STAT!C519</f>
        <v>19.190000000000001</v>
      </c>
      <c r="C516" s="5">
        <f>TITRES_STAT!D519</f>
        <v>16.680199999999999</v>
      </c>
      <c r="D516" s="5">
        <f>TITRES_STAT!E519</f>
        <v>7</v>
      </c>
      <c r="E516" s="2">
        <f t="shared" ref="E516:E579" si="32">IF(B516&gt;B515, E515+D516, IF(B516&lt;B515, E515-D516, E515))</f>
        <v>232462</v>
      </c>
      <c r="F516" s="5" t="str">
        <f t="shared" si="31"/>
        <v>BULLISH</v>
      </c>
      <c r="G516" s="5" t="str">
        <f t="shared" si="30"/>
        <v>NEUTRAL</v>
      </c>
      <c r="H516" s="5" t="str">
        <f t="shared" si="29"/>
        <v>CONFIRMED BULLISH</v>
      </c>
    </row>
    <row r="517" spans="1:8" ht="13.5" x14ac:dyDescent="0.25">
      <c r="A517" s="3">
        <f>TITRES_STAT!B520</f>
        <v>45350</v>
      </c>
      <c r="B517" s="5">
        <f>TITRES_STAT!C520</f>
        <v>19.190000000000001</v>
      </c>
      <c r="C517" s="5">
        <f>TITRES_STAT!D520</f>
        <v>16.680199999999999</v>
      </c>
      <c r="D517" s="5">
        <f>TITRES_STAT!E520</f>
        <v>556</v>
      </c>
      <c r="E517" s="2">
        <f t="shared" si="32"/>
        <v>232462</v>
      </c>
      <c r="F517" s="5" t="str">
        <f t="shared" si="31"/>
        <v>BULLISH</v>
      </c>
      <c r="G517" s="5" t="str">
        <f t="shared" si="30"/>
        <v>NEUTRAL</v>
      </c>
      <c r="H517" s="5" t="str">
        <f t="shared" si="29"/>
        <v>CONFIRMED BULLISH</v>
      </c>
    </row>
    <row r="518" spans="1:8" ht="13.5" x14ac:dyDescent="0.25">
      <c r="A518" s="3">
        <f>TITRES_STAT!B521</f>
        <v>45351</v>
      </c>
      <c r="B518" s="5">
        <f>TITRES_STAT!C521</f>
        <v>19.190000000000001</v>
      </c>
      <c r="C518" s="5">
        <f>TITRES_STAT!D521</f>
        <v>16.680199999999999</v>
      </c>
      <c r="D518" s="5">
        <f>TITRES_STAT!E521</f>
        <v>340</v>
      </c>
      <c r="E518" s="2">
        <f t="shared" si="32"/>
        <v>232462</v>
      </c>
      <c r="F518" s="5" t="str">
        <f t="shared" si="31"/>
        <v>BULLISH</v>
      </c>
      <c r="G518" s="5" t="str">
        <f t="shared" si="30"/>
        <v>NEUTRAL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45352</v>
      </c>
      <c r="B519" s="5">
        <f>TITRES_STAT!C522</f>
        <v>19.2</v>
      </c>
      <c r="C519" s="5">
        <f>TITRES_STAT!D522</f>
        <v>16.6889</v>
      </c>
      <c r="D519" s="5">
        <f>TITRES_STAT!E522</f>
        <v>5</v>
      </c>
      <c r="E519" s="2">
        <f t="shared" si="32"/>
        <v>232467</v>
      </c>
      <c r="F519" s="5" t="str">
        <f t="shared" si="31"/>
        <v>BULLISH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CONFIRMED BULLISH</v>
      </c>
    </row>
    <row r="520" spans="1:8" ht="13.5" x14ac:dyDescent="0.25">
      <c r="A520" s="3">
        <f>TITRES_STAT!B523</f>
        <v>45355</v>
      </c>
      <c r="B520" s="5">
        <f>TITRES_STAT!C523</f>
        <v>19.190000000000001</v>
      </c>
      <c r="C520" s="5">
        <f>TITRES_STAT!D523</f>
        <v>16.680199999999999</v>
      </c>
      <c r="D520" s="5">
        <f>TITRES_STAT!E523</f>
        <v>1000</v>
      </c>
      <c r="E520" s="2">
        <f t="shared" si="32"/>
        <v>231467</v>
      </c>
      <c r="F520" s="5" t="str">
        <f t="shared" ref="F520:F583" si="35">IF(E520&gt;E515,"BULLISH",IF(E520&lt;E515,"BEARISH","NEUTRAL"))</f>
        <v>BEARISH</v>
      </c>
      <c r="G520" s="5" t="str">
        <f t="shared" si="34"/>
        <v>NEUTRAL</v>
      </c>
      <c r="H520" s="5" t="str">
        <f t="shared" si="33"/>
        <v>CONFIRMED BEARISH</v>
      </c>
    </row>
    <row r="521" spans="1:8" ht="13.5" x14ac:dyDescent="0.25">
      <c r="A521" s="3">
        <f>TITRES_STAT!B524</f>
        <v>45356</v>
      </c>
      <c r="B521" s="5">
        <f>TITRES_STAT!C524</f>
        <v>19.2</v>
      </c>
      <c r="C521" s="5">
        <f>TITRES_STAT!D524</f>
        <v>16.6889</v>
      </c>
      <c r="D521" s="5">
        <f>TITRES_STAT!E524</f>
        <v>806</v>
      </c>
      <c r="E521" s="2">
        <f t="shared" si="32"/>
        <v>232273</v>
      </c>
      <c r="F521" s="5" t="str">
        <f t="shared" si="35"/>
        <v>BEARISH</v>
      </c>
      <c r="G521" s="5" t="str">
        <f t="shared" si="34"/>
        <v>NEUTRAL</v>
      </c>
      <c r="H521" s="5" t="str">
        <f t="shared" si="33"/>
        <v>BEARISH DIVERGENCE</v>
      </c>
    </row>
    <row r="522" spans="1:8" ht="13.5" x14ac:dyDescent="0.25">
      <c r="A522" s="3">
        <f>TITRES_STAT!B525</f>
        <v>45357</v>
      </c>
      <c r="B522" s="5">
        <f>TITRES_STAT!C525</f>
        <v>19.2</v>
      </c>
      <c r="C522" s="5">
        <f>TITRES_STAT!D525</f>
        <v>16.6889</v>
      </c>
      <c r="D522" s="5">
        <f>TITRES_STAT!E525</f>
        <v>1192</v>
      </c>
      <c r="E522" s="2">
        <f t="shared" si="32"/>
        <v>232273</v>
      </c>
      <c r="F522" s="5" t="str">
        <f t="shared" si="35"/>
        <v>BEARISH</v>
      </c>
      <c r="G522" s="5" t="str">
        <f t="shared" si="34"/>
        <v>NEUTRAL</v>
      </c>
      <c r="H522" s="5" t="str">
        <f t="shared" si="33"/>
        <v>BEARISH DIVERGENCE</v>
      </c>
    </row>
    <row r="523" spans="1:8" ht="13.5" x14ac:dyDescent="0.25">
      <c r="A523" s="3">
        <f>TITRES_STAT!B526</f>
        <v>45358</v>
      </c>
      <c r="B523" s="5">
        <f>TITRES_STAT!C526</f>
        <v>19.149999999999999</v>
      </c>
      <c r="C523" s="5">
        <f>TITRES_STAT!D526</f>
        <v>16.645499999999998</v>
      </c>
      <c r="D523" s="5">
        <f>TITRES_STAT!E526</f>
        <v>500</v>
      </c>
      <c r="E523" s="2">
        <f t="shared" si="32"/>
        <v>231773</v>
      </c>
      <c r="F523" s="5" t="str">
        <f t="shared" si="35"/>
        <v>BEARISH</v>
      </c>
      <c r="G523" s="5" t="str">
        <f t="shared" si="34"/>
        <v>NEUTRAL</v>
      </c>
      <c r="H523" s="5" t="str">
        <f t="shared" si="33"/>
        <v>CONFIRMED BEARISH</v>
      </c>
    </row>
    <row r="524" spans="1:8" ht="13.5" x14ac:dyDescent="0.25">
      <c r="A524" s="3">
        <f>TITRES_STAT!B527</f>
        <v>45359</v>
      </c>
      <c r="B524" s="5">
        <f>TITRES_STAT!C527</f>
        <v>19.14</v>
      </c>
      <c r="C524" s="5">
        <f>TITRES_STAT!D527</f>
        <v>16.636800000000001</v>
      </c>
      <c r="D524" s="5">
        <f>TITRES_STAT!E527</f>
        <v>470</v>
      </c>
      <c r="E524" s="2">
        <f t="shared" si="32"/>
        <v>231303</v>
      </c>
      <c r="F524" s="5" t="str">
        <f t="shared" si="35"/>
        <v>BEARISH</v>
      </c>
      <c r="G524" s="5" t="str">
        <f t="shared" si="34"/>
        <v>NEUTRAL</v>
      </c>
      <c r="H524" s="5" t="str">
        <f t="shared" si="33"/>
        <v>CONFIRMED BEARISH</v>
      </c>
    </row>
    <row r="525" spans="1:8" ht="13.5" x14ac:dyDescent="0.25">
      <c r="A525" s="3">
        <f>TITRES_STAT!B528</f>
        <v>45362</v>
      </c>
      <c r="B525" s="5">
        <f>TITRES_STAT!C528</f>
        <v>19.13</v>
      </c>
      <c r="C525" s="5">
        <f>TITRES_STAT!D528</f>
        <v>16.6281</v>
      </c>
      <c r="D525" s="5">
        <f>TITRES_STAT!E528</f>
        <v>1000</v>
      </c>
      <c r="E525" s="2">
        <f t="shared" si="32"/>
        <v>230303</v>
      </c>
      <c r="F525" s="5" t="str">
        <f t="shared" si="35"/>
        <v>BEARISH</v>
      </c>
      <c r="G525" s="5" t="str">
        <f t="shared" si="34"/>
        <v>NEUTRAL</v>
      </c>
      <c r="H525" s="5" t="str">
        <f t="shared" si="33"/>
        <v>CONFIRMED BEARISH</v>
      </c>
    </row>
    <row r="526" spans="1:8" ht="13.5" x14ac:dyDescent="0.25">
      <c r="A526" s="3">
        <f>TITRES_STAT!B529</f>
        <v>45363</v>
      </c>
      <c r="B526" s="5">
        <f>TITRES_STAT!C529</f>
        <v>19.13</v>
      </c>
      <c r="C526" s="5">
        <f>TITRES_STAT!D529</f>
        <v>16.6281</v>
      </c>
      <c r="D526" s="5">
        <f>TITRES_STAT!E529</f>
        <v>1000</v>
      </c>
      <c r="E526" s="2">
        <f t="shared" si="32"/>
        <v>230303</v>
      </c>
      <c r="F526" s="5" t="str">
        <f t="shared" si="35"/>
        <v>BEARISH</v>
      </c>
      <c r="G526" s="5" t="str">
        <f t="shared" si="34"/>
        <v>NEUTRAL</v>
      </c>
      <c r="H526" s="5" t="str">
        <f t="shared" si="33"/>
        <v>CONFIRMED BEARISH</v>
      </c>
    </row>
    <row r="527" spans="1:8" ht="13.5" x14ac:dyDescent="0.25">
      <c r="A527" s="3">
        <f>TITRES_STAT!B530</f>
        <v>45364</v>
      </c>
      <c r="B527" s="5">
        <f>TITRES_STAT!C530</f>
        <v>19.13</v>
      </c>
      <c r="C527" s="5">
        <f>TITRES_STAT!D530</f>
        <v>16.6281</v>
      </c>
      <c r="D527" s="5">
        <f>TITRES_STAT!E530</f>
        <v>1915</v>
      </c>
      <c r="E527" s="2">
        <f t="shared" si="32"/>
        <v>230303</v>
      </c>
      <c r="F527" s="5" t="str">
        <f t="shared" si="35"/>
        <v>BEARISH</v>
      </c>
      <c r="G527" s="5" t="str">
        <f t="shared" si="34"/>
        <v>NEUTRAL</v>
      </c>
      <c r="H527" s="5" t="str">
        <f t="shared" si="33"/>
        <v>CONFIRMED BEARISH</v>
      </c>
    </row>
    <row r="528" spans="1:8" ht="13.5" x14ac:dyDescent="0.25">
      <c r="A528" s="3">
        <f>TITRES_STAT!B531</f>
        <v>45365</v>
      </c>
      <c r="B528" s="5">
        <f>TITRES_STAT!C531</f>
        <v>19.13</v>
      </c>
      <c r="C528" s="5">
        <f>TITRES_STAT!D531</f>
        <v>16.6281</v>
      </c>
      <c r="D528" s="5">
        <f>TITRES_STAT!E531</f>
        <v>360</v>
      </c>
      <c r="E528" s="2">
        <f t="shared" si="32"/>
        <v>230303</v>
      </c>
      <c r="F528" s="5" t="str">
        <f t="shared" si="35"/>
        <v>BEARISH</v>
      </c>
      <c r="G528" s="5" t="str">
        <f t="shared" si="34"/>
        <v>NEUTRAL</v>
      </c>
      <c r="H528" s="5" t="str">
        <f t="shared" si="33"/>
        <v>CONFIRMED BEARISH</v>
      </c>
    </row>
    <row r="529" spans="1:8" ht="13.5" x14ac:dyDescent="0.25">
      <c r="A529" s="3">
        <f>TITRES_STAT!B532</f>
        <v>45366</v>
      </c>
      <c r="B529" s="5">
        <f>TITRES_STAT!C532</f>
        <v>19.11</v>
      </c>
      <c r="C529" s="5">
        <f>TITRES_STAT!D532</f>
        <v>16.610700000000001</v>
      </c>
      <c r="D529" s="5">
        <f>TITRES_STAT!E532</f>
        <v>2652</v>
      </c>
      <c r="E529" s="2">
        <f t="shared" si="32"/>
        <v>227651</v>
      </c>
      <c r="F529" s="5" t="str">
        <f t="shared" si="35"/>
        <v>BEARISH</v>
      </c>
      <c r="G529" s="5" t="str">
        <f t="shared" si="34"/>
        <v>NEUTRAL</v>
      </c>
      <c r="H529" s="5" t="str">
        <f t="shared" si="33"/>
        <v>CONFIRMED BEARISH</v>
      </c>
    </row>
    <row r="530" spans="1:8" ht="13.5" x14ac:dyDescent="0.25">
      <c r="A530" s="3">
        <f>TITRES_STAT!B533</f>
        <v>45369</v>
      </c>
      <c r="B530" s="5">
        <f>TITRES_STAT!C533</f>
        <v>19.100000000000001</v>
      </c>
      <c r="C530" s="5">
        <f>TITRES_STAT!D533</f>
        <v>16.602</v>
      </c>
      <c r="D530" s="5">
        <f>TITRES_STAT!E533</f>
        <v>52</v>
      </c>
      <c r="E530" s="2">
        <f t="shared" si="32"/>
        <v>227599</v>
      </c>
      <c r="F530" s="5" t="str">
        <f t="shared" si="35"/>
        <v>BEARISH</v>
      </c>
      <c r="G530" s="5" t="str">
        <f t="shared" si="34"/>
        <v>NEUTRAL</v>
      </c>
      <c r="H530" s="5" t="str">
        <f t="shared" si="33"/>
        <v>CONFIRMED BEARISH</v>
      </c>
    </row>
    <row r="531" spans="1:8" ht="13.5" x14ac:dyDescent="0.25">
      <c r="A531" s="3">
        <f>TITRES_STAT!B534</f>
        <v>45370</v>
      </c>
      <c r="B531" s="5">
        <f>TITRES_STAT!C534</f>
        <v>19.100000000000001</v>
      </c>
      <c r="C531" s="5">
        <f>TITRES_STAT!D534</f>
        <v>16.602</v>
      </c>
      <c r="D531" s="5">
        <f>TITRES_STAT!E534</f>
        <v>26</v>
      </c>
      <c r="E531" s="2">
        <f t="shared" si="32"/>
        <v>227599</v>
      </c>
      <c r="F531" s="5" t="str">
        <f t="shared" si="35"/>
        <v>BEARISH</v>
      </c>
      <c r="G531" s="5" t="str">
        <f t="shared" si="34"/>
        <v>NEUTRAL</v>
      </c>
      <c r="H531" s="5" t="str">
        <f t="shared" si="33"/>
        <v>CONFIRMED BEARISH</v>
      </c>
    </row>
    <row r="532" spans="1:8" ht="13.5" x14ac:dyDescent="0.25">
      <c r="A532" s="3">
        <f>TITRES_STAT!B535</f>
        <v>45372</v>
      </c>
      <c r="B532" s="5">
        <f>TITRES_STAT!C535</f>
        <v>19.100000000000001</v>
      </c>
      <c r="C532" s="5">
        <f>TITRES_STAT!D535</f>
        <v>16.602</v>
      </c>
      <c r="D532" s="5">
        <f>TITRES_STAT!E535</f>
        <v>0</v>
      </c>
      <c r="E532" s="2">
        <f t="shared" si="32"/>
        <v>227599</v>
      </c>
      <c r="F532" s="5" t="str">
        <f t="shared" si="35"/>
        <v>BEARISH</v>
      </c>
      <c r="G532" s="5" t="str">
        <f t="shared" si="34"/>
        <v>NEUTRAL</v>
      </c>
      <c r="H532" s="5" t="str">
        <f t="shared" si="33"/>
        <v>CONFIRMED BEARISH</v>
      </c>
    </row>
    <row r="533" spans="1:8" ht="13.5" x14ac:dyDescent="0.25">
      <c r="A533" s="3">
        <f>TITRES_STAT!B536</f>
        <v>45373</v>
      </c>
      <c r="B533" s="5">
        <f>TITRES_STAT!C536</f>
        <v>19.100000000000001</v>
      </c>
      <c r="C533" s="5">
        <f>TITRES_STAT!D536</f>
        <v>16.602</v>
      </c>
      <c r="D533" s="5">
        <f>TITRES_STAT!E536</f>
        <v>0</v>
      </c>
      <c r="E533" s="2">
        <f t="shared" si="32"/>
        <v>227599</v>
      </c>
      <c r="F533" s="5" t="str">
        <f t="shared" si="35"/>
        <v>BEARISH</v>
      </c>
      <c r="G533" s="5" t="str">
        <f t="shared" si="34"/>
        <v>NEUTRAL</v>
      </c>
      <c r="H533" s="5" t="str">
        <f t="shared" si="33"/>
        <v>CONFIRMED BEARISH</v>
      </c>
    </row>
    <row r="534" spans="1:8" ht="13.5" x14ac:dyDescent="0.25">
      <c r="A534" s="3">
        <f>TITRES_STAT!B537</f>
        <v>45376</v>
      </c>
      <c r="B534" s="5">
        <f>TITRES_STAT!C537</f>
        <v>19.05</v>
      </c>
      <c r="C534" s="5">
        <f>TITRES_STAT!D537</f>
        <v>16.558499999999999</v>
      </c>
      <c r="D534" s="5">
        <f>TITRES_STAT!E537</f>
        <v>485</v>
      </c>
      <c r="E534" s="2">
        <f t="shared" si="32"/>
        <v>227114</v>
      </c>
      <c r="F534" s="5" t="str">
        <f t="shared" si="35"/>
        <v>BEARISH</v>
      </c>
      <c r="G534" s="5" t="str">
        <f t="shared" si="34"/>
        <v>NEUTRAL</v>
      </c>
      <c r="H534" s="5" t="str">
        <f t="shared" si="33"/>
        <v>CONFIRMED BEARISH</v>
      </c>
    </row>
    <row r="535" spans="1:8" ht="13.5" x14ac:dyDescent="0.25">
      <c r="A535" s="3">
        <f>TITRES_STAT!B538</f>
        <v>45377</v>
      </c>
      <c r="B535" s="5">
        <f>TITRES_STAT!C538</f>
        <v>19.05</v>
      </c>
      <c r="C535" s="5">
        <f>TITRES_STAT!D538</f>
        <v>16.558499999999999</v>
      </c>
      <c r="D535" s="5">
        <f>TITRES_STAT!E538</f>
        <v>0</v>
      </c>
      <c r="E535" s="2">
        <f t="shared" si="32"/>
        <v>227114</v>
      </c>
      <c r="F535" s="5" t="str">
        <f t="shared" si="35"/>
        <v>BEARISH</v>
      </c>
      <c r="G535" s="5" t="str">
        <f t="shared" si="34"/>
        <v>NEUTRAL</v>
      </c>
      <c r="H535" s="5" t="str">
        <f t="shared" si="33"/>
        <v>CONFIRMED BEARISH</v>
      </c>
    </row>
    <row r="536" spans="1:8" ht="13.5" x14ac:dyDescent="0.25">
      <c r="A536" s="3">
        <f>TITRES_STAT!B539</f>
        <v>45378</v>
      </c>
      <c r="B536" s="5">
        <f>TITRES_STAT!C539</f>
        <v>18.989999999999998</v>
      </c>
      <c r="C536" s="5">
        <f>TITRES_STAT!D539</f>
        <v>16.506399999999999</v>
      </c>
      <c r="D536" s="5">
        <f>TITRES_STAT!E539</f>
        <v>5</v>
      </c>
      <c r="E536" s="2">
        <f t="shared" si="32"/>
        <v>227109</v>
      </c>
      <c r="F536" s="5" t="str">
        <f t="shared" si="35"/>
        <v>BEARISH</v>
      </c>
      <c r="G536" s="5" t="str">
        <f t="shared" si="34"/>
        <v>NEUTRAL</v>
      </c>
      <c r="H536" s="5" t="str">
        <f t="shared" si="33"/>
        <v>CONFIRMED BEARISH</v>
      </c>
    </row>
    <row r="537" spans="1:8" ht="13.5" x14ac:dyDescent="0.25">
      <c r="A537" s="3">
        <f>TITRES_STAT!B540</f>
        <v>45379</v>
      </c>
      <c r="B537" s="5">
        <f>TITRES_STAT!C540</f>
        <v>19</v>
      </c>
      <c r="C537" s="5">
        <f>TITRES_STAT!D540</f>
        <v>16.5151</v>
      </c>
      <c r="D537" s="5">
        <f>TITRES_STAT!E540</f>
        <v>2426</v>
      </c>
      <c r="E537" s="2">
        <f t="shared" si="32"/>
        <v>229535</v>
      </c>
      <c r="F537" s="5" t="str">
        <f t="shared" si="35"/>
        <v>BULLISH</v>
      </c>
      <c r="G537" s="5" t="str">
        <f t="shared" si="34"/>
        <v>NEUTRAL</v>
      </c>
      <c r="H537" s="5" t="str">
        <f t="shared" si="33"/>
        <v>BULLISH DIVERGENCE</v>
      </c>
    </row>
    <row r="538" spans="1:8" ht="13.5" x14ac:dyDescent="0.25">
      <c r="A538" s="3">
        <f>TITRES_STAT!B541</f>
        <v>45380</v>
      </c>
      <c r="B538" s="5">
        <f>TITRES_STAT!C541</f>
        <v>19</v>
      </c>
      <c r="C538" s="5">
        <f>TITRES_STAT!D541</f>
        <v>16.5151</v>
      </c>
      <c r="D538" s="5">
        <f>TITRES_STAT!E541</f>
        <v>0</v>
      </c>
      <c r="E538" s="2">
        <f t="shared" si="32"/>
        <v>229535</v>
      </c>
      <c r="F538" s="5" t="str">
        <f t="shared" si="35"/>
        <v>BULLISH</v>
      </c>
      <c r="G538" s="5" t="str">
        <f t="shared" si="34"/>
        <v>NEUTRAL</v>
      </c>
      <c r="H538" s="5" t="str">
        <f t="shared" si="33"/>
        <v>BULLISH DIVERGENCE</v>
      </c>
    </row>
    <row r="539" spans="1:8" ht="13.5" x14ac:dyDescent="0.25">
      <c r="A539" s="3">
        <f>TITRES_STAT!B542</f>
        <v>45383</v>
      </c>
      <c r="B539" s="5">
        <f>TITRES_STAT!C542</f>
        <v>19</v>
      </c>
      <c r="C539" s="5">
        <f>TITRES_STAT!D542</f>
        <v>16.5151</v>
      </c>
      <c r="D539" s="5">
        <f>TITRES_STAT!E542</f>
        <v>116</v>
      </c>
      <c r="E539" s="2">
        <f t="shared" si="32"/>
        <v>229535</v>
      </c>
      <c r="F539" s="5" t="str">
        <f t="shared" si="35"/>
        <v>BULLISH</v>
      </c>
      <c r="G539" s="5" t="str">
        <f t="shared" si="34"/>
        <v>NEUTRAL</v>
      </c>
      <c r="H539" s="5" t="str">
        <f t="shared" si="33"/>
        <v>BULLISH DIVERGENCE</v>
      </c>
    </row>
    <row r="540" spans="1:8" ht="13.5" x14ac:dyDescent="0.25">
      <c r="A540" s="3">
        <f>TITRES_STAT!B543</f>
        <v>45384</v>
      </c>
      <c r="B540" s="5">
        <f>TITRES_STAT!C543</f>
        <v>19</v>
      </c>
      <c r="C540" s="5">
        <f>TITRES_STAT!D543</f>
        <v>16.5151</v>
      </c>
      <c r="D540" s="5">
        <f>TITRES_STAT!E543</f>
        <v>0</v>
      </c>
      <c r="E540" s="2">
        <f t="shared" si="32"/>
        <v>229535</v>
      </c>
      <c r="F540" s="5" t="str">
        <f t="shared" si="35"/>
        <v>BULLISH</v>
      </c>
      <c r="G540" s="5" t="str">
        <f t="shared" si="34"/>
        <v>NEUTRAL</v>
      </c>
      <c r="H540" s="5" t="str">
        <f t="shared" si="33"/>
        <v>BULLISH DIVERGENCE</v>
      </c>
    </row>
    <row r="541" spans="1:8" ht="13.5" x14ac:dyDescent="0.25">
      <c r="A541" s="3">
        <f>TITRES_STAT!B544</f>
        <v>45385</v>
      </c>
      <c r="B541" s="5">
        <f>TITRES_STAT!C544</f>
        <v>19</v>
      </c>
      <c r="C541" s="5">
        <f>TITRES_STAT!D544</f>
        <v>16.5151</v>
      </c>
      <c r="D541" s="5">
        <f>TITRES_STAT!E544</f>
        <v>0</v>
      </c>
      <c r="E541" s="2">
        <f t="shared" si="32"/>
        <v>229535</v>
      </c>
      <c r="F541" s="5" t="str">
        <f t="shared" si="35"/>
        <v>BULLISH</v>
      </c>
      <c r="G541" s="5" t="str">
        <f t="shared" si="34"/>
        <v>NEUTRAL</v>
      </c>
      <c r="H541" s="5" t="str">
        <f t="shared" si="33"/>
        <v>CONFIRMED BULLISH</v>
      </c>
    </row>
    <row r="542" spans="1:8" ht="13.5" x14ac:dyDescent="0.25">
      <c r="A542" s="3">
        <f>TITRES_STAT!B545</f>
        <v>45386</v>
      </c>
      <c r="B542" s="5">
        <f>TITRES_STAT!C545</f>
        <v>19</v>
      </c>
      <c r="C542" s="5">
        <f>TITRES_STAT!D545</f>
        <v>16.5151</v>
      </c>
      <c r="D542" s="5">
        <f>TITRES_STAT!E545</f>
        <v>614</v>
      </c>
      <c r="E542" s="2">
        <f t="shared" si="32"/>
        <v>229535</v>
      </c>
      <c r="F542" s="5" t="str">
        <f t="shared" si="35"/>
        <v>NEUTRAL</v>
      </c>
      <c r="G542" s="5" t="str">
        <f t="shared" si="34"/>
        <v>NEUTRAL</v>
      </c>
      <c r="H542" s="5" t="str">
        <f t="shared" si="33"/>
        <v>NEUTRAL</v>
      </c>
    </row>
    <row r="543" spans="1:8" ht="13.5" x14ac:dyDescent="0.25">
      <c r="A543" s="3">
        <f>TITRES_STAT!B546</f>
        <v>45387</v>
      </c>
      <c r="B543" s="5">
        <f>TITRES_STAT!C546</f>
        <v>18.98</v>
      </c>
      <c r="C543" s="5">
        <f>TITRES_STAT!D546</f>
        <v>16.497699999999998</v>
      </c>
      <c r="D543" s="5">
        <f>TITRES_STAT!E546</f>
        <v>381</v>
      </c>
      <c r="E543" s="2">
        <f t="shared" si="32"/>
        <v>229154</v>
      </c>
      <c r="F543" s="5" t="str">
        <f t="shared" si="35"/>
        <v>BEARISH</v>
      </c>
      <c r="G543" s="5" t="str">
        <f t="shared" si="34"/>
        <v>NEUTRAL</v>
      </c>
      <c r="H543" s="5" t="str">
        <f t="shared" si="33"/>
        <v>CONFIRMED BEARISH</v>
      </c>
    </row>
    <row r="544" spans="1:8" ht="13.5" x14ac:dyDescent="0.25">
      <c r="A544" s="3">
        <f>TITRES_STAT!B547</f>
        <v>45390</v>
      </c>
      <c r="B544" s="5">
        <f>TITRES_STAT!C547</f>
        <v>19.05</v>
      </c>
      <c r="C544" s="5">
        <f>TITRES_STAT!D547</f>
        <v>16.558499999999999</v>
      </c>
      <c r="D544" s="5">
        <f>TITRES_STAT!E547</f>
        <v>460</v>
      </c>
      <c r="E544" s="2">
        <f t="shared" si="32"/>
        <v>229614</v>
      </c>
      <c r="F544" s="5" t="str">
        <f t="shared" si="35"/>
        <v>BULLISH</v>
      </c>
      <c r="G544" s="5" t="str">
        <f t="shared" si="34"/>
        <v>NEUTRAL</v>
      </c>
      <c r="H544" s="5" t="str">
        <f t="shared" si="33"/>
        <v>CONFIRMED BULLISH</v>
      </c>
    </row>
    <row r="545" spans="1:8" ht="13.5" x14ac:dyDescent="0.25">
      <c r="A545" s="3">
        <f>TITRES_STAT!B548</f>
        <v>45394</v>
      </c>
      <c r="B545" s="5">
        <f>TITRES_STAT!C548</f>
        <v>19.05</v>
      </c>
      <c r="C545" s="5">
        <f>TITRES_STAT!D548</f>
        <v>16.558499999999999</v>
      </c>
      <c r="D545" s="5">
        <f>TITRES_STAT!E548</f>
        <v>0</v>
      </c>
      <c r="E545" s="2">
        <f t="shared" si="32"/>
        <v>229614</v>
      </c>
      <c r="F545" s="5" t="str">
        <f t="shared" si="35"/>
        <v>BULLISH</v>
      </c>
      <c r="G545" s="5" t="str">
        <f t="shared" si="34"/>
        <v>NEUTRAL</v>
      </c>
      <c r="H545" s="5" t="str">
        <f t="shared" si="33"/>
        <v>CONFIRMED BULLISH</v>
      </c>
    </row>
    <row r="546" spans="1:8" ht="13.5" x14ac:dyDescent="0.25">
      <c r="A546" s="3">
        <f>TITRES_STAT!B549</f>
        <v>45397</v>
      </c>
      <c r="B546" s="5">
        <f>TITRES_STAT!C549</f>
        <v>19</v>
      </c>
      <c r="C546" s="5">
        <f>TITRES_STAT!D549</f>
        <v>16.5151</v>
      </c>
      <c r="D546" s="5">
        <f>TITRES_STAT!E549</f>
        <v>1</v>
      </c>
      <c r="E546" s="2">
        <f t="shared" si="32"/>
        <v>229613</v>
      </c>
      <c r="F546" s="5" t="str">
        <f t="shared" si="35"/>
        <v>BULLISH</v>
      </c>
      <c r="G546" s="5" t="str">
        <f t="shared" si="34"/>
        <v>NEUTRAL</v>
      </c>
      <c r="H546" s="5" t="str">
        <f t="shared" si="33"/>
        <v>NEUTRAL</v>
      </c>
    </row>
    <row r="547" spans="1:8" ht="13.5" x14ac:dyDescent="0.25">
      <c r="A547" s="3">
        <f>TITRES_STAT!B550</f>
        <v>45398</v>
      </c>
      <c r="B547" s="5">
        <f>TITRES_STAT!C550</f>
        <v>19</v>
      </c>
      <c r="C547" s="5">
        <f>TITRES_STAT!D550</f>
        <v>16.5151</v>
      </c>
      <c r="D547" s="5">
        <f>TITRES_STAT!E550</f>
        <v>53201</v>
      </c>
      <c r="E547" s="2">
        <f t="shared" si="32"/>
        <v>229613</v>
      </c>
      <c r="F547" s="5" t="str">
        <f t="shared" si="35"/>
        <v>BULLISH</v>
      </c>
      <c r="G547" s="5" t="str">
        <f t="shared" si="34"/>
        <v>NEUTRAL</v>
      </c>
      <c r="H547" s="5" t="str">
        <f t="shared" si="33"/>
        <v>NEUTRAL</v>
      </c>
    </row>
    <row r="548" spans="1:8" ht="13.5" x14ac:dyDescent="0.25">
      <c r="A548" s="3">
        <f>TITRES_STAT!B551</f>
        <v>45399</v>
      </c>
      <c r="B548" s="5">
        <f>TITRES_STAT!C551</f>
        <v>19</v>
      </c>
      <c r="C548" s="5">
        <f>TITRES_STAT!D551</f>
        <v>16.5151</v>
      </c>
      <c r="D548" s="5">
        <f>TITRES_STAT!E551</f>
        <v>45</v>
      </c>
      <c r="E548" s="2">
        <f t="shared" si="32"/>
        <v>229613</v>
      </c>
      <c r="F548" s="5" t="str">
        <f t="shared" si="35"/>
        <v>BULLISH</v>
      </c>
      <c r="G548" s="5" t="str">
        <f t="shared" si="34"/>
        <v>NEUTRAL</v>
      </c>
      <c r="H548" s="5" t="str">
        <f t="shared" si="33"/>
        <v>CONFIRMED BULLISH</v>
      </c>
    </row>
    <row r="549" spans="1:8" ht="13.5" x14ac:dyDescent="0.25">
      <c r="A549" s="3">
        <f>TITRES_STAT!B552</f>
        <v>45400</v>
      </c>
      <c r="B549" s="5">
        <f>TITRES_STAT!C552</f>
        <v>19</v>
      </c>
      <c r="C549" s="5">
        <f>TITRES_STAT!D552</f>
        <v>16.5151</v>
      </c>
      <c r="D549" s="5">
        <f>TITRES_STAT!E552</f>
        <v>38</v>
      </c>
      <c r="E549" s="2">
        <f t="shared" si="32"/>
        <v>229613</v>
      </c>
      <c r="F549" s="5" t="str">
        <f t="shared" si="35"/>
        <v>BEARISH</v>
      </c>
      <c r="G549" s="5" t="str">
        <f t="shared" si="34"/>
        <v>NEUTRAL</v>
      </c>
      <c r="H549" s="5" t="str">
        <f t="shared" si="33"/>
        <v>CONFIRMED BEARISH</v>
      </c>
    </row>
    <row r="550" spans="1:8" ht="13.5" x14ac:dyDescent="0.25">
      <c r="A550" s="3">
        <f>TITRES_STAT!B553</f>
        <v>45401</v>
      </c>
      <c r="B550" s="5">
        <f>TITRES_STAT!C553</f>
        <v>19</v>
      </c>
      <c r="C550" s="5">
        <f>TITRES_STAT!D553</f>
        <v>16.5151</v>
      </c>
      <c r="D550" s="5">
        <f>TITRES_STAT!E553</f>
        <v>0</v>
      </c>
      <c r="E550" s="2">
        <f t="shared" si="32"/>
        <v>229613</v>
      </c>
      <c r="F550" s="5" t="str">
        <f t="shared" si="35"/>
        <v>BEARISH</v>
      </c>
      <c r="G550" s="5" t="str">
        <f t="shared" si="34"/>
        <v>NEUTRAL</v>
      </c>
      <c r="H550" s="5" t="str">
        <f t="shared" si="33"/>
        <v>CONFIRMED BEARISH</v>
      </c>
    </row>
    <row r="551" spans="1:8" ht="13.5" x14ac:dyDescent="0.25">
      <c r="A551" s="3">
        <f>TITRES_STAT!B554</f>
        <v>45404</v>
      </c>
      <c r="B551" s="5">
        <f>TITRES_STAT!C554</f>
        <v>19</v>
      </c>
      <c r="C551" s="5">
        <f>TITRES_STAT!D554</f>
        <v>16.5151</v>
      </c>
      <c r="D551" s="5">
        <f>TITRES_STAT!E554</f>
        <v>0</v>
      </c>
      <c r="E551" s="2">
        <f t="shared" si="32"/>
        <v>229613</v>
      </c>
      <c r="F551" s="5" t="str">
        <f t="shared" si="35"/>
        <v>NEUTRAL</v>
      </c>
      <c r="G551" s="5" t="str">
        <f t="shared" si="34"/>
        <v>NEUTRAL</v>
      </c>
      <c r="H551" s="5" t="str">
        <f t="shared" si="33"/>
        <v>NEUTRAL</v>
      </c>
    </row>
    <row r="552" spans="1:8" ht="13.5" x14ac:dyDescent="0.25">
      <c r="A552" s="3">
        <f>TITRES_STAT!B555</f>
        <v>45405</v>
      </c>
      <c r="B552" s="5">
        <f>TITRES_STAT!C555</f>
        <v>19</v>
      </c>
      <c r="C552" s="5">
        <f>TITRES_STAT!D555</f>
        <v>16.5151</v>
      </c>
      <c r="D552" s="5">
        <f>TITRES_STAT!E555</f>
        <v>0</v>
      </c>
      <c r="E552" s="2">
        <f t="shared" si="32"/>
        <v>229613</v>
      </c>
      <c r="F552" s="5" t="str">
        <f t="shared" si="35"/>
        <v>NEUTRAL</v>
      </c>
      <c r="G552" s="5" t="str">
        <f t="shared" si="34"/>
        <v>NEUTRAL</v>
      </c>
      <c r="H552" s="5" t="str">
        <f t="shared" si="33"/>
        <v>NEUTRAL</v>
      </c>
    </row>
    <row r="553" spans="1:8" ht="13.5" x14ac:dyDescent="0.25">
      <c r="A553" s="3">
        <f>TITRES_STAT!B556</f>
        <v>45406</v>
      </c>
      <c r="B553" s="5">
        <f>TITRES_STAT!C556</f>
        <v>19</v>
      </c>
      <c r="C553" s="5">
        <f>TITRES_STAT!D556</f>
        <v>16.5151</v>
      </c>
      <c r="D553" s="5">
        <f>TITRES_STAT!E556</f>
        <v>0</v>
      </c>
      <c r="E553" s="2">
        <f t="shared" si="32"/>
        <v>229613</v>
      </c>
      <c r="F553" s="5" t="str">
        <f t="shared" si="35"/>
        <v>NEUTRAL</v>
      </c>
      <c r="G553" s="5" t="str">
        <f t="shared" si="34"/>
        <v>NEUTRAL</v>
      </c>
      <c r="H553" s="5" t="str">
        <f t="shared" si="33"/>
        <v>NEUTRAL</v>
      </c>
    </row>
    <row r="554" spans="1:8" ht="13.5" x14ac:dyDescent="0.25">
      <c r="A554" s="3">
        <f>TITRES_STAT!B557</f>
        <v>45407</v>
      </c>
      <c r="B554" s="5">
        <f>TITRES_STAT!C557</f>
        <v>19</v>
      </c>
      <c r="C554" s="5">
        <f>TITRES_STAT!D557</f>
        <v>16.5151</v>
      </c>
      <c r="D554" s="5">
        <f>TITRES_STAT!E557</f>
        <v>0</v>
      </c>
      <c r="E554" s="2">
        <f t="shared" si="32"/>
        <v>229613</v>
      </c>
      <c r="F554" s="5" t="str">
        <f t="shared" si="35"/>
        <v>NEUTRAL</v>
      </c>
      <c r="G554" s="5" t="str">
        <f t="shared" si="34"/>
        <v>NEUTRAL</v>
      </c>
      <c r="H554" s="5" t="str">
        <f t="shared" si="33"/>
        <v>NEUTRAL</v>
      </c>
    </row>
    <row r="555" spans="1:8" ht="13.5" x14ac:dyDescent="0.25">
      <c r="A555" s="3">
        <f>TITRES_STAT!B558</f>
        <v>45408</v>
      </c>
      <c r="B555" s="5">
        <f>TITRES_STAT!C558</f>
        <v>19</v>
      </c>
      <c r="C555" s="5">
        <f>TITRES_STAT!D558</f>
        <v>16.5151</v>
      </c>
      <c r="D555" s="5">
        <f>TITRES_STAT!E558</f>
        <v>0</v>
      </c>
      <c r="E555" s="2">
        <f t="shared" si="32"/>
        <v>229613</v>
      </c>
      <c r="F555" s="5" t="str">
        <f t="shared" si="35"/>
        <v>NEUTRAL</v>
      </c>
      <c r="G555" s="5" t="str">
        <f t="shared" si="34"/>
        <v>NEUTRAL</v>
      </c>
      <c r="H555" s="5" t="str">
        <f t="shared" si="33"/>
        <v>NEUTRAL</v>
      </c>
    </row>
    <row r="556" spans="1:8" ht="13.5" x14ac:dyDescent="0.25">
      <c r="A556" s="3">
        <f>TITRES_STAT!B559</f>
        <v>45411</v>
      </c>
      <c r="B556" s="5">
        <f>TITRES_STAT!C559</f>
        <v>19</v>
      </c>
      <c r="C556" s="5">
        <f>TITRES_STAT!D559</f>
        <v>16.5151</v>
      </c>
      <c r="D556" s="5">
        <f>TITRES_STAT!E559</f>
        <v>0</v>
      </c>
      <c r="E556" s="2">
        <f t="shared" si="32"/>
        <v>229613</v>
      </c>
      <c r="F556" s="5" t="str">
        <f t="shared" si="35"/>
        <v>NEUTRAL</v>
      </c>
      <c r="G556" s="5" t="str">
        <f t="shared" si="34"/>
        <v>NEUTRAL</v>
      </c>
      <c r="H556" s="5" t="str">
        <f t="shared" si="33"/>
        <v>NEUTRAL</v>
      </c>
    </row>
    <row r="557" spans="1:8" ht="13.5" x14ac:dyDescent="0.25">
      <c r="A557" s="3">
        <f>TITRES_STAT!B560</f>
        <v>45412</v>
      </c>
      <c r="B557" s="5">
        <f>TITRES_STAT!C560</f>
        <v>19</v>
      </c>
      <c r="C557" s="5">
        <f>TITRES_STAT!D560</f>
        <v>16.5151</v>
      </c>
      <c r="D557" s="5">
        <f>TITRES_STAT!E560</f>
        <v>0</v>
      </c>
      <c r="E557" s="2">
        <f t="shared" si="32"/>
        <v>229613</v>
      </c>
      <c r="F557" s="5" t="str">
        <f t="shared" si="35"/>
        <v>NEUTRAL</v>
      </c>
      <c r="G557" s="5" t="str">
        <f t="shared" si="34"/>
        <v>NEUTRAL</v>
      </c>
      <c r="H557" s="5" t="str">
        <f t="shared" si="33"/>
        <v>NEUTRAL</v>
      </c>
    </row>
    <row r="558" spans="1:8" ht="13.5" x14ac:dyDescent="0.25">
      <c r="A558" s="3">
        <f>TITRES_STAT!B561</f>
        <v>45414</v>
      </c>
      <c r="B558" s="5">
        <f>TITRES_STAT!C561</f>
        <v>19.38</v>
      </c>
      <c r="C558" s="5">
        <f>TITRES_STAT!D561</f>
        <v>16.845400000000001</v>
      </c>
      <c r="D558" s="5">
        <f>TITRES_STAT!E561</f>
        <v>2</v>
      </c>
      <c r="E558" s="2">
        <f t="shared" si="32"/>
        <v>229615</v>
      </c>
      <c r="F558" s="5" t="str">
        <f t="shared" si="35"/>
        <v>BULLISH</v>
      </c>
      <c r="G558" s="5" t="str">
        <f t="shared" si="34"/>
        <v>NEUTRAL</v>
      </c>
      <c r="H558" s="5" t="str">
        <f t="shared" si="33"/>
        <v>CONFIRMED BULLISH</v>
      </c>
    </row>
    <row r="559" spans="1:8" ht="13.5" x14ac:dyDescent="0.25">
      <c r="A559" s="3">
        <f>TITRES_STAT!B562</f>
        <v>45415</v>
      </c>
      <c r="B559" s="5">
        <f>TITRES_STAT!C562</f>
        <v>20</v>
      </c>
      <c r="C559" s="5">
        <f>TITRES_STAT!D562</f>
        <v>17.3843</v>
      </c>
      <c r="D559" s="5">
        <f>TITRES_STAT!E562</f>
        <v>2</v>
      </c>
      <c r="E559" s="2">
        <f t="shared" si="32"/>
        <v>229617</v>
      </c>
      <c r="F559" s="5" t="str">
        <f t="shared" si="35"/>
        <v>BULLISH</v>
      </c>
      <c r="G559" s="5" t="str">
        <f t="shared" si="34"/>
        <v>NEUTRAL</v>
      </c>
      <c r="H559" s="5" t="str">
        <f t="shared" si="33"/>
        <v>CONFIRMED BULLISH</v>
      </c>
    </row>
    <row r="560" spans="1:8" ht="13.5" x14ac:dyDescent="0.25">
      <c r="A560" s="3">
        <f>TITRES_STAT!B563</f>
        <v>45418</v>
      </c>
      <c r="B560" s="5">
        <f>TITRES_STAT!C563</f>
        <v>20</v>
      </c>
      <c r="C560" s="5">
        <f>TITRES_STAT!D563</f>
        <v>17.3843</v>
      </c>
      <c r="D560" s="5">
        <f>TITRES_STAT!E563</f>
        <v>223</v>
      </c>
      <c r="E560" s="2">
        <f t="shared" si="32"/>
        <v>229617</v>
      </c>
      <c r="F560" s="5" t="str">
        <f t="shared" si="35"/>
        <v>BULLISH</v>
      </c>
      <c r="G560" s="5" t="str">
        <f t="shared" si="34"/>
        <v>NEUTRAL</v>
      </c>
      <c r="H560" s="5" t="str">
        <f t="shared" si="33"/>
        <v>CONFIRMED BULLISH</v>
      </c>
    </row>
    <row r="561" spans="1:8" ht="13.5" x14ac:dyDescent="0.25">
      <c r="A561" s="3">
        <f>TITRES_STAT!B564</f>
        <v>45419</v>
      </c>
      <c r="B561" s="5">
        <f>TITRES_STAT!C564</f>
        <v>19.5</v>
      </c>
      <c r="C561" s="5">
        <f>TITRES_STAT!D564</f>
        <v>16.9497</v>
      </c>
      <c r="D561" s="5">
        <f>TITRES_STAT!E564</f>
        <v>506</v>
      </c>
      <c r="E561" s="2">
        <f t="shared" si="32"/>
        <v>229111</v>
      </c>
      <c r="F561" s="5" t="str">
        <f t="shared" si="35"/>
        <v>BEARISH</v>
      </c>
      <c r="G561" s="5" t="str">
        <f t="shared" si="34"/>
        <v>NEUTRAL</v>
      </c>
      <c r="H561" s="5" t="str">
        <f t="shared" si="33"/>
        <v>BEARISH DIVERGENCE</v>
      </c>
    </row>
    <row r="562" spans="1:8" ht="13.5" x14ac:dyDescent="0.25">
      <c r="A562" s="3">
        <f>TITRES_STAT!B565</f>
        <v>45420</v>
      </c>
      <c r="B562" s="5">
        <f>TITRES_STAT!C565</f>
        <v>19.5</v>
      </c>
      <c r="C562" s="5">
        <f>TITRES_STAT!D565</f>
        <v>16.9497</v>
      </c>
      <c r="D562" s="5">
        <f>TITRES_STAT!E565</f>
        <v>2</v>
      </c>
      <c r="E562" s="2">
        <f t="shared" si="32"/>
        <v>229111</v>
      </c>
      <c r="F562" s="5" t="str">
        <f t="shared" si="35"/>
        <v>BEARISH</v>
      </c>
      <c r="G562" s="5" t="str">
        <f t="shared" si="34"/>
        <v>NEUTRAL</v>
      </c>
      <c r="H562" s="5" t="str">
        <f t="shared" si="33"/>
        <v>BEARISH DIVERGENCE</v>
      </c>
    </row>
    <row r="563" spans="1:8" ht="13.5" x14ac:dyDescent="0.25">
      <c r="A563" s="3">
        <f>TITRES_STAT!B566</f>
        <v>45421</v>
      </c>
      <c r="B563" s="5">
        <f>TITRES_STAT!C566</f>
        <v>19.5</v>
      </c>
      <c r="C563" s="5">
        <f>TITRES_STAT!D566</f>
        <v>16.9497</v>
      </c>
      <c r="D563" s="5">
        <f>TITRES_STAT!E566</f>
        <v>0</v>
      </c>
      <c r="E563" s="2">
        <f t="shared" si="32"/>
        <v>229111</v>
      </c>
      <c r="F563" s="5" t="str">
        <f t="shared" si="35"/>
        <v>BEARISH</v>
      </c>
      <c r="G563" s="5" t="str">
        <f t="shared" si="34"/>
        <v>NEUTRAL</v>
      </c>
      <c r="H563" s="5" t="str">
        <f t="shared" si="33"/>
        <v>BEARISH DIVERGENCE</v>
      </c>
    </row>
    <row r="564" spans="1:8" ht="13.5" x14ac:dyDescent="0.25">
      <c r="A564" s="3">
        <f>TITRES_STAT!B567</f>
        <v>45422</v>
      </c>
      <c r="B564" s="5">
        <f>TITRES_STAT!C567</f>
        <v>19.5</v>
      </c>
      <c r="C564" s="5">
        <f>TITRES_STAT!D567</f>
        <v>16.9497</v>
      </c>
      <c r="D564" s="5">
        <f>TITRES_STAT!E567</f>
        <v>187</v>
      </c>
      <c r="E564" s="2">
        <f t="shared" si="32"/>
        <v>229111</v>
      </c>
      <c r="F564" s="5" t="str">
        <f t="shared" si="35"/>
        <v>BEARISH</v>
      </c>
      <c r="G564" s="5" t="str">
        <f t="shared" si="34"/>
        <v>NEUTRAL</v>
      </c>
      <c r="H564" s="5" t="str">
        <f t="shared" si="33"/>
        <v>CONFIRMED BEARISH</v>
      </c>
    </row>
    <row r="565" spans="1:8" ht="13.5" x14ac:dyDescent="0.25">
      <c r="A565" s="3">
        <f>TITRES_STAT!B568</f>
        <v>45425</v>
      </c>
      <c r="B565" s="5">
        <f>TITRES_STAT!C568</f>
        <v>19.5</v>
      </c>
      <c r="C565" s="5">
        <f>TITRES_STAT!D568</f>
        <v>16.9497</v>
      </c>
      <c r="D565" s="5">
        <f>TITRES_STAT!E568</f>
        <v>0</v>
      </c>
      <c r="E565" s="2">
        <f t="shared" si="32"/>
        <v>229111</v>
      </c>
      <c r="F565" s="5" t="str">
        <f t="shared" si="35"/>
        <v>BEARISH</v>
      </c>
      <c r="G565" s="5" t="str">
        <f t="shared" si="34"/>
        <v>NEUTRAL</v>
      </c>
      <c r="H565" s="5" t="str">
        <f t="shared" si="33"/>
        <v>CONFIRMED BEARISH</v>
      </c>
    </row>
    <row r="566" spans="1:8" ht="13.5" x14ac:dyDescent="0.25">
      <c r="A566" s="3">
        <f>TITRES_STAT!B569</f>
        <v>45426</v>
      </c>
      <c r="B566" s="5">
        <f>TITRES_STAT!C569</f>
        <v>20</v>
      </c>
      <c r="C566" s="5">
        <f>TITRES_STAT!D569</f>
        <v>17.3843</v>
      </c>
      <c r="D566" s="5">
        <f>TITRES_STAT!E569</f>
        <v>735</v>
      </c>
      <c r="E566" s="2">
        <f t="shared" si="32"/>
        <v>229846</v>
      </c>
      <c r="F566" s="5" t="str">
        <f t="shared" si="35"/>
        <v>BULLISH</v>
      </c>
      <c r="G566" s="5" t="str">
        <f t="shared" si="34"/>
        <v>NEUTRAL</v>
      </c>
      <c r="H566" s="5" t="str">
        <f t="shared" si="33"/>
        <v>CONFIRMED BULLISH</v>
      </c>
    </row>
    <row r="567" spans="1:8" ht="13.5" x14ac:dyDescent="0.25">
      <c r="A567" s="3">
        <f>TITRES_STAT!B570</f>
        <v>45427</v>
      </c>
      <c r="B567" s="5">
        <f>TITRES_STAT!C570</f>
        <v>20.239999999999998</v>
      </c>
      <c r="C567" s="5">
        <f>TITRES_STAT!D570</f>
        <v>17.5929</v>
      </c>
      <c r="D567" s="5">
        <f>TITRES_STAT!E570</f>
        <v>185</v>
      </c>
      <c r="E567" s="2">
        <f t="shared" si="32"/>
        <v>230031</v>
      </c>
      <c r="F567" s="5" t="str">
        <f t="shared" si="35"/>
        <v>BULLISH</v>
      </c>
      <c r="G567" s="5" t="str">
        <f t="shared" si="34"/>
        <v>NEUTRAL</v>
      </c>
      <c r="H567" s="5" t="str">
        <f t="shared" si="33"/>
        <v>CONFIRMED BULLISH</v>
      </c>
    </row>
    <row r="568" spans="1:8" ht="13.5" x14ac:dyDescent="0.25">
      <c r="A568" s="3">
        <f>TITRES_STAT!B571</f>
        <v>45428</v>
      </c>
      <c r="B568" s="5">
        <f>TITRES_STAT!C571</f>
        <v>20.5</v>
      </c>
      <c r="C568" s="5">
        <f>TITRES_STAT!D571</f>
        <v>17.818899999999999</v>
      </c>
      <c r="D568" s="5">
        <f>TITRES_STAT!E571</f>
        <v>48</v>
      </c>
      <c r="E568" s="2">
        <f t="shared" si="32"/>
        <v>230079</v>
      </c>
      <c r="F568" s="5" t="str">
        <f t="shared" si="35"/>
        <v>BULLISH</v>
      </c>
      <c r="G568" s="5" t="str">
        <f t="shared" si="34"/>
        <v>NEUTRAL</v>
      </c>
      <c r="H568" s="5" t="str">
        <f t="shared" si="33"/>
        <v>CONFIRMED BULLISH</v>
      </c>
    </row>
    <row r="569" spans="1:8" ht="13.5" x14ac:dyDescent="0.25">
      <c r="A569" s="3">
        <f>TITRES_STAT!B572</f>
        <v>45429</v>
      </c>
      <c r="B569" s="5">
        <f>TITRES_STAT!C572</f>
        <v>20.49</v>
      </c>
      <c r="C569" s="5">
        <f>TITRES_STAT!D572</f>
        <v>17.810199999999998</v>
      </c>
      <c r="D569" s="5">
        <f>TITRES_STAT!E572</f>
        <v>13</v>
      </c>
      <c r="E569" s="2">
        <f t="shared" si="32"/>
        <v>230066</v>
      </c>
      <c r="F569" s="5" t="str">
        <f t="shared" si="35"/>
        <v>BULLISH</v>
      </c>
      <c r="G569" s="5" t="str">
        <f t="shared" si="34"/>
        <v>NEUTRAL</v>
      </c>
      <c r="H569" s="5" t="str">
        <f t="shared" si="33"/>
        <v>CONFIRMED BULLISH</v>
      </c>
    </row>
    <row r="570" spans="1:8" ht="13.5" x14ac:dyDescent="0.25">
      <c r="A570" s="3">
        <f>TITRES_STAT!B573</f>
        <v>45432</v>
      </c>
      <c r="B570" s="5">
        <f>TITRES_STAT!C573</f>
        <v>19.5</v>
      </c>
      <c r="C570" s="5">
        <f>TITRES_STAT!D573</f>
        <v>16.9497</v>
      </c>
      <c r="D570" s="5">
        <f>TITRES_STAT!E573</f>
        <v>853</v>
      </c>
      <c r="E570" s="2">
        <f t="shared" si="32"/>
        <v>229213</v>
      </c>
      <c r="F570" s="5" t="str">
        <f t="shared" si="35"/>
        <v>BULLISH</v>
      </c>
      <c r="G570" s="5" t="str">
        <f t="shared" si="34"/>
        <v>NEUTRAL</v>
      </c>
      <c r="H570" s="5" t="str">
        <f t="shared" si="33"/>
        <v>NEUTRAL</v>
      </c>
    </row>
    <row r="571" spans="1:8" ht="13.5" x14ac:dyDescent="0.25">
      <c r="A571" s="3">
        <f>TITRES_STAT!B574</f>
        <v>45433</v>
      </c>
      <c r="B571" s="5">
        <f>TITRES_STAT!C574</f>
        <v>20.5</v>
      </c>
      <c r="C571" s="5">
        <f>TITRES_STAT!D574</f>
        <v>17.818899999999999</v>
      </c>
      <c r="D571" s="5">
        <f>TITRES_STAT!E574</f>
        <v>30</v>
      </c>
      <c r="E571" s="2">
        <f t="shared" si="32"/>
        <v>229243</v>
      </c>
      <c r="F571" s="5" t="str">
        <f t="shared" si="35"/>
        <v>BEARISH</v>
      </c>
      <c r="G571" s="5" t="str">
        <f t="shared" si="34"/>
        <v>NEUTRAL</v>
      </c>
      <c r="H571" s="5" t="str">
        <f t="shared" si="33"/>
        <v>BEARISH DIVERGENCE</v>
      </c>
    </row>
    <row r="572" spans="1:8" ht="13.5" x14ac:dyDescent="0.25">
      <c r="A572" s="3">
        <f>TITRES_STAT!B575</f>
        <v>45434</v>
      </c>
      <c r="B572" s="5">
        <f>TITRES_STAT!C575</f>
        <v>20.45</v>
      </c>
      <c r="C572" s="5">
        <f>TITRES_STAT!D575</f>
        <v>17.775400000000001</v>
      </c>
      <c r="D572" s="5">
        <f>TITRES_STAT!E575</f>
        <v>21</v>
      </c>
      <c r="E572" s="2">
        <f t="shared" si="32"/>
        <v>229222</v>
      </c>
      <c r="F572" s="5" t="str">
        <f t="shared" si="35"/>
        <v>BEARISH</v>
      </c>
      <c r="G572" s="5" t="str">
        <f t="shared" si="34"/>
        <v>NEUTRAL</v>
      </c>
      <c r="H572" s="5" t="str">
        <f t="shared" si="33"/>
        <v>BEARISH DIVERGENCE</v>
      </c>
    </row>
    <row r="573" spans="1:8" ht="13.5" x14ac:dyDescent="0.25">
      <c r="A573" s="3">
        <f>TITRES_STAT!B576</f>
        <v>45435</v>
      </c>
      <c r="B573" s="5">
        <f>TITRES_STAT!C576</f>
        <v>20.420000000000002</v>
      </c>
      <c r="C573" s="5">
        <f>TITRES_STAT!D576</f>
        <v>17.749400000000001</v>
      </c>
      <c r="D573" s="5">
        <f>TITRES_STAT!E576</f>
        <v>120</v>
      </c>
      <c r="E573" s="2">
        <f t="shared" si="32"/>
        <v>229102</v>
      </c>
      <c r="F573" s="5" t="str">
        <f t="shared" si="35"/>
        <v>BEARISH</v>
      </c>
      <c r="G573" s="5" t="str">
        <f t="shared" si="34"/>
        <v>NEUTRAL</v>
      </c>
      <c r="H573" s="5" t="str">
        <f t="shared" si="33"/>
        <v>CONFIRMED BEARISH</v>
      </c>
    </row>
    <row r="574" spans="1:8" ht="13.5" x14ac:dyDescent="0.25">
      <c r="A574" s="3">
        <f>TITRES_STAT!B577</f>
        <v>45436</v>
      </c>
      <c r="B574" s="5">
        <f>TITRES_STAT!C577</f>
        <v>20.420000000000002</v>
      </c>
      <c r="C574" s="5">
        <f>TITRES_STAT!D577</f>
        <v>17.749400000000001</v>
      </c>
      <c r="D574" s="5">
        <f>TITRES_STAT!E577</f>
        <v>0</v>
      </c>
      <c r="E574" s="2">
        <f t="shared" si="32"/>
        <v>229102</v>
      </c>
      <c r="F574" s="5" t="str">
        <f t="shared" si="35"/>
        <v>BEARISH</v>
      </c>
      <c r="G574" s="5" t="str">
        <f t="shared" si="34"/>
        <v>NEUTRAL</v>
      </c>
      <c r="H574" s="5" t="str">
        <f t="shared" si="33"/>
        <v>CONFIRMED BEARISH</v>
      </c>
    </row>
    <row r="575" spans="1:8" ht="13.5" x14ac:dyDescent="0.25">
      <c r="A575" s="3">
        <f>TITRES_STAT!B578</f>
        <v>45439</v>
      </c>
      <c r="B575" s="5">
        <f>TITRES_STAT!C578</f>
        <v>20</v>
      </c>
      <c r="C575" s="5">
        <f>TITRES_STAT!D578</f>
        <v>17.3843</v>
      </c>
      <c r="D575" s="5">
        <f>TITRES_STAT!E578</f>
        <v>110</v>
      </c>
      <c r="E575" s="2">
        <f t="shared" si="32"/>
        <v>228992</v>
      </c>
      <c r="F575" s="5" t="str">
        <f t="shared" si="35"/>
        <v>BEARISH</v>
      </c>
      <c r="G575" s="5" t="str">
        <f t="shared" si="34"/>
        <v>NEUTRAL</v>
      </c>
      <c r="H575" s="5" t="str">
        <f t="shared" si="33"/>
        <v>BEARISH DIVERGENCE</v>
      </c>
    </row>
    <row r="576" spans="1:8" ht="13.5" x14ac:dyDescent="0.25">
      <c r="A576" s="3">
        <f>TITRES_STAT!B579</f>
        <v>45440</v>
      </c>
      <c r="B576" s="5">
        <f>TITRES_STAT!C579</f>
        <v>20.420000000000002</v>
      </c>
      <c r="C576" s="5">
        <f>TITRES_STAT!D579</f>
        <v>17.749400000000001</v>
      </c>
      <c r="D576" s="5">
        <f>TITRES_STAT!E579</f>
        <v>95</v>
      </c>
      <c r="E576" s="2">
        <f t="shared" si="32"/>
        <v>229087</v>
      </c>
      <c r="F576" s="5" t="str">
        <f t="shared" si="35"/>
        <v>BEARISH</v>
      </c>
      <c r="G576" s="5" t="str">
        <f t="shared" si="34"/>
        <v>NEUTRAL</v>
      </c>
      <c r="H576" s="5" t="str">
        <f t="shared" si="33"/>
        <v>CONFIRMED BEARISH</v>
      </c>
    </row>
    <row r="577" spans="1:8" ht="13.5" x14ac:dyDescent="0.25">
      <c r="A577" s="3">
        <f>TITRES_STAT!B580</f>
        <v>45441</v>
      </c>
      <c r="B577" s="5">
        <f>TITRES_STAT!C580</f>
        <v>19.61</v>
      </c>
      <c r="C577" s="5">
        <f>TITRES_STAT!D580</f>
        <v>17.045300000000001</v>
      </c>
      <c r="D577" s="5">
        <f>TITRES_STAT!E580</f>
        <v>145</v>
      </c>
      <c r="E577" s="2">
        <f t="shared" si="32"/>
        <v>228942</v>
      </c>
      <c r="F577" s="5" t="str">
        <f t="shared" si="35"/>
        <v>BEARISH</v>
      </c>
      <c r="G577" s="5" t="str">
        <f t="shared" si="34"/>
        <v>NEUTRAL</v>
      </c>
      <c r="H577" s="5" t="str">
        <f t="shared" si="33"/>
        <v>CONFIRMED BEARISH</v>
      </c>
    </row>
    <row r="578" spans="1:8" ht="13.5" x14ac:dyDescent="0.25">
      <c r="A578" s="3">
        <f>TITRES_STAT!B581</f>
        <v>45442</v>
      </c>
      <c r="B578" s="5">
        <f>TITRES_STAT!C581</f>
        <v>19.61</v>
      </c>
      <c r="C578" s="5">
        <f>TITRES_STAT!D581</f>
        <v>17.045300000000001</v>
      </c>
      <c r="D578" s="5">
        <f>TITRES_STAT!E581</f>
        <v>5</v>
      </c>
      <c r="E578" s="2">
        <f t="shared" si="32"/>
        <v>228942</v>
      </c>
      <c r="F578" s="5" t="str">
        <f t="shared" si="35"/>
        <v>BEARISH</v>
      </c>
      <c r="G578" s="5" t="str">
        <f t="shared" si="34"/>
        <v>NEUTRAL</v>
      </c>
      <c r="H578" s="5" t="str">
        <f t="shared" si="33"/>
        <v>CONFIRMED BEARISH</v>
      </c>
    </row>
    <row r="579" spans="1:8" ht="13.5" x14ac:dyDescent="0.25">
      <c r="A579" s="3">
        <f>TITRES_STAT!B582</f>
        <v>45443</v>
      </c>
      <c r="B579" s="5">
        <f>TITRES_STAT!C582</f>
        <v>20.399999999999999</v>
      </c>
      <c r="C579" s="5">
        <f>TITRES_STAT!D582</f>
        <v>17.731999999999999</v>
      </c>
      <c r="D579" s="5">
        <f>TITRES_STAT!E582</f>
        <v>90</v>
      </c>
      <c r="E579" s="2">
        <f t="shared" si="32"/>
        <v>229032</v>
      </c>
      <c r="F579" s="5" t="str">
        <f t="shared" si="35"/>
        <v>BEARISH</v>
      </c>
      <c r="G579" s="5" t="str">
        <f t="shared" si="34"/>
        <v>NEUTRAL</v>
      </c>
      <c r="H579" s="5" t="str">
        <f t="shared" si="33"/>
        <v>CONFIRMED BEARISH</v>
      </c>
    </row>
    <row r="580" spans="1:8" ht="13.5" x14ac:dyDescent="0.25">
      <c r="A580" s="3">
        <f>TITRES_STAT!B583</f>
        <v>45446</v>
      </c>
      <c r="B580" s="5">
        <f>TITRES_STAT!C583</f>
        <v>20.39</v>
      </c>
      <c r="C580" s="5">
        <f>TITRES_STAT!D583</f>
        <v>17.723299999999998</v>
      </c>
      <c r="D580" s="5">
        <f>TITRES_STAT!E583</f>
        <v>276</v>
      </c>
      <c r="E580" s="2">
        <f t="shared" ref="E580:E643" si="36">IF(B580&gt;B579, E579+D580, IF(B580&lt;B579, E579-D580, E579))</f>
        <v>228756</v>
      </c>
      <c r="F580" s="5" t="str">
        <f t="shared" si="35"/>
        <v>BEARISH</v>
      </c>
      <c r="G580" s="5" t="str">
        <f t="shared" si="34"/>
        <v>NEUTRAL</v>
      </c>
      <c r="H580" s="5" t="str">
        <f t="shared" si="33"/>
        <v>BEARISH DIVERGENCE</v>
      </c>
    </row>
    <row r="581" spans="1:8" ht="13.5" x14ac:dyDescent="0.25">
      <c r="A581" s="3">
        <f>TITRES_STAT!B584</f>
        <v>45447</v>
      </c>
      <c r="B581" s="5">
        <f>TITRES_STAT!C584</f>
        <v>20.39</v>
      </c>
      <c r="C581" s="5">
        <f>TITRES_STAT!D584</f>
        <v>17.723299999999998</v>
      </c>
      <c r="D581" s="5">
        <f>TITRES_STAT!E584</f>
        <v>0</v>
      </c>
      <c r="E581" s="2">
        <f t="shared" si="36"/>
        <v>228756</v>
      </c>
      <c r="F581" s="5" t="str">
        <f t="shared" si="35"/>
        <v>BEARISH</v>
      </c>
      <c r="G581" s="5" t="str">
        <f t="shared" si="34"/>
        <v>NEUTRAL</v>
      </c>
      <c r="H581" s="5" t="str">
        <f t="shared" si="33"/>
        <v>CONFIRMED BEARISH</v>
      </c>
    </row>
    <row r="582" spans="1:8" ht="13.5" x14ac:dyDescent="0.25">
      <c r="A582" s="3">
        <f>TITRES_STAT!B585</f>
        <v>45448</v>
      </c>
      <c r="B582" s="5">
        <f>TITRES_STAT!C585</f>
        <v>19.190000000000001</v>
      </c>
      <c r="C582" s="5">
        <f>TITRES_STAT!D585</f>
        <v>16.680199999999999</v>
      </c>
      <c r="D582" s="5">
        <f>TITRES_STAT!E585</f>
        <v>430</v>
      </c>
      <c r="E582" s="2">
        <f t="shared" si="36"/>
        <v>228326</v>
      </c>
      <c r="F582" s="5" t="str">
        <f t="shared" si="35"/>
        <v>BEARISH</v>
      </c>
      <c r="G582" s="5" t="str">
        <f t="shared" si="34"/>
        <v>NEUTRAL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45449</v>
      </c>
      <c r="B583" s="5">
        <f>TITRES_STAT!C586</f>
        <v>20</v>
      </c>
      <c r="C583" s="5">
        <f>TITRES_STAT!D586</f>
        <v>17.3843</v>
      </c>
      <c r="D583" s="5">
        <f>TITRES_STAT!E586</f>
        <v>60</v>
      </c>
      <c r="E583" s="2">
        <f t="shared" si="36"/>
        <v>228386</v>
      </c>
      <c r="F583" s="5" t="str">
        <f t="shared" si="35"/>
        <v>BEARISH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BEARISH DIVERGENCE</v>
      </c>
    </row>
    <row r="584" spans="1:8" ht="13.5" x14ac:dyDescent="0.25">
      <c r="A584" s="3">
        <f>TITRES_STAT!B587</f>
        <v>45450</v>
      </c>
      <c r="B584" s="5">
        <f>TITRES_STAT!C587</f>
        <v>20</v>
      </c>
      <c r="C584" s="5">
        <f>TITRES_STAT!D587</f>
        <v>17.3843</v>
      </c>
      <c r="D584" s="5">
        <f>TITRES_STAT!E587</f>
        <v>0</v>
      </c>
      <c r="E584" s="2">
        <f t="shared" si="36"/>
        <v>228386</v>
      </c>
      <c r="F584" s="5" t="str">
        <f t="shared" ref="F584:F647" si="39">IF(E584&gt;E579,"BULLISH",IF(E584&lt;E579,"BEARISH","NEUTRAL"))</f>
        <v>BEARISH</v>
      </c>
      <c r="G584" s="5" t="str">
        <f t="shared" si="38"/>
        <v>NEUTRAL</v>
      </c>
      <c r="H584" s="5" t="str">
        <f t="shared" si="37"/>
        <v>CONFIRMED BEARISH</v>
      </c>
    </row>
    <row r="585" spans="1:8" ht="13.5" x14ac:dyDescent="0.25">
      <c r="A585" s="3">
        <f>TITRES_STAT!B588</f>
        <v>45453</v>
      </c>
      <c r="B585" s="5">
        <f>TITRES_STAT!C588</f>
        <v>20</v>
      </c>
      <c r="C585" s="5">
        <f>TITRES_STAT!D588</f>
        <v>17.3843</v>
      </c>
      <c r="D585" s="5">
        <f>TITRES_STAT!E588</f>
        <v>0</v>
      </c>
      <c r="E585" s="2">
        <f t="shared" si="36"/>
        <v>228386</v>
      </c>
      <c r="F585" s="5" t="str">
        <f t="shared" si="39"/>
        <v>BEARISH</v>
      </c>
      <c r="G585" s="5" t="str">
        <f t="shared" si="38"/>
        <v>NEUTRAL</v>
      </c>
      <c r="H585" s="5" t="str">
        <f t="shared" si="37"/>
        <v>CONFIRMED BEARISH</v>
      </c>
    </row>
    <row r="586" spans="1:8" ht="13.5" x14ac:dyDescent="0.25">
      <c r="A586" s="3">
        <f>TITRES_STAT!B589</f>
        <v>45454</v>
      </c>
      <c r="B586" s="5">
        <f>TITRES_STAT!C589</f>
        <v>20</v>
      </c>
      <c r="C586" s="5">
        <f>TITRES_STAT!D589</f>
        <v>17.3843</v>
      </c>
      <c r="D586" s="5">
        <f>TITRES_STAT!E589</f>
        <v>0</v>
      </c>
      <c r="E586" s="2">
        <f t="shared" si="36"/>
        <v>228386</v>
      </c>
      <c r="F586" s="5" t="str">
        <f t="shared" si="39"/>
        <v>BEARISH</v>
      </c>
      <c r="G586" s="5" t="str">
        <f t="shared" si="38"/>
        <v>NEUTRAL</v>
      </c>
      <c r="H586" s="5" t="str">
        <f t="shared" si="37"/>
        <v>CONFIRMED BEARISH</v>
      </c>
    </row>
    <row r="587" spans="1:8" ht="13.5" x14ac:dyDescent="0.25">
      <c r="A587" s="3">
        <f>TITRES_STAT!B590</f>
        <v>45455</v>
      </c>
      <c r="B587" s="5">
        <f>TITRES_STAT!C590</f>
        <v>18.8</v>
      </c>
      <c r="C587" s="5">
        <f>TITRES_STAT!D590</f>
        <v>16.341200000000001</v>
      </c>
      <c r="D587" s="5">
        <f>TITRES_STAT!E590</f>
        <v>20</v>
      </c>
      <c r="E587" s="2">
        <f t="shared" si="36"/>
        <v>228366</v>
      </c>
      <c r="F587" s="5" t="str">
        <f t="shared" si="39"/>
        <v>BULLISH</v>
      </c>
      <c r="G587" s="5" t="str">
        <f t="shared" si="38"/>
        <v>NEUTRAL</v>
      </c>
      <c r="H587" s="5" t="str">
        <f t="shared" si="37"/>
        <v>BULLISH DIVERGENCE</v>
      </c>
    </row>
    <row r="588" spans="1:8" ht="13.5" x14ac:dyDescent="0.25">
      <c r="A588" s="3">
        <f>TITRES_STAT!B591</f>
        <v>45456</v>
      </c>
      <c r="B588" s="5">
        <f>TITRES_STAT!C591</f>
        <v>19.52</v>
      </c>
      <c r="C588" s="5">
        <f>TITRES_STAT!D591</f>
        <v>16.967099999999999</v>
      </c>
      <c r="D588" s="5">
        <f>TITRES_STAT!E591</f>
        <v>65</v>
      </c>
      <c r="E588" s="2">
        <f t="shared" si="36"/>
        <v>228431</v>
      </c>
      <c r="F588" s="5" t="str">
        <f t="shared" si="39"/>
        <v>BULLISH</v>
      </c>
      <c r="G588" s="5" t="str">
        <f t="shared" si="38"/>
        <v>NEUTRAL</v>
      </c>
      <c r="H588" s="5" t="str">
        <f t="shared" si="37"/>
        <v>BULLISH DIVERGENCE</v>
      </c>
    </row>
    <row r="589" spans="1:8" ht="13.5" x14ac:dyDescent="0.25">
      <c r="A589" s="3">
        <f>TITRES_STAT!B592</f>
        <v>45457</v>
      </c>
      <c r="B589" s="5">
        <f>TITRES_STAT!C592</f>
        <v>19.899999999999999</v>
      </c>
      <c r="C589" s="5">
        <f>TITRES_STAT!D592</f>
        <v>17.2974</v>
      </c>
      <c r="D589" s="5">
        <f>TITRES_STAT!E592</f>
        <v>156</v>
      </c>
      <c r="E589" s="2">
        <f t="shared" si="36"/>
        <v>228587</v>
      </c>
      <c r="F589" s="5" t="str">
        <f t="shared" si="39"/>
        <v>BULLISH</v>
      </c>
      <c r="G589" s="5" t="str">
        <f t="shared" si="38"/>
        <v>NEUTRAL</v>
      </c>
      <c r="H589" s="5" t="str">
        <f t="shared" si="37"/>
        <v>BULLISH DIVERGENCE</v>
      </c>
    </row>
    <row r="590" spans="1:8" ht="13.5" x14ac:dyDescent="0.25">
      <c r="A590" s="3">
        <f>TITRES_STAT!B593</f>
        <v>45461</v>
      </c>
      <c r="B590" s="5">
        <f>TITRES_STAT!C593</f>
        <v>19.899999999999999</v>
      </c>
      <c r="C590" s="5">
        <f>TITRES_STAT!D593</f>
        <v>17.2974</v>
      </c>
      <c r="D590" s="5">
        <f>TITRES_STAT!E593</f>
        <v>0</v>
      </c>
      <c r="E590" s="2">
        <f t="shared" si="36"/>
        <v>228587</v>
      </c>
      <c r="F590" s="5" t="str">
        <f t="shared" si="39"/>
        <v>BULLISH</v>
      </c>
      <c r="G590" s="5" t="str">
        <f t="shared" si="38"/>
        <v>NEUTRAL</v>
      </c>
      <c r="H590" s="5" t="str">
        <f t="shared" si="37"/>
        <v>BULLISH DIVERGENCE</v>
      </c>
    </row>
    <row r="591" spans="1:8" ht="13.5" x14ac:dyDescent="0.25">
      <c r="A591" s="3">
        <f>TITRES_STAT!B594</f>
        <v>45462</v>
      </c>
      <c r="B591" s="5">
        <f>TITRES_STAT!C594</f>
        <v>19.5</v>
      </c>
      <c r="C591" s="5">
        <f>TITRES_STAT!D594</f>
        <v>16.9497</v>
      </c>
      <c r="D591" s="5">
        <f>TITRES_STAT!E594</f>
        <v>2</v>
      </c>
      <c r="E591" s="2">
        <f t="shared" si="36"/>
        <v>228585</v>
      </c>
      <c r="F591" s="5" t="str">
        <f t="shared" si="39"/>
        <v>BULLISH</v>
      </c>
      <c r="G591" s="5" t="str">
        <f t="shared" si="38"/>
        <v>NEUTRAL</v>
      </c>
      <c r="H591" s="5" t="str">
        <f t="shared" si="37"/>
        <v>BULLISH DIVERGENCE</v>
      </c>
    </row>
    <row r="592" spans="1:8" ht="13.5" x14ac:dyDescent="0.25">
      <c r="A592" s="3">
        <f>TITRES_STAT!B595</f>
        <v>45463</v>
      </c>
      <c r="B592" s="5">
        <f>TITRES_STAT!C595</f>
        <v>19.5</v>
      </c>
      <c r="C592" s="5">
        <f>TITRES_STAT!D595</f>
        <v>16.9497</v>
      </c>
      <c r="D592" s="5">
        <f>TITRES_STAT!E595</f>
        <v>0</v>
      </c>
      <c r="E592" s="2">
        <f t="shared" si="36"/>
        <v>228585</v>
      </c>
      <c r="F592" s="5" t="str">
        <f t="shared" si="39"/>
        <v>BULLISH</v>
      </c>
      <c r="G592" s="5" t="str">
        <f t="shared" si="38"/>
        <v>NEUTRAL</v>
      </c>
      <c r="H592" s="5" t="str">
        <f t="shared" si="37"/>
        <v>CONFIRMED BULLISH</v>
      </c>
    </row>
    <row r="593" spans="1:8" ht="13.5" x14ac:dyDescent="0.25">
      <c r="A593" s="3">
        <f>TITRES_STAT!B596</f>
        <v>45464</v>
      </c>
      <c r="B593" s="5">
        <f>TITRES_STAT!C596</f>
        <v>19.5</v>
      </c>
      <c r="C593" s="5">
        <f>TITRES_STAT!D596</f>
        <v>16.9497</v>
      </c>
      <c r="D593" s="5">
        <f>TITRES_STAT!E596</f>
        <v>0</v>
      </c>
      <c r="E593" s="2">
        <f t="shared" si="36"/>
        <v>228585</v>
      </c>
      <c r="F593" s="5" t="str">
        <f t="shared" si="39"/>
        <v>BULLISH</v>
      </c>
      <c r="G593" s="5" t="str">
        <f t="shared" si="38"/>
        <v>NEUTRAL</v>
      </c>
      <c r="H593" s="5" t="str">
        <f t="shared" si="37"/>
        <v>BULLISH DIVERGENCE</v>
      </c>
    </row>
    <row r="594" spans="1:8" ht="13.5" x14ac:dyDescent="0.25">
      <c r="A594" s="3">
        <f>TITRES_STAT!B597</f>
        <v>45467</v>
      </c>
      <c r="B594" s="5">
        <f>TITRES_STAT!C597</f>
        <v>19.5</v>
      </c>
      <c r="C594" s="5">
        <f>TITRES_STAT!D597</f>
        <v>16.9497</v>
      </c>
      <c r="D594" s="5">
        <f>TITRES_STAT!E597</f>
        <v>0</v>
      </c>
      <c r="E594" s="2">
        <f t="shared" si="36"/>
        <v>228585</v>
      </c>
      <c r="F594" s="5" t="str">
        <f t="shared" si="39"/>
        <v>BEARISH</v>
      </c>
      <c r="G594" s="5" t="str">
        <f t="shared" si="38"/>
        <v>NEUTRAL</v>
      </c>
      <c r="H594" s="5" t="str">
        <f t="shared" si="37"/>
        <v>CONFIRMED BEARISH</v>
      </c>
    </row>
    <row r="595" spans="1:8" ht="13.5" x14ac:dyDescent="0.25">
      <c r="A595" s="3">
        <f>TITRES_STAT!B598</f>
        <v>45468</v>
      </c>
      <c r="B595" s="5">
        <f>TITRES_STAT!C598</f>
        <v>19.5</v>
      </c>
      <c r="C595" s="5">
        <f>TITRES_STAT!D598</f>
        <v>16.9497</v>
      </c>
      <c r="D595" s="5">
        <f>TITRES_STAT!E598</f>
        <v>0</v>
      </c>
      <c r="E595" s="2">
        <f t="shared" si="36"/>
        <v>228585</v>
      </c>
      <c r="F595" s="5" t="str">
        <f t="shared" si="39"/>
        <v>BEARISH</v>
      </c>
      <c r="G595" s="5" t="str">
        <f t="shared" si="38"/>
        <v>NEUTRAL</v>
      </c>
      <c r="H595" s="5" t="str">
        <f t="shared" si="37"/>
        <v>CONFIRMED BEARISH</v>
      </c>
    </row>
    <row r="596" spans="1:8" ht="13.5" x14ac:dyDescent="0.25">
      <c r="A596" s="3">
        <f>TITRES_STAT!B599</f>
        <v>45469</v>
      </c>
      <c r="B596" s="5">
        <f>TITRES_STAT!C599</f>
        <v>19</v>
      </c>
      <c r="C596" s="5">
        <f>TITRES_STAT!D599</f>
        <v>16.5151</v>
      </c>
      <c r="D596" s="5">
        <f>TITRES_STAT!E599</f>
        <v>43</v>
      </c>
      <c r="E596" s="2">
        <f t="shared" si="36"/>
        <v>228542</v>
      </c>
      <c r="F596" s="5" t="str">
        <f t="shared" si="39"/>
        <v>BEARISH</v>
      </c>
      <c r="G596" s="5" t="str">
        <f t="shared" si="38"/>
        <v>NEUTRAL</v>
      </c>
      <c r="H596" s="5" t="str">
        <f t="shared" si="37"/>
        <v>CONFIRMED BEARISH</v>
      </c>
    </row>
    <row r="597" spans="1:8" ht="13.5" x14ac:dyDescent="0.25">
      <c r="A597" s="3">
        <f>TITRES_STAT!B600</f>
        <v>45470</v>
      </c>
      <c r="B597" s="5">
        <f>TITRES_STAT!C600</f>
        <v>19</v>
      </c>
      <c r="C597" s="5">
        <f>TITRES_STAT!D600</f>
        <v>16.5151</v>
      </c>
      <c r="D597" s="5">
        <f>TITRES_STAT!E600</f>
        <v>10</v>
      </c>
      <c r="E597" s="2">
        <f t="shared" si="36"/>
        <v>228542</v>
      </c>
      <c r="F597" s="5" t="str">
        <f t="shared" si="39"/>
        <v>BEARISH</v>
      </c>
      <c r="G597" s="5" t="str">
        <f t="shared" si="38"/>
        <v>NEUTRAL</v>
      </c>
      <c r="H597" s="5" t="str">
        <f t="shared" si="37"/>
        <v>CONFIRMED BEARISH</v>
      </c>
    </row>
    <row r="598" spans="1:8" ht="13.5" x14ac:dyDescent="0.25">
      <c r="A598" s="3">
        <f>TITRES_STAT!B601</f>
        <v>45471</v>
      </c>
      <c r="B598" s="5">
        <f>TITRES_STAT!C601</f>
        <v>19.5</v>
      </c>
      <c r="C598" s="5">
        <f>TITRES_STAT!D601</f>
        <v>16.9497</v>
      </c>
      <c r="D598" s="5">
        <f>TITRES_STAT!E601</f>
        <v>1767</v>
      </c>
      <c r="E598" s="2">
        <f t="shared" si="36"/>
        <v>230309</v>
      </c>
      <c r="F598" s="5" t="str">
        <f t="shared" si="39"/>
        <v>BULLISH</v>
      </c>
      <c r="G598" s="5" t="str">
        <f t="shared" si="38"/>
        <v>NEUTRAL</v>
      </c>
      <c r="H598" s="5" t="str">
        <f t="shared" si="37"/>
        <v>NEUTRAL</v>
      </c>
    </row>
    <row r="599" spans="1:8" ht="13.5" x14ac:dyDescent="0.25">
      <c r="A599" s="3">
        <f>TITRES_STAT!B602</f>
        <v>45474</v>
      </c>
      <c r="B599" s="5">
        <f>TITRES_STAT!C602</f>
        <v>19.98</v>
      </c>
      <c r="C599" s="5">
        <f>TITRES_STAT!D602</f>
        <v>17.366900000000001</v>
      </c>
      <c r="D599" s="5">
        <f>TITRES_STAT!E602</f>
        <v>221</v>
      </c>
      <c r="E599" s="2">
        <f t="shared" si="36"/>
        <v>230530</v>
      </c>
      <c r="F599" s="5" t="str">
        <f t="shared" si="39"/>
        <v>BULLISH</v>
      </c>
      <c r="G599" s="5" t="str">
        <f t="shared" si="38"/>
        <v>NEUTRAL</v>
      </c>
      <c r="H599" s="5" t="str">
        <f t="shared" si="37"/>
        <v>CONFIRMED BULLISH</v>
      </c>
    </row>
    <row r="600" spans="1:8" ht="13.5" x14ac:dyDescent="0.25">
      <c r="A600" s="3">
        <f>TITRES_STAT!B603</f>
        <v>45475</v>
      </c>
      <c r="B600" s="5">
        <f>TITRES_STAT!C603</f>
        <v>19</v>
      </c>
      <c r="C600" s="5">
        <f>TITRES_STAT!D603</f>
        <v>16.5151</v>
      </c>
      <c r="D600" s="5">
        <f>TITRES_STAT!E603</f>
        <v>252</v>
      </c>
      <c r="E600" s="2">
        <f t="shared" si="36"/>
        <v>230278</v>
      </c>
      <c r="F600" s="5" t="str">
        <f t="shared" si="39"/>
        <v>BULLISH</v>
      </c>
      <c r="G600" s="5" t="str">
        <f t="shared" si="38"/>
        <v>NEUTRAL</v>
      </c>
      <c r="H600" s="5" t="str">
        <f t="shared" si="37"/>
        <v>BULLISH DIVERGENCE</v>
      </c>
    </row>
    <row r="601" spans="1:8" ht="13.5" x14ac:dyDescent="0.25">
      <c r="A601" s="3">
        <f>TITRES_STAT!B604</f>
        <v>45476</v>
      </c>
      <c r="B601" s="5">
        <f>TITRES_STAT!C604</f>
        <v>19.399999999999999</v>
      </c>
      <c r="C601" s="5">
        <f>TITRES_STAT!D604</f>
        <v>16.8628</v>
      </c>
      <c r="D601" s="5">
        <f>TITRES_STAT!E604</f>
        <v>140</v>
      </c>
      <c r="E601" s="2">
        <f t="shared" si="36"/>
        <v>230418</v>
      </c>
      <c r="F601" s="5" t="str">
        <f t="shared" si="39"/>
        <v>BULLISH</v>
      </c>
      <c r="G601" s="5" t="str">
        <f t="shared" si="38"/>
        <v>NEUTRAL</v>
      </c>
      <c r="H601" s="5" t="str">
        <f t="shared" si="37"/>
        <v>CONFIRMED BULLISH</v>
      </c>
    </row>
    <row r="602" spans="1:8" ht="13.5" x14ac:dyDescent="0.25">
      <c r="A602" s="3">
        <f>TITRES_STAT!B605</f>
        <v>45477</v>
      </c>
      <c r="B602" s="5">
        <f>TITRES_STAT!C605</f>
        <v>19.14</v>
      </c>
      <c r="C602" s="5">
        <f>TITRES_STAT!D605</f>
        <v>16.636800000000001</v>
      </c>
      <c r="D602" s="5">
        <f>TITRES_STAT!E605</f>
        <v>131</v>
      </c>
      <c r="E602" s="2">
        <f t="shared" si="36"/>
        <v>230287</v>
      </c>
      <c r="F602" s="5" t="str">
        <f t="shared" si="39"/>
        <v>BULLISH</v>
      </c>
      <c r="G602" s="5" t="str">
        <f t="shared" si="38"/>
        <v>NEUTRAL</v>
      </c>
      <c r="H602" s="5" t="str">
        <f t="shared" si="37"/>
        <v>CONFIRMED BULLISH</v>
      </c>
    </row>
    <row r="603" spans="1:8" ht="13.5" x14ac:dyDescent="0.25">
      <c r="A603" s="3">
        <f>TITRES_STAT!B606</f>
        <v>45478</v>
      </c>
      <c r="B603" s="5">
        <f>TITRES_STAT!C606</f>
        <v>19.899999999999999</v>
      </c>
      <c r="C603" s="5">
        <f>TITRES_STAT!D606</f>
        <v>17.2974</v>
      </c>
      <c r="D603" s="5">
        <f>TITRES_STAT!E606</f>
        <v>244</v>
      </c>
      <c r="E603" s="2">
        <f t="shared" si="36"/>
        <v>230531</v>
      </c>
      <c r="F603" s="5" t="str">
        <f t="shared" si="39"/>
        <v>BULLISH</v>
      </c>
      <c r="G603" s="5" t="str">
        <f t="shared" si="38"/>
        <v>NEUTRAL</v>
      </c>
      <c r="H603" s="5" t="str">
        <f t="shared" si="37"/>
        <v>CONFIRMED BULLISH</v>
      </c>
    </row>
    <row r="604" spans="1:8" ht="13.5" x14ac:dyDescent="0.25">
      <c r="A604" s="3">
        <f>TITRES_STAT!B607</f>
        <v>45481</v>
      </c>
      <c r="B604" s="5">
        <f>TITRES_STAT!C607</f>
        <v>19.850000000000001</v>
      </c>
      <c r="C604" s="5">
        <f>TITRES_STAT!D607</f>
        <v>17.253900000000002</v>
      </c>
      <c r="D604" s="5">
        <f>TITRES_STAT!E607</f>
        <v>239</v>
      </c>
      <c r="E604" s="2">
        <f t="shared" si="36"/>
        <v>230292</v>
      </c>
      <c r="F604" s="5" t="str">
        <f t="shared" si="39"/>
        <v>BEARISH</v>
      </c>
      <c r="G604" s="5" t="str">
        <f t="shared" si="38"/>
        <v>NEUTRAL</v>
      </c>
      <c r="H604" s="5" t="str">
        <f t="shared" si="37"/>
        <v>CONFIRMED BEARISH</v>
      </c>
    </row>
    <row r="605" spans="1:8" ht="13.5" x14ac:dyDescent="0.25">
      <c r="A605" s="3">
        <f>TITRES_STAT!B608</f>
        <v>45482</v>
      </c>
      <c r="B605" s="5">
        <f>TITRES_STAT!C608</f>
        <v>19.760000000000002</v>
      </c>
      <c r="C605" s="5">
        <f>TITRES_STAT!D608</f>
        <v>17.175699999999999</v>
      </c>
      <c r="D605" s="5">
        <f>TITRES_STAT!E608</f>
        <v>1930</v>
      </c>
      <c r="E605" s="2">
        <f t="shared" si="36"/>
        <v>228362</v>
      </c>
      <c r="F605" s="5" t="str">
        <f t="shared" si="39"/>
        <v>BEARISH</v>
      </c>
      <c r="G605" s="5" t="str">
        <f t="shared" si="38"/>
        <v>NEUTRAL</v>
      </c>
      <c r="H605" s="5" t="str">
        <f t="shared" si="37"/>
        <v>BEARISH DIVERGENCE</v>
      </c>
    </row>
    <row r="606" spans="1:8" ht="13.5" x14ac:dyDescent="0.25">
      <c r="A606" s="3">
        <f>TITRES_STAT!B609</f>
        <v>45483</v>
      </c>
      <c r="B606" s="5">
        <f>TITRES_STAT!C609</f>
        <v>19.760000000000002</v>
      </c>
      <c r="C606" s="5">
        <f>TITRES_STAT!D609</f>
        <v>17.175699999999999</v>
      </c>
      <c r="D606" s="5">
        <f>TITRES_STAT!E609</f>
        <v>0</v>
      </c>
      <c r="E606" s="2">
        <f t="shared" si="36"/>
        <v>228362</v>
      </c>
      <c r="F606" s="5" t="str">
        <f t="shared" si="39"/>
        <v>BEARISH</v>
      </c>
      <c r="G606" s="5" t="str">
        <f t="shared" si="38"/>
        <v>NEUTRAL</v>
      </c>
      <c r="H606" s="5" t="str">
        <f t="shared" si="37"/>
        <v>BEARISH DIVERGENCE</v>
      </c>
    </row>
    <row r="607" spans="1:8" ht="13.5" x14ac:dyDescent="0.25">
      <c r="A607" s="3">
        <f>TITRES_STAT!B610</f>
        <v>45484</v>
      </c>
      <c r="B607" s="5">
        <f>TITRES_STAT!C610</f>
        <v>19.760000000000002</v>
      </c>
      <c r="C607" s="5">
        <f>TITRES_STAT!D610</f>
        <v>17.175699999999999</v>
      </c>
      <c r="D607" s="5">
        <f>TITRES_STAT!E610</f>
        <v>0</v>
      </c>
      <c r="E607" s="2">
        <f t="shared" si="36"/>
        <v>228362</v>
      </c>
      <c r="F607" s="5" t="str">
        <f t="shared" si="39"/>
        <v>BEARISH</v>
      </c>
      <c r="G607" s="5" t="str">
        <f t="shared" si="38"/>
        <v>NEUTRAL</v>
      </c>
      <c r="H607" s="5" t="str">
        <f t="shared" si="37"/>
        <v>BEARISH DIVERGENCE</v>
      </c>
    </row>
    <row r="608" spans="1:8" ht="13.5" x14ac:dyDescent="0.25">
      <c r="A608" s="3">
        <f>TITRES_STAT!B611</f>
        <v>45485</v>
      </c>
      <c r="B608" s="5">
        <f>TITRES_STAT!C611</f>
        <v>19.350000000000001</v>
      </c>
      <c r="C608" s="5">
        <f>TITRES_STAT!D611</f>
        <v>16.819299999999998</v>
      </c>
      <c r="D608" s="5">
        <f>TITRES_STAT!E611</f>
        <v>118</v>
      </c>
      <c r="E608" s="2">
        <f t="shared" si="36"/>
        <v>228244</v>
      </c>
      <c r="F608" s="5" t="str">
        <f t="shared" si="39"/>
        <v>BEARISH</v>
      </c>
      <c r="G608" s="5" t="str">
        <f t="shared" si="38"/>
        <v>NEUTRAL</v>
      </c>
      <c r="H608" s="5" t="str">
        <f t="shared" si="37"/>
        <v>CONFIRMED BEARISH</v>
      </c>
    </row>
    <row r="609" spans="1:8" ht="13.5" x14ac:dyDescent="0.25">
      <c r="A609" s="3">
        <f>TITRES_STAT!B612</f>
        <v>45488</v>
      </c>
      <c r="B609" s="5">
        <f>TITRES_STAT!C612</f>
        <v>19.350000000000001</v>
      </c>
      <c r="C609" s="5">
        <f>TITRES_STAT!D612</f>
        <v>16.819299999999998</v>
      </c>
      <c r="D609" s="5">
        <f>TITRES_STAT!E612</f>
        <v>0</v>
      </c>
      <c r="E609" s="2">
        <f t="shared" si="36"/>
        <v>228244</v>
      </c>
      <c r="F609" s="5" t="str">
        <f t="shared" si="39"/>
        <v>BEARISH</v>
      </c>
      <c r="G609" s="5" t="str">
        <f t="shared" si="38"/>
        <v>NEUTRAL</v>
      </c>
      <c r="H609" s="5" t="str">
        <f t="shared" si="37"/>
        <v>CONFIRMED BEARISH</v>
      </c>
    </row>
    <row r="610" spans="1:8" ht="13.5" x14ac:dyDescent="0.25">
      <c r="A610" s="3">
        <f>TITRES_STAT!B613</f>
        <v>45489</v>
      </c>
      <c r="B610" s="5">
        <f>TITRES_STAT!C613</f>
        <v>19.350000000000001</v>
      </c>
      <c r="C610" s="5">
        <f>TITRES_STAT!D613</f>
        <v>16.819299999999998</v>
      </c>
      <c r="D610" s="5">
        <f>TITRES_STAT!E613</f>
        <v>0</v>
      </c>
      <c r="E610" s="2">
        <f t="shared" si="36"/>
        <v>228244</v>
      </c>
      <c r="F610" s="5" t="str">
        <f t="shared" si="39"/>
        <v>BEARISH</v>
      </c>
      <c r="G610" s="5" t="str">
        <f t="shared" si="38"/>
        <v>NEUTRAL</v>
      </c>
      <c r="H610" s="5" t="str">
        <f t="shared" si="37"/>
        <v>CONFIRMED BEARISH</v>
      </c>
    </row>
    <row r="611" spans="1:8" ht="13.5" x14ac:dyDescent="0.25">
      <c r="A611" s="3">
        <f>TITRES_STAT!B614</f>
        <v>45490</v>
      </c>
      <c r="B611" s="5">
        <f>TITRES_STAT!C614</f>
        <v>19.350000000000001</v>
      </c>
      <c r="C611" s="5">
        <f>TITRES_STAT!D614</f>
        <v>16.819299999999998</v>
      </c>
      <c r="D611" s="5">
        <f>TITRES_STAT!E614</f>
        <v>26</v>
      </c>
      <c r="E611" s="2">
        <f t="shared" si="36"/>
        <v>228244</v>
      </c>
      <c r="F611" s="5" t="str">
        <f t="shared" si="39"/>
        <v>BEARISH</v>
      </c>
      <c r="G611" s="5" t="str">
        <f t="shared" si="38"/>
        <v>NEUTRAL</v>
      </c>
      <c r="H611" s="5" t="str">
        <f t="shared" si="37"/>
        <v>CONFIRMED BEARISH</v>
      </c>
    </row>
    <row r="612" spans="1:8" ht="13.5" x14ac:dyDescent="0.25">
      <c r="A612" s="3">
        <f>TITRES_STAT!B615</f>
        <v>45491</v>
      </c>
      <c r="B612" s="5">
        <f>TITRES_STAT!C615</f>
        <v>19.350000000000001</v>
      </c>
      <c r="C612" s="5">
        <f>TITRES_STAT!D615</f>
        <v>16.819299999999998</v>
      </c>
      <c r="D612" s="5">
        <f>TITRES_STAT!E615</f>
        <v>160</v>
      </c>
      <c r="E612" s="2">
        <f t="shared" si="36"/>
        <v>228244</v>
      </c>
      <c r="F612" s="5" t="str">
        <f t="shared" si="39"/>
        <v>BEARISH</v>
      </c>
      <c r="G612" s="5" t="str">
        <f t="shared" si="38"/>
        <v>NEUTRAL</v>
      </c>
      <c r="H612" s="5" t="str">
        <f t="shared" si="37"/>
        <v>CONFIRMED BEARISH</v>
      </c>
    </row>
    <row r="613" spans="1:8" ht="13.5" x14ac:dyDescent="0.25">
      <c r="A613" s="3">
        <f>TITRES_STAT!B616</f>
        <v>45492</v>
      </c>
      <c r="B613" s="5">
        <f>TITRES_STAT!C616</f>
        <v>19.350000000000001</v>
      </c>
      <c r="C613" s="5">
        <f>TITRES_STAT!D616</f>
        <v>16.819299999999998</v>
      </c>
      <c r="D613" s="5">
        <f>TITRES_STAT!E616</f>
        <v>0</v>
      </c>
      <c r="E613" s="2">
        <f t="shared" si="36"/>
        <v>228244</v>
      </c>
      <c r="F613" s="5" t="str">
        <f t="shared" si="39"/>
        <v>NEUTRAL</v>
      </c>
      <c r="G613" s="5" t="str">
        <f t="shared" si="38"/>
        <v>NEUTRAL</v>
      </c>
      <c r="H613" s="5" t="str">
        <f t="shared" si="37"/>
        <v>NEUTRAL</v>
      </c>
    </row>
    <row r="614" spans="1:8" ht="13.5" x14ac:dyDescent="0.25">
      <c r="A614" s="3">
        <f>TITRES_STAT!B617</f>
        <v>45495</v>
      </c>
      <c r="B614" s="5">
        <f>TITRES_STAT!C617</f>
        <v>19.32</v>
      </c>
      <c r="C614" s="5">
        <f>TITRES_STAT!D617</f>
        <v>16.793199999999999</v>
      </c>
      <c r="D614" s="5">
        <f>TITRES_STAT!E617</f>
        <v>76</v>
      </c>
      <c r="E614" s="2">
        <f t="shared" si="36"/>
        <v>228168</v>
      </c>
      <c r="F614" s="5" t="str">
        <f t="shared" si="39"/>
        <v>BEARISH</v>
      </c>
      <c r="G614" s="5" t="str">
        <f t="shared" si="38"/>
        <v>NEUTRAL</v>
      </c>
      <c r="H614" s="5" t="str">
        <f t="shared" si="37"/>
        <v>CONFIRMED BEARISH</v>
      </c>
    </row>
    <row r="615" spans="1:8" ht="13.5" x14ac:dyDescent="0.25">
      <c r="A615" s="3">
        <f>TITRES_STAT!B618</f>
        <v>45496</v>
      </c>
      <c r="B615" s="5">
        <f>TITRES_STAT!C618</f>
        <v>19.3</v>
      </c>
      <c r="C615" s="5">
        <f>TITRES_STAT!D618</f>
        <v>16.7758</v>
      </c>
      <c r="D615" s="5">
        <f>TITRES_STAT!E618</f>
        <v>377</v>
      </c>
      <c r="E615" s="2">
        <f t="shared" si="36"/>
        <v>227791</v>
      </c>
      <c r="F615" s="5" t="str">
        <f t="shared" si="39"/>
        <v>BEARISH</v>
      </c>
      <c r="G615" s="5" t="str">
        <f t="shared" si="38"/>
        <v>NEUTRAL</v>
      </c>
      <c r="H615" s="5" t="str">
        <f t="shared" si="37"/>
        <v>CONFIRMED BEARISH</v>
      </c>
    </row>
    <row r="616" spans="1:8" ht="13.5" x14ac:dyDescent="0.25">
      <c r="A616" s="3">
        <f>TITRES_STAT!B619</f>
        <v>45497</v>
      </c>
      <c r="B616" s="5">
        <f>TITRES_STAT!C619</f>
        <v>19.100000000000001</v>
      </c>
      <c r="C616" s="5">
        <f>TITRES_STAT!D619</f>
        <v>17.509</v>
      </c>
      <c r="D616" s="5">
        <f>TITRES_STAT!E619</f>
        <v>80</v>
      </c>
      <c r="E616" s="2">
        <f t="shared" si="36"/>
        <v>227711</v>
      </c>
      <c r="F616" s="5" t="str">
        <f t="shared" si="39"/>
        <v>BEARISH</v>
      </c>
      <c r="G616" s="5" t="str">
        <f t="shared" si="38"/>
        <v>NEUTRAL</v>
      </c>
      <c r="H616" s="5" t="str">
        <f t="shared" si="37"/>
        <v>CONFIRMED BEARISH</v>
      </c>
    </row>
    <row r="617" spans="1:8" ht="13.5" x14ac:dyDescent="0.25">
      <c r="A617" s="3">
        <f>TITRES_STAT!B620</f>
        <v>45499</v>
      </c>
      <c r="B617" s="5">
        <f>TITRES_STAT!C620</f>
        <v>19.5</v>
      </c>
      <c r="C617" s="5">
        <f>TITRES_STAT!D620</f>
        <v>17.875699999999998</v>
      </c>
      <c r="D617" s="5">
        <f>TITRES_STAT!E620</f>
        <v>98</v>
      </c>
      <c r="E617" s="2">
        <f t="shared" si="36"/>
        <v>227809</v>
      </c>
      <c r="F617" s="5" t="str">
        <f t="shared" si="39"/>
        <v>BEARISH</v>
      </c>
      <c r="G617" s="5" t="str">
        <f t="shared" si="38"/>
        <v>NEUTRAL</v>
      </c>
      <c r="H617" s="5" t="str">
        <f t="shared" si="37"/>
        <v>BEARISH DIVERGENCE</v>
      </c>
    </row>
    <row r="618" spans="1:8" ht="13.5" x14ac:dyDescent="0.25">
      <c r="A618" s="3">
        <f>TITRES_STAT!B621</f>
        <v>45502</v>
      </c>
      <c r="B618" s="5">
        <f>TITRES_STAT!C621</f>
        <v>19.649999999999999</v>
      </c>
      <c r="C618" s="5">
        <f>TITRES_STAT!D621</f>
        <v>18.013200000000001</v>
      </c>
      <c r="D618" s="5">
        <f>TITRES_STAT!E621</f>
        <v>2</v>
      </c>
      <c r="E618" s="2">
        <f t="shared" si="36"/>
        <v>227811</v>
      </c>
      <c r="F618" s="5" t="str">
        <f t="shared" si="39"/>
        <v>BEARISH</v>
      </c>
      <c r="G618" s="5" t="str">
        <f t="shared" si="38"/>
        <v>NEUTRAL</v>
      </c>
      <c r="H618" s="5" t="str">
        <f t="shared" si="37"/>
        <v>BEARISH DIVERGENCE</v>
      </c>
    </row>
    <row r="619" spans="1:8" ht="13.5" x14ac:dyDescent="0.25">
      <c r="A619" s="3">
        <f>TITRES_STAT!B622</f>
        <v>45503</v>
      </c>
      <c r="B619" s="5">
        <f>TITRES_STAT!C622</f>
        <v>19.649999999999999</v>
      </c>
      <c r="C619" s="5">
        <f>TITRES_STAT!D622</f>
        <v>18.013200000000001</v>
      </c>
      <c r="D619" s="5">
        <f>TITRES_STAT!E622</f>
        <v>0</v>
      </c>
      <c r="E619" s="2">
        <f t="shared" si="36"/>
        <v>227811</v>
      </c>
      <c r="F619" s="5" t="str">
        <f t="shared" si="39"/>
        <v>BEARISH</v>
      </c>
      <c r="G619" s="5" t="str">
        <f t="shared" si="38"/>
        <v>NEUTRAL</v>
      </c>
      <c r="H619" s="5" t="str">
        <f t="shared" si="37"/>
        <v>BEARISH DIVERGENCE</v>
      </c>
    </row>
    <row r="620" spans="1:8" ht="13.5" x14ac:dyDescent="0.25">
      <c r="A620" s="3">
        <f>TITRES_STAT!B623</f>
        <v>45504</v>
      </c>
      <c r="B620" s="5">
        <f>TITRES_STAT!C623</f>
        <v>19.649999999999999</v>
      </c>
      <c r="C620" s="5">
        <f>TITRES_STAT!D623</f>
        <v>18.013200000000001</v>
      </c>
      <c r="D620" s="5">
        <f>TITRES_STAT!E623</f>
        <v>0</v>
      </c>
      <c r="E620" s="2">
        <f t="shared" si="36"/>
        <v>227811</v>
      </c>
      <c r="F620" s="5" t="str">
        <f t="shared" si="39"/>
        <v>BULLISH</v>
      </c>
      <c r="G620" s="5" t="str">
        <f t="shared" si="38"/>
        <v>NEUTRAL</v>
      </c>
      <c r="H620" s="5" t="str">
        <f t="shared" si="37"/>
        <v>CONFIRMED BULLISH</v>
      </c>
    </row>
    <row r="621" spans="1:8" ht="13.5" x14ac:dyDescent="0.25">
      <c r="A621" s="3">
        <f>TITRES_STAT!B624</f>
        <v>45505</v>
      </c>
      <c r="B621" s="5">
        <f>TITRES_STAT!C624</f>
        <v>20</v>
      </c>
      <c r="C621" s="5">
        <f>TITRES_STAT!D624</f>
        <v>18.334</v>
      </c>
      <c r="D621" s="5">
        <f>TITRES_STAT!E624</f>
        <v>170</v>
      </c>
      <c r="E621" s="2">
        <f t="shared" si="36"/>
        <v>227981</v>
      </c>
      <c r="F621" s="5" t="str">
        <f t="shared" si="39"/>
        <v>BULLISH</v>
      </c>
      <c r="G621" s="5" t="str">
        <f t="shared" si="38"/>
        <v>NEUTRAL</v>
      </c>
      <c r="H621" s="5" t="str">
        <f t="shared" si="37"/>
        <v>CONFIRMED BULLISH</v>
      </c>
    </row>
    <row r="622" spans="1:8" ht="13.5" x14ac:dyDescent="0.25">
      <c r="A622" s="3">
        <f>TITRES_STAT!B625</f>
        <v>45506</v>
      </c>
      <c r="B622" s="5">
        <f>TITRES_STAT!C625</f>
        <v>20</v>
      </c>
      <c r="C622" s="5">
        <f>TITRES_STAT!D625</f>
        <v>18.334</v>
      </c>
      <c r="D622" s="5">
        <f>TITRES_STAT!E625</f>
        <v>0</v>
      </c>
      <c r="E622" s="2">
        <f t="shared" si="36"/>
        <v>227981</v>
      </c>
      <c r="F622" s="5" t="str">
        <f t="shared" si="39"/>
        <v>BULLISH</v>
      </c>
      <c r="G622" s="5" t="str">
        <f t="shared" si="38"/>
        <v>NEUTRAL</v>
      </c>
      <c r="H622" s="5" t="str">
        <f t="shared" si="37"/>
        <v>CONFIRMED BULLISH</v>
      </c>
    </row>
    <row r="623" spans="1:8" ht="13.5" x14ac:dyDescent="0.25">
      <c r="A623" s="3">
        <f>TITRES_STAT!B626</f>
        <v>45509</v>
      </c>
      <c r="B623" s="5">
        <f>TITRES_STAT!C626</f>
        <v>19.850000000000001</v>
      </c>
      <c r="C623" s="5">
        <f>TITRES_STAT!D626</f>
        <v>18.1965</v>
      </c>
      <c r="D623" s="5">
        <f>TITRES_STAT!E626</f>
        <v>562</v>
      </c>
      <c r="E623" s="2">
        <f t="shared" si="36"/>
        <v>227419</v>
      </c>
      <c r="F623" s="5" t="str">
        <f t="shared" si="39"/>
        <v>BEARISH</v>
      </c>
      <c r="G623" s="5" t="str">
        <f t="shared" si="38"/>
        <v>NEUTRAL</v>
      </c>
      <c r="H623" s="5" t="str">
        <f t="shared" si="37"/>
        <v>BEARISH DIVERGENCE</v>
      </c>
    </row>
    <row r="624" spans="1:8" ht="13.5" x14ac:dyDescent="0.25">
      <c r="A624" s="3">
        <f>TITRES_STAT!B627</f>
        <v>45510</v>
      </c>
      <c r="B624" s="5">
        <f>TITRES_STAT!C627</f>
        <v>19.75</v>
      </c>
      <c r="C624" s="5">
        <f>TITRES_STAT!D627</f>
        <v>18.104800000000001</v>
      </c>
      <c r="D624" s="5">
        <f>TITRES_STAT!E627</f>
        <v>349</v>
      </c>
      <c r="E624" s="2">
        <f t="shared" si="36"/>
        <v>227070</v>
      </c>
      <c r="F624" s="5" t="str">
        <f t="shared" si="39"/>
        <v>BEARISH</v>
      </c>
      <c r="G624" s="5" t="str">
        <f t="shared" si="38"/>
        <v>NEUTRAL</v>
      </c>
      <c r="H624" s="5" t="str">
        <f t="shared" si="37"/>
        <v>BEARISH DIVERGENCE</v>
      </c>
    </row>
    <row r="625" spans="1:8" ht="13.5" x14ac:dyDescent="0.25">
      <c r="A625" s="3">
        <f>TITRES_STAT!B628</f>
        <v>45511</v>
      </c>
      <c r="B625" s="5">
        <f>TITRES_STAT!C628</f>
        <v>19.68</v>
      </c>
      <c r="C625" s="5">
        <f>TITRES_STAT!D628</f>
        <v>18.040700000000001</v>
      </c>
      <c r="D625" s="5">
        <f>TITRES_STAT!E628</f>
        <v>950</v>
      </c>
      <c r="E625" s="2">
        <f t="shared" si="36"/>
        <v>226120</v>
      </c>
      <c r="F625" s="5" t="str">
        <f t="shared" si="39"/>
        <v>BEARISH</v>
      </c>
      <c r="G625" s="5" t="str">
        <f t="shared" si="38"/>
        <v>NEUTRAL</v>
      </c>
      <c r="H625" s="5" t="str">
        <f t="shared" si="37"/>
        <v>BEARISH DIVERGENCE</v>
      </c>
    </row>
    <row r="626" spans="1:8" ht="13.5" x14ac:dyDescent="0.25">
      <c r="A626" s="3">
        <f>TITRES_STAT!B629</f>
        <v>45512</v>
      </c>
      <c r="B626" s="5">
        <f>TITRES_STAT!C629</f>
        <v>19</v>
      </c>
      <c r="C626" s="5">
        <f>TITRES_STAT!D629</f>
        <v>17.417300000000001</v>
      </c>
      <c r="D626" s="5">
        <f>TITRES_STAT!E629</f>
        <v>1424</v>
      </c>
      <c r="E626" s="2">
        <f t="shared" si="36"/>
        <v>224696</v>
      </c>
      <c r="F626" s="5" t="str">
        <f t="shared" si="39"/>
        <v>BEARISH</v>
      </c>
      <c r="G626" s="5" t="str">
        <f t="shared" si="38"/>
        <v>NEUTRAL</v>
      </c>
      <c r="H626" s="5" t="str">
        <f t="shared" si="37"/>
        <v>CONFIRMED BEARISH</v>
      </c>
    </row>
    <row r="627" spans="1:8" ht="13.5" x14ac:dyDescent="0.25">
      <c r="A627" s="3">
        <f>TITRES_STAT!B630</f>
        <v>45513</v>
      </c>
      <c r="B627" s="5">
        <f>TITRES_STAT!C630</f>
        <v>19.399999999999999</v>
      </c>
      <c r="C627" s="5">
        <f>TITRES_STAT!D630</f>
        <v>17.783999999999999</v>
      </c>
      <c r="D627" s="5">
        <f>TITRES_STAT!E630</f>
        <v>233</v>
      </c>
      <c r="E627" s="2">
        <f t="shared" si="36"/>
        <v>224929</v>
      </c>
      <c r="F627" s="5" t="str">
        <f t="shared" si="39"/>
        <v>BEARISH</v>
      </c>
      <c r="G627" s="5" t="str">
        <f t="shared" si="38"/>
        <v>NEUTRAL</v>
      </c>
      <c r="H627" s="5" t="str">
        <f t="shared" si="37"/>
        <v>CONFIRMED BEARISH</v>
      </c>
    </row>
    <row r="628" spans="1:8" ht="13.5" x14ac:dyDescent="0.25">
      <c r="A628" s="3">
        <f>TITRES_STAT!B631</f>
        <v>45516</v>
      </c>
      <c r="B628" s="5">
        <f>TITRES_STAT!C631</f>
        <v>19.3</v>
      </c>
      <c r="C628" s="5">
        <f>TITRES_STAT!D631</f>
        <v>17.692299999999999</v>
      </c>
      <c r="D628" s="5">
        <f>TITRES_STAT!E631</f>
        <v>91</v>
      </c>
      <c r="E628" s="2">
        <f t="shared" si="36"/>
        <v>224838</v>
      </c>
      <c r="F628" s="5" t="str">
        <f t="shared" si="39"/>
        <v>BEARISH</v>
      </c>
      <c r="G628" s="5" t="str">
        <f t="shared" si="38"/>
        <v>NEUTRAL</v>
      </c>
      <c r="H628" s="5" t="str">
        <f t="shared" si="37"/>
        <v>CONFIRMED BEARISH</v>
      </c>
    </row>
    <row r="629" spans="1:8" ht="13.5" x14ac:dyDescent="0.25">
      <c r="A629" s="3">
        <f>TITRES_STAT!B632</f>
        <v>45518</v>
      </c>
      <c r="B629" s="5">
        <f>TITRES_STAT!C632</f>
        <v>19.3</v>
      </c>
      <c r="C629" s="5">
        <f>TITRES_STAT!D632</f>
        <v>17.692299999999999</v>
      </c>
      <c r="D629" s="5">
        <f>TITRES_STAT!E632</f>
        <v>20</v>
      </c>
      <c r="E629" s="2">
        <f t="shared" si="36"/>
        <v>224838</v>
      </c>
      <c r="F629" s="5" t="str">
        <f t="shared" si="39"/>
        <v>BEARISH</v>
      </c>
      <c r="G629" s="5" t="str">
        <f t="shared" si="38"/>
        <v>NEUTRAL</v>
      </c>
      <c r="H629" s="5" t="str">
        <f t="shared" si="37"/>
        <v>CONFIRMED BEARISH</v>
      </c>
    </row>
    <row r="630" spans="1:8" ht="13.5" x14ac:dyDescent="0.25">
      <c r="A630" s="3">
        <f>TITRES_STAT!B633</f>
        <v>45519</v>
      </c>
      <c r="B630" s="5">
        <f>TITRES_STAT!C633</f>
        <v>19.100000000000001</v>
      </c>
      <c r="C630" s="5">
        <f>TITRES_STAT!D633</f>
        <v>17.509</v>
      </c>
      <c r="D630" s="5">
        <f>TITRES_STAT!E633</f>
        <v>3</v>
      </c>
      <c r="E630" s="2">
        <f t="shared" si="36"/>
        <v>224835</v>
      </c>
      <c r="F630" s="5" t="str">
        <f t="shared" si="39"/>
        <v>BEARISH</v>
      </c>
      <c r="G630" s="5" t="str">
        <f t="shared" si="38"/>
        <v>NEUTRAL</v>
      </c>
      <c r="H630" s="5" t="str">
        <f t="shared" si="37"/>
        <v>CONFIRMED BEARISH</v>
      </c>
    </row>
    <row r="631" spans="1:8" ht="13.5" x14ac:dyDescent="0.25">
      <c r="A631" s="3">
        <f>TITRES_STAT!B634</f>
        <v>45520</v>
      </c>
      <c r="B631" s="5">
        <f>TITRES_STAT!C634</f>
        <v>19.100000000000001</v>
      </c>
      <c r="C631" s="5">
        <f>TITRES_STAT!D634</f>
        <v>17.509</v>
      </c>
      <c r="D631" s="5">
        <f>TITRES_STAT!E634</f>
        <v>0</v>
      </c>
      <c r="E631" s="2">
        <f t="shared" si="36"/>
        <v>224835</v>
      </c>
      <c r="F631" s="5" t="str">
        <f t="shared" si="39"/>
        <v>BULLISH</v>
      </c>
      <c r="G631" s="5" t="str">
        <f t="shared" si="38"/>
        <v>NEUTRAL</v>
      </c>
      <c r="H631" s="5" t="str">
        <f t="shared" si="37"/>
        <v>CONFIRMED BULLISH</v>
      </c>
    </row>
    <row r="632" spans="1:8" ht="13.5" x14ac:dyDescent="0.25">
      <c r="A632" s="3">
        <f>TITRES_STAT!B635</f>
        <v>45523</v>
      </c>
      <c r="B632" s="5">
        <f>TITRES_STAT!C635</f>
        <v>19.100000000000001</v>
      </c>
      <c r="C632" s="5">
        <f>TITRES_STAT!D635</f>
        <v>17.509</v>
      </c>
      <c r="D632" s="5">
        <f>TITRES_STAT!E635</f>
        <v>35</v>
      </c>
      <c r="E632" s="2">
        <f t="shared" si="36"/>
        <v>224835</v>
      </c>
      <c r="F632" s="5" t="str">
        <f t="shared" si="39"/>
        <v>BEARISH</v>
      </c>
      <c r="G632" s="5" t="str">
        <f t="shared" si="38"/>
        <v>NEUTRAL</v>
      </c>
      <c r="H632" s="5" t="str">
        <f t="shared" si="37"/>
        <v>CONFIRMED BEARISH</v>
      </c>
    </row>
    <row r="633" spans="1:8" ht="13.5" x14ac:dyDescent="0.25">
      <c r="A633" s="3">
        <f>TITRES_STAT!B636</f>
        <v>45524</v>
      </c>
      <c r="B633" s="5">
        <f>TITRES_STAT!C636</f>
        <v>19.100000000000001</v>
      </c>
      <c r="C633" s="5">
        <f>TITRES_STAT!D636</f>
        <v>17.509</v>
      </c>
      <c r="D633" s="5">
        <f>TITRES_STAT!E636</f>
        <v>0</v>
      </c>
      <c r="E633" s="2">
        <f t="shared" si="36"/>
        <v>224835</v>
      </c>
      <c r="F633" s="5" t="str">
        <f t="shared" si="39"/>
        <v>BEARISH</v>
      </c>
      <c r="G633" s="5" t="str">
        <f t="shared" si="38"/>
        <v>NEUTRAL</v>
      </c>
      <c r="H633" s="5" t="str">
        <f t="shared" si="37"/>
        <v>CONFIRMED BEARISH</v>
      </c>
    </row>
    <row r="634" spans="1:8" ht="13.5" x14ac:dyDescent="0.25">
      <c r="A634" s="3">
        <f>TITRES_STAT!B637</f>
        <v>45525</v>
      </c>
      <c r="B634" s="5">
        <f>TITRES_STAT!C637</f>
        <v>19.100000000000001</v>
      </c>
      <c r="C634" s="5">
        <f>TITRES_STAT!D637</f>
        <v>17.509</v>
      </c>
      <c r="D634" s="5">
        <f>TITRES_STAT!E637</f>
        <v>0</v>
      </c>
      <c r="E634" s="2">
        <f t="shared" si="36"/>
        <v>224835</v>
      </c>
      <c r="F634" s="5" t="str">
        <f t="shared" si="39"/>
        <v>BEARISH</v>
      </c>
      <c r="G634" s="5" t="str">
        <f t="shared" si="38"/>
        <v>NEUTRAL</v>
      </c>
      <c r="H634" s="5" t="str">
        <f t="shared" si="37"/>
        <v>CONFIRMED BEARISH</v>
      </c>
    </row>
    <row r="635" spans="1:8" ht="13.5" x14ac:dyDescent="0.25">
      <c r="A635" s="3">
        <f>TITRES_STAT!B638</f>
        <v>45526</v>
      </c>
      <c r="B635" s="5">
        <f>TITRES_STAT!C638</f>
        <v>19.100000000000001</v>
      </c>
      <c r="C635" s="5">
        <f>TITRES_STAT!D638</f>
        <v>17.509</v>
      </c>
      <c r="D635" s="5">
        <f>TITRES_STAT!E638</f>
        <v>0</v>
      </c>
      <c r="E635" s="2">
        <f t="shared" si="36"/>
        <v>224835</v>
      </c>
      <c r="F635" s="5" t="str">
        <f t="shared" si="39"/>
        <v>NEUTRAL</v>
      </c>
      <c r="G635" s="5" t="str">
        <f t="shared" si="38"/>
        <v>NEUTRAL</v>
      </c>
      <c r="H635" s="5" t="str">
        <f t="shared" si="37"/>
        <v>NEUTRAL</v>
      </c>
    </row>
    <row r="636" spans="1:8" ht="13.5" x14ac:dyDescent="0.25">
      <c r="A636" s="3">
        <f>TITRES_STAT!B639</f>
        <v>45527</v>
      </c>
      <c r="B636" s="5">
        <f>TITRES_STAT!C639</f>
        <v>19.100000000000001</v>
      </c>
      <c r="C636" s="5">
        <f>TITRES_STAT!D639</f>
        <v>17.509</v>
      </c>
      <c r="D636" s="5">
        <f>TITRES_STAT!E639</f>
        <v>0</v>
      </c>
      <c r="E636" s="2">
        <f t="shared" si="36"/>
        <v>224835</v>
      </c>
      <c r="F636" s="5" t="str">
        <f t="shared" si="39"/>
        <v>NEUTRAL</v>
      </c>
      <c r="G636" s="5" t="str">
        <f t="shared" si="38"/>
        <v>NEUTRAL</v>
      </c>
      <c r="H636" s="5" t="str">
        <f t="shared" si="37"/>
        <v>NEUTRAL</v>
      </c>
    </row>
    <row r="637" spans="1:8" ht="13.5" x14ac:dyDescent="0.25">
      <c r="A637" s="3">
        <f>TITRES_STAT!B640</f>
        <v>45530</v>
      </c>
      <c r="B637" s="5">
        <f>TITRES_STAT!C640</f>
        <v>18.95</v>
      </c>
      <c r="C637" s="5">
        <f>TITRES_STAT!D640</f>
        <v>17.371500000000001</v>
      </c>
      <c r="D637" s="5">
        <f>TITRES_STAT!E640</f>
        <v>50</v>
      </c>
      <c r="E637" s="2">
        <f t="shared" si="36"/>
        <v>224785</v>
      </c>
      <c r="F637" s="5" t="str">
        <f t="shared" si="39"/>
        <v>BEARISH</v>
      </c>
      <c r="G637" s="5" t="str">
        <f t="shared" si="38"/>
        <v>NEUTRAL</v>
      </c>
      <c r="H637" s="5" t="str">
        <f t="shared" si="37"/>
        <v>CONFIRMED BEARISH</v>
      </c>
    </row>
    <row r="638" spans="1:8" ht="13.5" x14ac:dyDescent="0.25">
      <c r="A638" s="3">
        <f>TITRES_STAT!B641</f>
        <v>45531</v>
      </c>
      <c r="B638" s="5">
        <f>TITRES_STAT!C641</f>
        <v>18.95</v>
      </c>
      <c r="C638" s="5">
        <f>TITRES_STAT!D641</f>
        <v>17.371500000000001</v>
      </c>
      <c r="D638" s="5">
        <f>TITRES_STAT!E641</f>
        <v>0</v>
      </c>
      <c r="E638" s="2">
        <f t="shared" si="36"/>
        <v>224785</v>
      </c>
      <c r="F638" s="5" t="str">
        <f t="shared" si="39"/>
        <v>BEARISH</v>
      </c>
      <c r="G638" s="5" t="str">
        <f t="shared" si="38"/>
        <v>NEUTRAL</v>
      </c>
      <c r="H638" s="5" t="str">
        <f t="shared" si="37"/>
        <v>CONFIRMED BEARISH</v>
      </c>
    </row>
    <row r="639" spans="1:8" ht="13.5" x14ac:dyDescent="0.25">
      <c r="A639" s="3">
        <f>TITRES_STAT!B642</f>
        <v>45532</v>
      </c>
      <c r="B639" s="5">
        <f>TITRES_STAT!C642</f>
        <v>18.940000000000001</v>
      </c>
      <c r="C639" s="5">
        <f>TITRES_STAT!D642</f>
        <v>17.362300000000001</v>
      </c>
      <c r="D639" s="5">
        <f>TITRES_STAT!E642</f>
        <v>620</v>
      </c>
      <c r="E639" s="2">
        <f t="shared" si="36"/>
        <v>224165</v>
      </c>
      <c r="F639" s="5" t="str">
        <f t="shared" si="39"/>
        <v>BEARISH</v>
      </c>
      <c r="G639" s="5" t="str">
        <f t="shared" si="38"/>
        <v>NEUTRAL</v>
      </c>
      <c r="H639" s="5" t="str">
        <f t="shared" si="37"/>
        <v>CONFIRMED BEARISH</v>
      </c>
    </row>
    <row r="640" spans="1:8" ht="13.5" x14ac:dyDescent="0.25">
      <c r="A640" s="3">
        <f>TITRES_STAT!B643</f>
        <v>45533</v>
      </c>
      <c r="B640" s="5">
        <f>TITRES_STAT!C643</f>
        <v>18.940000000000001</v>
      </c>
      <c r="C640" s="5">
        <f>TITRES_STAT!D643</f>
        <v>17.362300000000001</v>
      </c>
      <c r="D640" s="5">
        <f>TITRES_STAT!E643</f>
        <v>11</v>
      </c>
      <c r="E640" s="2">
        <f t="shared" si="36"/>
        <v>224165</v>
      </c>
      <c r="F640" s="5" t="str">
        <f t="shared" si="39"/>
        <v>BEARISH</v>
      </c>
      <c r="G640" s="5" t="str">
        <f t="shared" si="38"/>
        <v>NEUTRAL</v>
      </c>
      <c r="H640" s="5" t="str">
        <f t="shared" si="37"/>
        <v>CONFIRMED BEARISH</v>
      </c>
    </row>
    <row r="641" spans="1:8" ht="13.5" x14ac:dyDescent="0.25">
      <c r="A641" s="3">
        <f>TITRES_STAT!B644</f>
        <v>45534</v>
      </c>
      <c r="B641" s="5">
        <f>TITRES_STAT!C644</f>
        <v>18.95</v>
      </c>
      <c r="C641" s="5">
        <f>TITRES_STAT!D644</f>
        <v>17.371500000000001</v>
      </c>
      <c r="D641" s="5">
        <f>TITRES_STAT!E644</f>
        <v>1403</v>
      </c>
      <c r="E641" s="2">
        <f t="shared" si="36"/>
        <v>225568</v>
      </c>
      <c r="F641" s="5" t="str">
        <f t="shared" si="39"/>
        <v>BULLISH</v>
      </c>
      <c r="G641" s="5" t="str">
        <f t="shared" si="38"/>
        <v>NEUTRAL</v>
      </c>
      <c r="H641" s="5" t="str">
        <f t="shared" si="37"/>
        <v>BULLISH DIVERGENCE</v>
      </c>
    </row>
    <row r="642" spans="1:8" ht="13.5" x14ac:dyDescent="0.25">
      <c r="A642" s="3">
        <f>TITRES_STAT!B645</f>
        <v>45537</v>
      </c>
      <c r="B642" s="5">
        <f>TITRES_STAT!C645</f>
        <v>19.84</v>
      </c>
      <c r="C642" s="5">
        <f>TITRES_STAT!D645</f>
        <v>18.1873</v>
      </c>
      <c r="D642" s="5">
        <f>TITRES_STAT!E645</f>
        <v>924</v>
      </c>
      <c r="E642" s="2">
        <f t="shared" si="36"/>
        <v>226492</v>
      </c>
      <c r="F642" s="5" t="str">
        <f t="shared" si="39"/>
        <v>BULLISH</v>
      </c>
      <c r="G642" s="5" t="str">
        <f t="shared" si="38"/>
        <v>NEUTRAL</v>
      </c>
      <c r="H642" s="5" t="str">
        <f t="shared" si="37"/>
        <v>CONFIRMED BULLISH</v>
      </c>
    </row>
    <row r="643" spans="1:8" ht="13.5" x14ac:dyDescent="0.25">
      <c r="A643" s="3">
        <f>TITRES_STAT!B646</f>
        <v>45538</v>
      </c>
      <c r="B643" s="5">
        <f>TITRES_STAT!C646</f>
        <v>19.8</v>
      </c>
      <c r="C643" s="5">
        <f>TITRES_STAT!D646</f>
        <v>18.150700000000001</v>
      </c>
      <c r="D643" s="5">
        <f>TITRES_STAT!E646</f>
        <v>3475</v>
      </c>
      <c r="E643" s="2">
        <f t="shared" si="36"/>
        <v>223017</v>
      </c>
      <c r="F643" s="5" t="str">
        <f t="shared" si="39"/>
        <v>BEARISH</v>
      </c>
      <c r="G643" s="5" t="str">
        <f t="shared" si="38"/>
        <v>NEUTRAL</v>
      </c>
      <c r="H643" s="5" t="str">
        <f t="shared" si="37"/>
        <v>BEARISH DIVERGENCE</v>
      </c>
    </row>
    <row r="644" spans="1:8" ht="13.5" x14ac:dyDescent="0.25">
      <c r="A644" s="3">
        <f>TITRES_STAT!B647</f>
        <v>45539</v>
      </c>
      <c r="B644" s="5">
        <f>TITRES_STAT!C647</f>
        <v>19.829999999999998</v>
      </c>
      <c r="C644" s="5">
        <f>TITRES_STAT!D647</f>
        <v>18.1782</v>
      </c>
      <c r="D644" s="5">
        <f>TITRES_STAT!E647</f>
        <v>24</v>
      </c>
      <c r="E644" s="2">
        <f t="shared" ref="E644:E707" si="40">IF(B644&gt;B643, E643+D644, IF(B644&lt;B643, E643-D644, E643))</f>
        <v>223041</v>
      </c>
      <c r="F644" s="5" t="str">
        <f t="shared" si="39"/>
        <v>BEARISH</v>
      </c>
      <c r="G644" s="5" t="str">
        <f t="shared" si="38"/>
        <v>NEUTRAL</v>
      </c>
      <c r="H644" s="5" t="str">
        <f t="shared" si="37"/>
        <v>BEARISH DIVERGENCE</v>
      </c>
    </row>
    <row r="645" spans="1:8" ht="13.5" x14ac:dyDescent="0.25">
      <c r="A645" s="3">
        <f>TITRES_STAT!B648</f>
        <v>45540</v>
      </c>
      <c r="B645" s="5">
        <f>TITRES_STAT!C648</f>
        <v>19.5</v>
      </c>
      <c r="C645" s="5">
        <f>TITRES_STAT!D648</f>
        <v>17.875699999999998</v>
      </c>
      <c r="D645" s="5">
        <f>TITRES_STAT!E648</f>
        <v>503</v>
      </c>
      <c r="E645" s="2">
        <f t="shared" si="40"/>
        <v>222538</v>
      </c>
      <c r="F645" s="5" t="str">
        <f t="shared" si="39"/>
        <v>BEARISH</v>
      </c>
      <c r="G645" s="5" t="str">
        <f t="shared" si="38"/>
        <v>NEUTRAL</v>
      </c>
      <c r="H645" s="5" t="str">
        <f t="shared" si="37"/>
        <v>BEARISH DIVERGENCE</v>
      </c>
    </row>
    <row r="646" spans="1:8" ht="13.5" x14ac:dyDescent="0.25">
      <c r="A646" s="3">
        <f>TITRES_STAT!B649</f>
        <v>45541</v>
      </c>
      <c r="B646" s="5">
        <f>TITRES_STAT!C649</f>
        <v>19.5</v>
      </c>
      <c r="C646" s="5">
        <f>TITRES_STAT!D649</f>
        <v>17.875699999999998</v>
      </c>
      <c r="D646" s="5">
        <f>TITRES_STAT!E649</f>
        <v>0</v>
      </c>
      <c r="E646" s="2">
        <f t="shared" si="40"/>
        <v>222538</v>
      </c>
      <c r="F646" s="5" t="str">
        <f t="shared" si="39"/>
        <v>BEARISH</v>
      </c>
      <c r="G646" s="5" t="str">
        <f t="shared" si="38"/>
        <v>NEUTRAL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BEARISH DIVERGENCE</v>
      </c>
    </row>
    <row r="647" spans="1:8" ht="13.5" x14ac:dyDescent="0.25">
      <c r="A647" s="3">
        <f>TITRES_STAT!B650</f>
        <v>45544</v>
      </c>
      <c r="B647" s="5">
        <f>TITRES_STAT!C650</f>
        <v>19.5</v>
      </c>
      <c r="C647" s="5">
        <f>TITRES_STAT!D650</f>
        <v>17.875699999999998</v>
      </c>
      <c r="D647" s="5">
        <f>TITRES_STAT!E650</f>
        <v>0</v>
      </c>
      <c r="E647" s="2">
        <f t="shared" si="40"/>
        <v>222538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NEUTRAL</v>
      </c>
      <c r="H647" s="5" t="str">
        <f t="shared" si="41"/>
        <v>CONFIRMED BEARISH</v>
      </c>
    </row>
    <row r="648" spans="1:8" ht="13.5" x14ac:dyDescent="0.25">
      <c r="A648" s="3">
        <f>TITRES_STAT!B651</f>
        <v>45545</v>
      </c>
      <c r="B648" s="5">
        <f>TITRES_STAT!C651</f>
        <v>19.5</v>
      </c>
      <c r="C648" s="5">
        <f>TITRES_STAT!D651</f>
        <v>17.875699999999998</v>
      </c>
      <c r="D648" s="5">
        <f>TITRES_STAT!E651</f>
        <v>0</v>
      </c>
      <c r="E648" s="2">
        <f t="shared" si="40"/>
        <v>222538</v>
      </c>
      <c r="F648" s="5" t="str">
        <f t="shared" ref="F648:F711" si="43">IF(E648&gt;E643,"BULLISH",IF(E648&lt;E643,"BEARISH","NEUTRAL"))</f>
        <v>BEARISH</v>
      </c>
      <c r="G648" s="5" t="str">
        <f t="shared" si="42"/>
        <v>NEUTRAL</v>
      </c>
      <c r="H648" s="5" t="str">
        <f t="shared" si="41"/>
        <v>CONFIRMED BEARISH</v>
      </c>
    </row>
    <row r="649" spans="1:8" ht="13.5" x14ac:dyDescent="0.25">
      <c r="A649" s="3">
        <f>TITRES_STAT!B652</f>
        <v>45546</v>
      </c>
      <c r="B649" s="5">
        <f>TITRES_STAT!C652</f>
        <v>19.5</v>
      </c>
      <c r="C649" s="5">
        <f>TITRES_STAT!D652</f>
        <v>17.875699999999998</v>
      </c>
      <c r="D649" s="5">
        <f>TITRES_STAT!E652</f>
        <v>0</v>
      </c>
      <c r="E649" s="2">
        <f t="shared" si="40"/>
        <v>222538</v>
      </c>
      <c r="F649" s="5" t="str">
        <f t="shared" si="43"/>
        <v>BEARISH</v>
      </c>
      <c r="G649" s="5" t="str">
        <f t="shared" si="42"/>
        <v>NEUTRAL</v>
      </c>
      <c r="H649" s="5" t="str">
        <f t="shared" si="41"/>
        <v>CONFIRMED BEARISH</v>
      </c>
    </row>
    <row r="650" spans="1:8" ht="13.5" x14ac:dyDescent="0.25">
      <c r="A650" s="3">
        <f>TITRES_STAT!B653</f>
        <v>45547</v>
      </c>
      <c r="B650" s="5">
        <f>TITRES_STAT!C653</f>
        <v>19.5</v>
      </c>
      <c r="C650" s="5">
        <f>TITRES_STAT!D653</f>
        <v>17.875699999999998</v>
      </c>
      <c r="D650" s="5">
        <f>TITRES_STAT!E653</f>
        <v>1620</v>
      </c>
      <c r="E650" s="2">
        <f t="shared" si="40"/>
        <v>222538</v>
      </c>
      <c r="F650" s="5" t="str">
        <f t="shared" si="43"/>
        <v>NEUTRAL</v>
      </c>
      <c r="G650" s="5" t="str">
        <f t="shared" si="42"/>
        <v>NEUTRAL</v>
      </c>
      <c r="H650" s="5" t="str">
        <f t="shared" si="41"/>
        <v>NEUTRAL</v>
      </c>
    </row>
    <row r="651" spans="1:8" ht="13.5" x14ac:dyDescent="0.25">
      <c r="A651" s="3">
        <f>TITRES_STAT!B654</f>
        <v>45548</v>
      </c>
      <c r="B651" s="5">
        <f>TITRES_STAT!C654</f>
        <v>19.45</v>
      </c>
      <c r="C651" s="5">
        <f>TITRES_STAT!D654</f>
        <v>17.829799999999999</v>
      </c>
      <c r="D651" s="5">
        <f>TITRES_STAT!E654</f>
        <v>232</v>
      </c>
      <c r="E651" s="2">
        <f t="shared" si="40"/>
        <v>222306</v>
      </c>
      <c r="F651" s="5" t="str">
        <f t="shared" si="43"/>
        <v>BEARISH</v>
      </c>
      <c r="G651" s="5" t="str">
        <f t="shared" si="42"/>
        <v>NEUTRAL</v>
      </c>
      <c r="H651" s="5" t="str">
        <f t="shared" si="41"/>
        <v>CONFIRMED BEARISH</v>
      </c>
    </row>
    <row r="652" spans="1:8" ht="13.5" x14ac:dyDescent="0.25">
      <c r="A652" s="3">
        <f>TITRES_STAT!B655</f>
        <v>45551</v>
      </c>
      <c r="B652" s="5">
        <f>TITRES_STAT!C655</f>
        <v>19.45</v>
      </c>
      <c r="C652" s="5">
        <f>TITRES_STAT!D655</f>
        <v>17.829799999999999</v>
      </c>
      <c r="D652" s="5">
        <f>TITRES_STAT!E655</f>
        <v>73</v>
      </c>
      <c r="E652" s="2">
        <f t="shared" si="40"/>
        <v>222306</v>
      </c>
      <c r="F652" s="5" t="str">
        <f t="shared" si="43"/>
        <v>BEARISH</v>
      </c>
      <c r="G652" s="5" t="str">
        <f t="shared" si="42"/>
        <v>NEUTRAL</v>
      </c>
      <c r="H652" s="5" t="str">
        <f t="shared" si="41"/>
        <v>CONFIRMED BEARISH</v>
      </c>
    </row>
    <row r="653" spans="1:8" ht="13.5" x14ac:dyDescent="0.25">
      <c r="A653" s="3">
        <f>TITRES_STAT!B656</f>
        <v>45552</v>
      </c>
      <c r="B653" s="5">
        <f>TITRES_STAT!C656</f>
        <v>19.399999999999999</v>
      </c>
      <c r="C653" s="5">
        <f>TITRES_STAT!D656</f>
        <v>17.783999999999999</v>
      </c>
      <c r="D653" s="5">
        <f>TITRES_STAT!E656</f>
        <v>7</v>
      </c>
      <c r="E653" s="2">
        <f t="shared" si="40"/>
        <v>222299</v>
      </c>
      <c r="F653" s="5" t="str">
        <f t="shared" si="43"/>
        <v>BEARISH</v>
      </c>
      <c r="G653" s="5" t="str">
        <f t="shared" si="42"/>
        <v>NEUTRAL</v>
      </c>
      <c r="H653" s="5" t="str">
        <f t="shared" si="41"/>
        <v>CONFIRMED BEARISH</v>
      </c>
    </row>
    <row r="654" spans="1:8" ht="13.5" x14ac:dyDescent="0.25">
      <c r="A654" s="3">
        <f>TITRES_STAT!B657</f>
        <v>45553</v>
      </c>
      <c r="B654" s="5">
        <f>TITRES_STAT!C657</f>
        <v>19.399999999999999</v>
      </c>
      <c r="C654" s="5">
        <f>TITRES_STAT!D657</f>
        <v>17.783999999999999</v>
      </c>
      <c r="D654" s="5">
        <f>TITRES_STAT!E657</f>
        <v>0</v>
      </c>
      <c r="E654" s="2">
        <f t="shared" si="40"/>
        <v>222299</v>
      </c>
      <c r="F654" s="5" t="str">
        <f t="shared" si="43"/>
        <v>BEARISH</v>
      </c>
      <c r="G654" s="5" t="str">
        <f t="shared" si="42"/>
        <v>NEUTRAL</v>
      </c>
      <c r="H654" s="5" t="str">
        <f t="shared" si="41"/>
        <v>CONFIRMED BEARISH</v>
      </c>
    </row>
    <row r="655" spans="1:8" ht="13.5" x14ac:dyDescent="0.25">
      <c r="A655" s="3">
        <f>TITRES_STAT!B658</f>
        <v>45554</v>
      </c>
      <c r="B655" s="5">
        <f>TITRES_STAT!C658</f>
        <v>19.399999999999999</v>
      </c>
      <c r="C655" s="5">
        <f>TITRES_STAT!D658</f>
        <v>17.783999999999999</v>
      </c>
      <c r="D655" s="5">
        <f>TITRES_STAT!E658</f>
        <v>0</v>
      </c>
      <c r="E655" s="2">
        <f t="shared" si="40"/>
        <v>222299</v>
      </c>
      <c r="F655" s="5" t="str">
        <f t="shared" si="43"/>
        <v>BEARISH</v>
      </c>
      <c r="G655" s="5" t="str">
        <f t="shared" si="42"/>
        <v>NEUTRAL</v>
      </c>
      <c r="H655" s="5" t="str">
        <f t="shared" si="41"/>
        <v>CONFIRMED BEARISH</v>
      </c>
    </row>
    <row r="656" spans="1:8" ht="13.5" x14ac:dyDescent="0.25">
      <c r="A656" s="3">
        <f>TITRES_STAT!B659</f>
        <v>45555</v>
      </c>
      <c r="B656" s="5">
        <f>TITRES_STAT!C659</f>
        <v>19.3</v>
      </c>
      <c r="C656" s="5">
        <f>TITRES_STAT!D659</f>
        <v>17.692299999999999</v>
      </c>
      <c r="D656" s="5">
        <f>TITRES_STAT!E659</f>
        <v>20</v>
      </c>
      <c r="E656" s="2">
        <f t="shared" si="40"/>
        <v>222279</v>
      </c>
      <c r="F656" s="5" t="str">
        <f t="shared" si="43"/>
        <v>BEARISH</v>
      </c>
      <c r="G656" s="5" t="str">
        <f t="shared" si="42"/>
        <v>NEUTRAL</v>
      </c>
      <c r="H656" s="5" t="str">
        <f t="shared" si="41"/>
        <v>CONFIRMED BEARISH</v>
      </c>
    </row>
    <row r="657" spans="1:8" ht="13.5" x14ac:dyDescent="0.25">
      <c r="A657" s="3">
        <f>TITRES_STAT!B660</f>
        <v>45558</v>
      </c>
      <c r="B657" s="5">
        <f>TITRES_STAT!C660</f>
        <v>19.3</v>
      </c>
      <c r="C657" s="5">
        <f>TITRES_STAT!D660</f>
        <v>17.692299999999999</v>
      </c>
      <c r="D657" s="5">
        <f>TITRES_STAT!E660</f>
        <v>0</v>
      </c>
      <c r="E657" s="2">
        <f t="shared" si="40"/>
        <v>222279</v>
      </c>
      <c r="F657" s="5" t="str">
        <f t="shared" si="43"/>
        <v>BEARISH</v>
      </c>
      <c r="G657" s="5" t="str">
        <f t="shared" si="42"/>
        <v>NEUTRAL</v>
      </c>
      <c r="H657" s="5" t="str">
        <f t="shared" si="41"/>
        <v>CONFIRMED BEARISH</v>
      </c>
    </row>
    <row r="658" spans="1:8" ht="13.5" x14ac:dyDescent="0.25">
      <c r="A658" s="3">
        <f>TITRES_STAT!B661</f>
        <v>45559</v>
      </c>
      <c r="B658" s="5">
        <f>TITRES_STAT!C661</f>
        <v>18.989999999999998</v>
      </c>
      <c r="C658" s="5">
        <f>TITRES_STAT!D661</f>
        <v>17.408100000000001</v>
      </c>
      <c r="D658" s="5">
        <f>TITRES_STAT!E661</f>
        <v>1592</v>
      </c>
      <c r="E658" s="2">
        <f t="shared" si="40"/>
        <v>220687</v>
      </c>
      <c r="F658" s="5" t="str">
        <f t="shared" si="43"/>
        <v>BEARISH</v>
      </c>
      <c r="G658" s="5" t="str">
        <f t="shared" si="42"/>
        <v>NEUTRAL</v>
      </c>
      <c r="H658" s="5" t="str">
        <f t="shared" si="41"/>
        <v>CONFIRMED BEARISH</v>
      </c>
    </row>
    <row r="659" spans="1:8" ht="13.5" x14ac:dyDescent="0.25">
      <c r="A659" s="3">
        <f>TITRES_STAT!B662</f>
        <v>45560</v>
      </c>
      <c r="B659" s="5">
        <f>TITRES_STAT!C662</f>
        <v>18.989999999999998</v>
      </c>
      <c r="C659" s="5">
        <f>TITRES_STAT!D662</f>
        <v>17.408100000000001</v>
      </c>
      <c r="D659" s="5">
        <f>TITRES_STAT!E662</f>
        <v>21</v>
      </c>
      <c r="E659" s="2">
        <f t="shared" si="40"/>
        <v>220687</v>
      </c>
      <c r="F659" s="5" t="str">
        <f t="shared" si="43"/>
        <v>BEARISH</v>
      </c>
      <c r="G659" s="5" t="str">
        <f t="shared" si="42"/>
        <v>NEUTRAL</v>
      </c>
      <c r="H659" s="5" t="str">
        <f t="shared" si="41"/>
        <v>CONFIRMED BEARISH</v>
      </c>
    </row>
    <row r="660" spans="1:8" ht="13.5" x14ac:dyDescent="0.25">
      <c r="A660" s="3">
        <f>TITRES_STAT!B663</f>
        <v>45561</v>
      </c>
      <c r="B660" s="5">
        <f>TITRES_STAT!C663</f>
        <v>18.989999999999998</v>
      </c>
      <c r="C660" s="5">
        <f>TITRES_STAT!D663</f>
        <v>17.408100000000001</v>
      </c>
      <c r="D660" s="5">
        <f>TITRES_STAT!E663</f>
        <v>746</v>
      </c>
      <c r="E660" s="2">
        <f t="shared" si="40"/>
        <v>220687</v>
      </c>
      <c r="F660" s="5" t="str">
        <f t="shared" si="43"/>
        <v>BEARISH</v>
      </c>
      <c r="G660" s="5" t="str">
        <f t="shared" si="42"/>
        <v>NEUTRAL</v>
      </c>
      <c r="H660" s="5" t="str">
        <f t="shared" si="41"/>
        <v>CONFIRMED BEARISH</v>
      </c>
    </row>
    <row r="661" spans="1:8" ht="13.5" x14ac:dyDescent="0.25">
      <c r="A661" s="3">
        <f>TITRES_STAT!B664</f>
        <v>45562</v>
      </c>
      <c r="B661" s="5">
        <f>TITRES_STAT!C664</f>
        <v>18.989999999999998</v>
      </c>
      <c r="C661" s="5">
        <f>TITRES_STAT!D664</f>
        <v>17.408100000000001</v>
      </c>
      <c r="D661" s="5">
        <f>TITRES_STAT!E664</f>
        <v>843</v>
      </c>
      <c r="E661" s="2">
        <f t="shared" si="40"/>
        <v>220687</v>
      </c>
      <c r="F661" s="5" t="str">
        <f t="shared" si="43"/>
        <v>BEARISH</v>
      </c>
      <c r="G661" s="5" t="str">
        <f t="shared" si="42"/>
        <v>NEUTRAL</v>
      </c>
      <c r="H661" s="5" t="str">
        <f t="shared" si="41"/>
        <v>CONFIRMED BEARISH</v>
      </c>
    </row>
    <row r="662" spans="1:8" ht="13.5" x14ac:dyDescent="0.25">
      <c r="A662" s="3">
        <f>TITRES_STAT!B665</f>
        <v>45565</v>
      </c>
      <c r="B662" s="5">
        <f>TITRES_STAT!C665</f>
        <v>18.97</v>
      </c>
      <c r="C662" s="5">
        <f>TITRES_STAT!D665</f>
        <v>17.389800000000001</v>
      </c>
      <c r="D662" s="5">
        <f>TITRES_STAT!E665</f>
        <v>408</v>
      </c>
      <c r="E662" s="2">
        <f t="shared" si="40"/>
        <v>220279</v>
      </c>
      <c r="F662" s="5" t="str">
        <f t="shared" si="43"/>
        <v>BEARISH</v>
      </c>
      <c r="G662" s="5" t="str">
        <f t="shared" si="42"/>
        <v>NEUTRAL</v>
      </c>
      <c r="H662" s="5" t="str">
        <f t="shared" si="41"/>
        <v>CONFIRMED BEARISH</v>
      </c>
    </row>
    <row r="663" spans="1:8" ht="13.5" x14ac:dyDescent="0.25">
      <c r="A663" s="3">
        <f>TITRES_STAT!B666</f>
        <v>45566</v>
      </c>
      <c r="B663" s="5">
        <f>TITRES_STAT!C666</f>
        <v>19.3</v>
      </c>
      <c r="C663" s="5">
        <f>TITRES_STAT!D666</f>
        <v>17.692299999999999</v>
      </c>
      <c r="D663" s="5">
        <f>TITRES_STAT!E666</f>
        <v>420</v>
      </c>
      <c r="E663" s="2">
        <f t="shared" si="40"/>
        <v>220699</v>
      </c>
      <c r="F663" s="5" t="str">
        <f t="shared" si="43"/>
        <v>BULLISH</v>
      </c>
      <c r="G663" s="5" t="str">
        <f t="shared" si="42"/>
        <v>NEUTRAL</v>
      </c>
      <c r="H663" s="5" t="str">
        <f t="shared" si="41"/>
        <v>CONFIRMED BULLISH</v>
      </c>
    </row>
    <row r="664" spans="1:8" ht="13.5" x14ac:dyDescent="0.25">
      <c r="A664" s="3">
        <f>TITRES_STAT!B667</f>
        <v>45567</v>
      </c>
      <c r="B664" s="5">
        <f>TITRES_STAT!C667</f>
        <v>19.3</v>
      </c>
      <c r="C664" s="5">
        <f>TITRES_STAT!D667</f>
        <v>17.692299999999999</v>
      </c>
      <c r="D664" s="5">
        <f>TITRES_STAT!E667</f>
        <v>0</v>
      </c>
      <c r="E664" s="2">
        <f t="shared" si="40"/>
        <v>220699</v>
      </c>
      <c r="F664" s="5" t="str">
        <f t="shared" si="43"/>
        <v>BULLISH</v>
      </c>
      <c r="G664" s="5" t="str">
        <f t="shared" si="42"/>
        <v>NEUTRAL</v>
      </c>
      <c r="H664" s="5" t="str">
        <f t="shared" si="41"/>
        <v>CONFIRMED BULLISH</v>
      </c>
    </row>
    <row r="665" spans="1:8" ht="13.5" x14ac:dyDescent="0.25">
      <c r="A665" s="3">
        <f>TITRES_STAT!B668</f>
        <v>45568</v>
      </c>
      <c r="B665" s="5">
        <f>TITRES_STAT!C668</f>
        <v>19.25</v>
      </c>
      <c r="C665" s="5">
        <f>TITRES_STAT!D668</f>
        <v>17.6465</v>
      </c>
      <c r="D665" s="5">
        <f>TITRES_STAT!E668</f>
        <v>9</v>
      </c>
      <c r="E665" s="2">
        <f t="shared" si="40"/>
        <v>220690</v>
      </c>
      <c r="F665" s="5" t="str">
        <f t="shared" si="43"/>
        <v>BULLISH</v>
      </c>
      <c r="G665" s="5" t="str">
        <f t="shared" si="42"/>
        <v>NEUTRAL</v>
      </c>
      <c r="H665" s="5" t="str">
        <f t="shared" si="41"/>
        <v>CONFIRMED BULLISH</v>
      </c>
    </row>
    <row r="666" spans="1:8" ht="13.5" x14ac:dyDescent="0.25">
      <c r="A666" s="3">
        <f>TITRES_STAT!B669</f>
        <v>45569</v>
      </c>
      <c r="B666" s="5">
        <f>TITRES_STAT!C669</f>
        <v>19.190000000000001</v>
      </c>
      <c r="C666" s="5">
        <f>TITRES_STAT!D669</f>
        <v>17.5915</v>
      </c>
      <c r="D666" s="5">
        <f>TITRES_STAT!E669</f>
        <v>2930</v>
      </c>
      <c r="E666" s="2">
        <f t="shared" si="40"/>
        <v>217760</v>
      </c>
      <c r="F666" s="5" t="str">
        <f t="shared" si="43"/>
        <v>BEARISH</v>
      </c>
      <c r="G666" s="5" t="str">
        <f t="shared" si="42"/>
        <v>NEUTRAL</v>
      </c>
      <c r="H666" s="5" t="str">
        <f t="shared" si="41"/>
        <v>BEARISH DIVERGENCE</v>
      </c>
    </row>
    <row r="667" spans="1:8" ht="13.5" x14ac:dyDescent="0.25">
      <c r="A667" s="3">
        <f>TITRES_STAT!B670</f>
        <v>45572</v>
      </c>
      <c r="B667" s="5">
        <f>TITRES_STAT!C670</f>
        <v>19.18</v>
      </c>
      <c r="C667" s="5">
        <f>TITRES_STAT!D670</f>
        <v>17.5823</v>
      </c>
      <c r="D667" s="5">
        <f>TITRES_STAT!E670</f>
        <v>31</v>
      </c>
      <c r="E667" s="2">
        <f t="shared" si="40"/>
        <v>217729</v>
      </c>
      <c r="F667" s="5" t="str">
        <f t="shared" si="43"/>
        <v>BEARISH</v>
      </c>
      <c r="G667" s="5" t="str">
        <f t="shared" si="42"/>
        <v>NEUTRAL</v>
      </c>
      <c r="H667" s="5" t="str">
        <f t="shared" si="41"/>
        <v>BEARISH DIVERGENCE</v>
      </c>
    </row>
    <row r="668" spans="1:8" ht="13.5" x14ac:dyDescent="0.25">
      <c r="A668" s="3">
        <f>TITRES_STAT!B671</f>
        <v>45573</v>
      </c>
      <c r="B668" s="5">
        <f>TITRES_STAT!C671</f>
        <v>19.190000000000001</v>
      </c>
      <c r="C668" s="5">
        <f>TITRES_STAT!D671</f>
        <v>17.5915</v>
      </c>
      <c r="D668" s="5">
        <f>TITRES_STAT!E671</f>
        <v>940</v>
      </c>
      <c r="E668" s="2">
        <f t="shared" si="40"/>
        <v>218669</v>
      </c>
      <c r="F668" s="5" t="str">
        <f t="shared" si="43"/>
        <v>BEARISH</v>
      </c>
      <c r="G668" s="5" t="str">
        <f t="shared" si="42"/>
        <v>NEUTRAL</v>
      </c>
      <c r="H668" s="5" t="str">
        <f t="shared" si="41"/>
        <v>CONFIRMED BEARISH</v>
      </c>
    </row>
    <row r="669" spans="1:8" ht="13.5" x14ac:dyDescent="0.25">
      <c r="A669" s="3">
        <f>TITRES_STAT!B672</f>
        <v>45574</v>
      </c>
      <c r="B669" s="5">
        <f>TITRES_STAT!C672</f>
        <v>18.04</v>
      </c>
      <c r="C669" s="5">
        <f>TITRES_STAT!D672</f>
        <v>16.537299999999998</v>
      </c>
      <c r="D669" s="5">
        <f>TITRES_STAT!E672</f>
        <v>8438</v>
      </c>
      <c r="E669" s="2">
        <f t="shared" si="40"/>
        <v>210231</v>
      </c>
      <c r="F669" s="5" t="str">
        <f t="shared" si="43"/>
        <v>BEARISH</v>
      </c>
      <c r="G669" s="5" t="str">
        <f t="shared" si="42"/>
        <v>WEAK</v>
      </c>
      <c r="H669" s="5" t="str">
        <f t="shared" si="41"/>
        <v>CONFIRMED BEARISH</v>
      </c>
    </row>
    <row r="670" spans="1:8" ht="13.5" x14ac:dyDescent="0.25">
      <c r="A670" s="3">
        <f>TITRES_STAT!B673</f>
        <v>45575</v>
      </c>
      <c r="B670" s="5">
        <f>TITRES_STAT!C673</f>
        <v>18.8</v>
      </c>
      <c r="C670" s="5">
        <f>TITRES_STAT!D673</f>
        <v>17.234000000000002</v>
      </c>
      <c r="D670" s="5">
        <f>TITRES_STAT!E673</f>
        <v>6</v>
      </c>
      <c r="E670" s="2">
        <f t="shared" si="40"/>
        <v>210237</v>
      </c>
      <c r="F670" s="5" t="str">
        <f t="shared" si="43"/>
        <v>BEARISH</v>
      </c>
      <c r="G670" s="5" t="str">
        <f t="shared" si="42"/>
        <v>WEAK</v>
      </c>
      <c r="H670" s="5" t="str">
        <f t="shared" si="41"/>
        <v>CONFIRMED BEARISH</v>
      </c>
    </row>
    <row r="671" spans="1:8" ht="13.5" x14ac:dyDescent="0.25">
      <c r="A671" s="3">
        <f>TITRES_STAT!B674</f>
        <v>45576</v>
      </c>
      <c r="B671" s="5">
        <f>TITRES_STAT!C674</f>
        <v>18.440000000000001</v>
      </c>
      <c r="C671" s="5">
        <f>TITRES_STAT!D674</f>
        <v>16.9039</v>
      </c>
      <c r="D671" s="5">
        <f>TITRES_STAT!E674</f>
        <v>2090</v>
      </c>
      <c r="E671" s="2">
        <f t="shared" si="40"/>
        <v>208147</v>
      </c>
      <c r="F671" s="5" t="str">
        <f t="shared" si="43"/>
        <v>BEARISH</v>
      </c>
      <c r="G671" s="5" t="str">
        <f t="shared" si="42"/>
        <v>WEAK</v>
      </c>
      <c r="H671" s="5" t="str">
        <f t="shared" si="41"/>
        <v>CONFIRMED BEARISH</v>
      </c>
    </row>
    <row r="672" spans="1:8" ht="13.5" x14ac:dyDescent="0.25">
      <c r="A672" s="3">
        <f>TITRES_STAT!B675</f>
        <v>45579</v>
      </c>
      <c r="B672" s="5">
        <f>TITRES_STAT!C675</f>
        <v>18.7</v>
      </c>
      <c r="C672" s="5">
        <f>TITRES_STAT!D675</f>
        <v>17.142299999999999</v>
      </c>
      <c r="D672" s="5">
        <f>TITRES_STAT!E675</f>
        <v>312</v>
      </c>
      <c r="E672" s="2">
        <f t="shared" si="40"/>
        <v>208459</v>
      </c>
      <c r="F672" s="5" t="str">
        <f t="shared" si="43"/>
        <v>BEARISH</v>
      </c>
      <c r="G672" s="5" t="str">
        <f t="shared" si="42"/>
        <v>WEAK</v>
      </c>
      <c r="H672" s="5" t="str">
        <f t="shared" si="41"/>
        <v>CONFIRMED BEARISH</v>
      </c>
    </row>
    <row r="673" spans="1:8" ht="13.5" x14ac:dyDescent="0.25">
      <c r="A673" s="3">
        <f>TITRES_STAT!B676</f>
        <v>45581</v>
      </c>
      <c r="B673" s="5">
        <f>TITRES_STAT!C676</f>
        <v>19.170000000000002</v>
      </c>
      <c r="C673" s="5">
        <f>TITRES_STAT!D676</f>
        <v>17.5731</v>
      </c>
      <c r="D673" s="5">
        <f>TITRES_STAT!E676</f>
        <v>3853</v>
      </c>
      <c r="E673" s="2">
        <f t="shared" si="40"/>
        <v>212312</v>
      </c>
      <c r="F673" s="5" t="str">
        <f t="shared" si="43"/>
        <v>BEARISH</v>
      </c>
      <c r="G673" s="5" t="str">
        <f t="shared" si="42"/>
        <v>WEAK</v>
      </c>
      <c r="H673" s="5" t="str">
        <f t="shared" si="41"/>
        <v>CONFIRMED BEARISH</v>
      </c>
    </row>
    <row r="674" spans="1:8" ht="13.5" x14ac:dyDescent="0.25">
      <c r="A674" s="3">
        <f>TITRES_STAT!B677</f>
        <v>45582</v>
      </c>
      <c r="B674" s="5">
        <f>TITRES_STAT!C677</f>
        <v>19</v>
      </c>
      <c r="C674" s="5">
        <f>TITRES_STAT!D677</f>
        <v>17.417300000000001</v>
      </c>
      <c r="D674" s="5">
        <f>TITRES_STAT!E677</f>
        <v>276</v>
      </c>
      <c r="E674" s="2">
        <f t="shared" si="40"/>
        <v>212036</v>
      </c>
      <c r="F674" s="5" t="str">
        <f t="shared" si="43"/>
        <v>BULLISH</v>
      </c>
      <c r="G674" s="5" t="str">
        <f t="shared" si="42"/>
        <v>NEUTRAL</v>
      </c>
      <c r="H674" s="5" t="str">
        <f t="shared" si="41"/>
        <v>CONFIRMED BULLISH</v>
      </c>
    </row>
    <row r="675" spans="1:8" ht="13.5" x14ac:dyDescent="0.25">
      <c r="A675" s="3">
        <f>TITRES_STAT!B678</f>
        <v>45583</v>
      </c>
      <c r="B675" s="5">
        <f>TITRES_STAT!C678</f>
        <v>19</v>
      </c>
      <c r="C675" s="5">
        <f>TITRES_STAT!D678</f>
        <v>17.417300000000001</v>
      </c>
      <c r="D675" s="5">
        <f>TITRES_STAT!E678</f>
        <v>0</v>
      </c>
      <c r="E675" s="2">
        <f t="shared" si="40"/>
        <v>212036</v>
      </c>
      <c r="F675" s="5" t="str">
        <f t="shared" si="43"/>
        <v>BULLISH</v>
      </c>
      <c r="G675" s="5" t="str">
        <f t="shared" si="42"/>
        <v>NEUTRAL</v>
      </c>
      <c r="H675" s="5" t="str">
        <f t="shared" si="41"/>
        <v>CONFIRMED BULLISH</v>
      </c>
    </row>
    <row r="676" spans="1:8" ht="13.5" x14ac:dyDescent="0.25">
      <c r="A676" s="3">
        <f>TITRES_STAT!B679</f>
        <v>45586</v>
      </c>
      <c r="B676" s="5">
        <f>TITRES_STAT!C679</f>
        <v>18.88</v>
      </c>
      <c r="C676" s="5">
        <f>TITRES_STAT!D679</f>
        <v>17.307300000000001</v>
      </c>
      <c r="D676" s="5">
        <f>TITRES_STAT!E679</f>
        <v>3923</v>
      </c>
      <c r="E676" s="2">
        <f t="shared" si="40"/>
        <v>208113</v>
      </c>
      <c r="F676" s="5" t="str">
        <f t="shared" si="43"/>
        <v>BEARISH</v>
      </c>
      <c r="G676" s="5" t="str">
        <f t="shared" si="42"/>
        <v>NEUTRAL</v>
      </c>
      <c r="H676" s="5" t="str">
        <f t="shared" si="41"/>
        <v>BEARISH DIVERGENCE</v>
      </c>
    </row>
    <row r="677" spans="1:8" ht="13.5" x14ac:dyDescent="0.25">
      <c r="A677" s="3">
        <f>TITRES_STAT!B680</f>
        <v>45587</v>
      </c>
      <c r="B677" s="5">
        <f>TITRES_STAT!C680</f>
        <v>18.98</v>
      </c>
      <c r="C677" s="5">
        <f>TITRES_STAT!D680</f>
        <v>17.399000000000001</v>
      </c>
      <c r="D677" s="5">
        <f>TITRES_STAT!E680</f>
        <v>1741</v>
      </c>
      <c r="E677" s="2">
        <f t="shared" si="40"/>
        <v>209854</v>
      </c>
      <c r="F677" s="5" t="str">
        <f t="shared" si="43"/>
        <v>BULLISH</v>
      </c>
      <c r="G677" s="5" t="str">
        <f t="shared" si="42"/>
        <v>NEUTRAL</v>
      </c>
      <c r="H677" s="5" t="str">
        <f t="shared" si="41"/>
        <v>CONFIRMED BULLISH</v>
      </c>
    </row>
    <row r="678" spans="1:8" ht="13.5" x14ac:dyDescent="0.25">
      <c r="A678" s="3">
        <f>TITRES_STAT!B681</f>
        <v>45588</v>
      </c>
      <c r="B678" s="5">
        <f>TITRES_STAT!C681</f>
        <v>19</v>
      </c>
      <c r="C678" s="5">
        <f>TITRES_STAT!D681</f>
        <v>17.417300000000001</v>
      </c>
      <c r="D678" s="5">
        <f>TITRES_STAT!E681</f>
        <v>200</v>
      </c>
      <c r="E678" s="2">
        <f t="shared" si="40"/>
        <v>210054</v>
      </c>
      <c r="F678" s="5" t="str">
        <f t="shared" si="43"/>
        <v>BEARISH</v>
      </c>
      <c r="G678" s="5" t="str">
        <f t="shared" si="42"/>
        <v>NEUTRAL</v>
      </c>
      <c r="H678" s="5" t="str">
        <f t="shared" si="41"/>
        <v>CONFIRMED BEARISH</v>
      </c>
    </row>
    <row r="679" spans="1:8" ht="13.5" x14ac:dyDescent="0.25">
      <c r="A679" s="3">
        <f>TITRES_STAT!B682</f>
        <v>45589</v>
      </c>
      <c r="B679" s="5">
        <f>TITRES_STAT!C682</f>
        <v>19</v>
      </c>
      <c r="C679" s="5">
        <f>TITRES_STAT!D682</f>
        <v>17.417300000000001</v>
      </c>
      <c r="D679" s="5">
        <f>TITRES_STAT!E682</f>
        <v>0</v>
      </c>
      <c r="E679" s="2">
        <f t="shared" si="40"/>
        <v>210054</v>
      </c>
      <c r="F679" s="5" t="str">
        <f t="shared" si="43"/>
        <v>BEARISH</v>
      </c>
      <c r="G679" s="5" t="str">
        <f t="shared" si="42"/>
        <v>NEUTRAL</v>
      </c>
      <c r="H679" s="5" t="str">
        <f t="shared" si="41"/>
        <v>NEUTRAL</v>
      </c>
    </row>
    <row r="680" spans="1:8" ht="13.5" x14ac:dyDescent="0.25">
      <c r="A680" s="3">
        <f>TITRES_STAT!B683</f>
        <v>45590</v>
      </c>
      <c r="B680" s="5">
        <f>TITRES_STAT!C683</f>
        <v>18.72</v>
      </c>
      <c r="C680" s="5">
        <f>TITRES_STAT!D683</f>
        <v>17.160599999999999</v>
      </c>
      <c r="D680" s="5">
        <f>TITRES_STAT!E683</f>
        <v>5600</v>
      </c>
      <c r="E680" s="2">
        <f t="shared" si="40"/>
        <v>204454</v>
      </c>
      <c r="F680" s="5" t="str">
        <f t="shared" si="43"/>
        <v>BEARISH</v>
      </c>
      <c r="G680" s="5" t="str">
        <f t="shared" si="42"/>
        <v>WEAK</v>
      </c>
      <c r="H680" s="5" t="str">
        <f t="shared" si="41"/>
        <v>CONFIRMED BEARISH</v>
      </c>
    </row>
    <row r="681" spans="1:8" ht="13.5" x14ac:dyDescent="0.25">
      <c r="A681" s="3">
        <f>TITRES_STAT!B684</f>
        <v>45593</v>
      </c>
      <c r="B681" s="5">
        <f>TITRES_STAT!C684</f>
        <v>18.760000000000002</v>
      </c>
      <c r="C681" s="5">
        <f>TITRES_STAT!D684</f>
        <v>17.197299999999998</v>
      </c>
      <c r="D681" s="5">
        <f>TITRES_STAT!E684</f>
        <v>1916</v>
      </c>
      <c r="E681" s="2">
        <f t="shared" si="40"/>
        <v>206370</v>
      </c>
      <c r="F681" s="5" t="str">
        <f t="shared" si="43"/>
        <v>BEARISH</v>
      </c>
      <c r="G681" s="5" t="str">
        <f t="shared" si="42"/>
        <v>NEUTRAL</v>
      </c>
      <c r="H681" s="5" t="str">
        <f t="shared" si="41"/>
        <v>CONFIRMED BEARISH</v>
      </c>
    </row>
    <row r="682" spans="1:8" ht="13.5" x14ac:dyDescent="0.25">
      <c r="A682" s="3">
        <f>TITRES_STAT!B685</f>
        <v>45594</v>
      </c>
      <c r="B682" s="5">
        <f>TITRES_STAT!C685</f>
        <v>18.760000000000002</v>
      </c>
      <c r="C682" s="5">
        <f>TITRES_STAT!D685</f>
        <v>17.197299999999998</v>
      </c>
      <c r="D682" s="5">
        <f>TITRES_STAT!E685</f>
        <v>250</v>
      </c>
      <c r="E682" s="2">
        <f t="shared" si="40"/>
        <v>206370</v>
      </c>
      <c r="F682" s="5" t="str">
        <f t="shared" si="43"/>
        <v>BEARISH</v>
      </c>
      <c r="G682" s="5" t="str">
        <f t="shared" si="42"/>
        <v>NEUTRAL</v>
      </c>
      <c r="H682" s="5" t="str">
        <f t="shared" si="41"/>
        <v>CONFIRMED BEARISH</v>
      </c>
    </row>
    <row r="683" spans="1:8" ht="13.5" x14ac:dyDescent="0.25">
      <c r="A683" s="3">
        <f>TITRES_STAT!B686</f>
        <v>45595</v>
      </c>
      <c r="B683" s="5">
        <f>TITRES_STAT!C686</f>
        <v>18.61</v>
      </c>
      <c r="C683" s="5">
        <f>TITRES_STAT!D686</f>
        <v>17.059799999999999</v>
      </c>
      <c r="D683" s="5">
        <f>TITRES_STAT!E686</f>
        <v>174</v>
      </c>
      <c r="E683" s="2">
        <f t="shared" si="40"/>
        <v>206196</v>
      </c>
      <c r="F683" s="5" t="str">
        <f t="shared" si="43"/>
        <v>BEARISH</v>
      </c>
      <c r="G683" s="5" t="str">
        <f t="shared" si="42"/>
        <v>NEUTRAL</v>
      </c>
      <c r="H683" s="5" t="str">
        <f t="shared" si="41"/>
        <v>CONFIRMED BEARISH</v>
      </c>
    </row>
    <row r="684" spans="1:8" ht="13.5" x14ac:dyDescent="0.25">
      <c r="A684" s="3">
        <f>TITRES_STAT!B687</f>
        <v>45596</v>
      </c>
      <c r="B684" s="5">
        <f>TITRES_STAT!C687</f>
        <v>18.73</v>
      </c>
      <c r="C684" s="5">
        <f>TITRES_STAT!D687</f>
        <v>17.169799999999999</v>
      </c>
      <c r="D684" s="5">
        <f>TITRES_STAT!E687</f>
        <v>548</v>
      </c>
      <c r="E684" s="2">
        <f t="shared" si="40"/>
        <v>206744</v>
      </c>
      <c r="F684" s="5" t="str">
        <f t="shared" si="43"/>
        <v>BEARISH</v>
      </c>
      <c r="G684" s="5" t="str">
        <f t="shared" si="42"/>
        <v>NEUTRAL</v>
      </c>
      <c r="H684" s="5" t="str">
        <f t="shared" si="41"/>
        <v>CONFIRMED BEARISH</v>
      </c>
    </row>
    <row r="685" spans="1:8" ht="13.5" x14ac:dyDescent="0.25">
      <c r="A685" s="3">
        <f>TITRES_STAT!B688</f>
        <v>45597</v>
      </c>
      <c r="B685" s="5">
        <f>TITRES_STAT!C688</f>
        <v>19.25</v>
      </c>
      <c r="C685" s="5">
        <f>TITRES_STAT!D688</f>
        <v>17.6465</v>
      </c>
      <c r="D685" s="5">
        <f>TITRES_STAT!E688</f>
        <v>2787</v>
      </c>
      <c r="E685" s="2">
        <f t="shared" si="40"/>
        <v>209531</v>
      </c>
      <c r="F685" s="5" t="str">
        <f t="shared" si="43"/>
        <v>BULLISH</v>
      </c>
      <c r="G685" s="5" t="str">
        <f t="shared" si="42"/>
        <v>STRONG</v>
      </c>
      <c r="H685" s="5" t="str">
        <f t="shared" si="41"/>
        <v>CONFIRMED BULLISH</v>
      </c>
    </row>
    <row r="686" spans="1:8" ht="13.5" x14ac:dyDescent="0.25">
      <c r="A686" s="3">
        <f>TITRES_STAT!B689</f>
        <v>45600</v>
      </c>
      <c r="B686" s="5">
        <f>TITRES_STAT!C689</f>
        <v>19.5</v>
      </c>
      <c r="C686" s="5">
        <f>TITRES_STAT!D689</f>
        <v>17.875699999999998</v>
      </c>
      <c r="D686" s="5">
        <f>TITRES_STAT!E689</f>
        <v>4463</v>
      </c>
      <c r="E686" s="2">
        <f t="shared" si="40"/>
        <v>213994</v>
      </c>
      <c r="F686" s="5" t="str">
        <f t="shared" si="43"/>
        <v>BULLISH</v>
      </c>
      <c r="G686" s="5" t="str">
        <f t="shared" si="42"/>
        <v>STRONG</v>
      </c>
      <c r="H686" s="5" t="str">
        <f t="shared" si="41"/>
        <v>CONFIRMED BULLISH</v>
      </c>
    </row>
    <row r="687" spans="1:8" ht="13.5" x14ac:dyDescent="0.25">
      <c r="A687" s="3">
        <f>TITRES_STAT!B690</f>
        <v>45601</v>
      </c>
      <c r="B687" s="5">
        <f>TITRES_STAT!C690</f>
        <v>19.600000000000001</v>
      </c>
      <c r="C687" s="5">
        <f>TITRES_STAT!D690</f>
        <v>17.967300000000002</v>
      </c>
      <c r="D687" s="5">
        <f>TITRES_STAT!E690</f>
        <v>1240</v>
      </c>
      <c r="E687" s="2">
        <f t="shared" si="40"/>
        <v>215234</v>
      </c>
      <c r="F687" s="5" t="str">
        <f t="shared" si="43"/>
        <v>BULLISH</v>
      </c>
      <c r="G687" s="5" t="str">
        <f t="shared" si="42"/>
        <v>STRONG</v>
      </c>
      <c r="H687" s="5" t="str">
        <f t="shared" si="41"/>
        <v>CONFIRMED BULLISH</v>
      </c>
    </row>
    <row r="688" spans="1:8" ht="13.5" x14ac:dyDescent="0.25">
      <c r="A688" s="3">
        <f>TITRES_STAT!B691</f>
        <v>45602</v>
      </c>
      <c r="B688" s="5">
        <f>TITRES_STAT!C691</f>
        <v>19.55</v>
      </c>
      <c r="C688" s="5">
        <f>TITRES_STAT!D691</f>
        <v>17.921500000000002</v>
      </c>
      <c r="D688" s="5">
        <f>TITRES_STAT!E691</f>
        <v>255</v>
      </c>
      <c r="E688" s="2">
        <f t="shared" si="40"/>
        <v>214979</v>
      </c>
      <c r="F688" s="5" t="str">
        <f t="shared" si="43"/>
        <v>BULLISH</v>
      </c>
      <c r="G688" s="5" t="str">
        <f t="shared" si="42"/>
        <v>STRONG</v>
      </c>
      <c r="H688" s="5" t="str">
        <f t="shared" si="41"/>
        <v>CONFIRMED BULLISH</v>
      </c>
    </row>
    <row r="689" spans="1:8" ht="13.5" x14ac:dyDescent="0.25">
      <c r="A689" s="3">
        <f>TITRES_STAT!B692</f>
        <v>45603</v>
      </c>
      <c r="B689" s="5">
        <f>TITRES_STAT!C692</f>
        <v>19.37</v>
      </c>
      <c r="C689" s="5">
        <f>TITRES_STAT!D692</f>
        <v>17.756499999999999</v>
      </c>
      <c r="D689" s="5">
        <f>TITRES_STAT!E692</f>
        <v>2949</v>
      </c>
      <c r="E689" s="2">
        <f t="shared" si="40"/>
        <v>212030</v>
      </c>
      <c r="F689" s="5" t="str">
        <f t="shared" si="43"/>
        <v>BULLISH</v>
      </c>
      <c r="G689" s="5" t="str">
        <f t="shared" si="42"/>
        <v>STRONG</v>
      </c>
      <c r="H689" s="5" t="str">
        <f t="shared" si="41"/>
        <v>CONFIRMED BULLISH</v>
      </c>
    </row>
    <row r="690" spans="1:8" ht="13.5" x14ac:dyDescent="0.25">
      <c r="A690" s="3">
        <f>TITRES_STAT!B693</f>
        <v>45604</v>
      </c>
      <c r="B690" s="5">
        <f>TITRES_STAT!C693</f>
        <v>19</v>
      </c>
      <c r="C690" s="5">
        <f>TITRES_STAT!D693</f>
        <v>17.417300000000001</v>
      </c>
      <c r="D690" s="5">
        <f>TITRES_STAT!E693</f>
        <v>4833</v>
      </c>
      <c r="E690" s="2">
        <f t="shared" si="40"/>
        <v>207197</v>
      </c>
      <c r="F690" s="5" t="str">
        <f t="shared" si="43"/>
        <v>BEARISH</v>
      </c>
      <c r="G690" s="5" t="str">
        <f t="shared" si="42"/>
        <v>NEUTRAL</v>
      </c>
      <c r="H690" s="5" t="str">
        <f t="shared" si="41"/>
        <v>CONFIRMED BEARISH</v>
      </c>
    </row>
    <row r="691" spans="1:8" ht="13.5" x14ac:dyDescent="0.25">
      <c r="A691" s="3">
        <f>TITRES_STAT!B694</f>
        <v>45607</v>
      </c>
      <c r="B691" s="5">
        <f>TITRES_STAT!C694</f>
        <v>19.3</v>
      </c>
      <c r="C691" s="5">
        <f>TITRES_STAT!D694</f>
        <v>17.692299999999999</v>
      </c>
      <c r="D691" s="5">
        <f>TITRES_STAT!E694</f>
        <v>282</v>
      </c>
      <c r="E691" s="2">
        <f t="shared" si="40"/>
        <v>207479</v>
      </c>
      <c r="F691" s="5" t="str">
        <f t="shared" si="43"/>
        <v>BEARISH</v>
      </c>
      <c r="G691" s="5" t="str">
        <f t="shared" si="42"/>
        <v>WEAK</v>
      </c>
      <c r="H691" s="5" t="str">
        <f t="shared" si="41"/>
        <v>CONFIRMED BEARISH</v>
      </c>
    </row>
    <row r="692" spans="1:8" ht="13.5" x14ac:dyDescent="0.25">
      <c r="A692" s="3">
        <f>TITRES_STAT!B695</f>
        <v>45608</v>
      </c>
      <c r="B692" s="5">
        <f>TITRES_STAT!C695</f>
        <v>19</v>
      </c>
      <c r="C692" s="5">
        <f>TITRES_STAT!D695</f>
        <v>17.417300000000001</v>
      </c>
      <c r="D692" s="5">
        <f>TITRES_STAT!E695</f>
        <v>1868</v>
      </c>
      <c r="E692" s="2">
        <f t="shared" si="40"/>
        <v>205611</v>
      </c>
      <c r="F692" s="5" t="str">
        <f t="shared" si="43"/>
        <v>BEARISH</v>
      </c>
      <c r="G692" s="5" t="str">
        <f t="shared" si="42"/>
        <v>WEAK</v>
      </c>
      <c r="H692" s="5" t="str">
        <f t="shared" si="41"/>
        <v>CONFIRMED BEARISH</v>
      </c>
    </row>
    <row r="693" spans="1:8" ht="13.5" x14ac:dyDescent="0.25">
      <c r="A693" s="3">
        <f>TITRES_STAT!B696</f>
        <v>45609</v>
      </c>
      <c r="B693" s="5">
        <f>TITRES_STAT!C696</f>
        <v>19</v>
      </c>
      <c r="C693" s="5">
        <f>TITRES_STAT!D696</f>
        <v>17.417300000000001</v>
      </c>
      <c r="D693" s="5">
        <f>TITRES_STAT!E696</f>
        <v>1080</v>
      </c>
      <c r="E693" s="2">
        <f t="shared" si="40"/>
        <v>205611</v>
      </c>
      <c r="F693" s="5" t="str">
        <f t="shared" si="43"/>
        <v>BEARISH</v>
      </c>
      <c r="G693" s="5" t="str">
        <f t="shared" si="42"/>
        <v>WEAK</v>
      </c>
      <c r="H693" s="5" t="str">
        <f t="shared" si="41"/>
        <v>CONFIRMED BEARISH</v>
      </c>
    </row>
    <row r="694" spans="1:8" ht="13.5" x14ac:dyDescent="0.25">
      <c r="A694" s="3">
        <f>TITRES_STAT!B697</f>
        <v>45610</v>
      </c>
      <c r="B694" s="5">
        <f>TITRES_STAT!C697</f>
        <v>19</v>
      </c>
      <c r="C694" s="5">
        <f>TITRES_STAT!D697</f>
        <v>17.417300000000001</v>
      </c>
      <c r="D694" s="5">
        <f>TITRES_STAT!E697</f>
        <v>325</v>
      </c>
      <c r="E694" s="2">
        <f t="shared" si="40"/>
        <v>205611</v>
      </c>
      <c r="F694" s="5" t="str">
        <f t="shared" si="43"/>
        <v>BEARISH</v>
      </c>
      <c r="G694" s="5" t="str">
        <f t="shared" si="42"/>
        <v>WEAK</v>
      </c>
      <c r="H694" s="5" t="str">
        <f t="shared" si="41"/>
        <v>CONFIRMED BEARISH</v>
      </c>
    </row>
    <row r="695" spans="1:8" ht="13.5" x14ac:dyDescent="0.25">
      <c r="A695" s="3">
        <f>TITRES_STAT!B698</f>
        <v>45611</v>
      </c>
      <c r="B695" s="5">
        <f>TITRES_STAT!C698</f>
        <v>18.5</v>
      </c>
      <c r="C695" s="5">
        <f>TITRES_STAT!D698</f>
        <v>16.9589</v>
      </c>
      <c r="D695" s="5">
        <f>TITRES_STAT!E698</f>
        <v>8926</v>
      </c>
      <c r="E695" s="2">
        <f t="shared" si="40"/>
        <v>196685</v>
      </c>
      <c r="F695" s="5" t="str">
        <f t="shared" si="43"/>
        <v>BEARISH</v>
      </c>
      <c r="G695" s="5" t="str">
        <f t="shared" si="42"/>
        <v>WEAK</v>
      </c>
      <c r="H695" s="5" t="str">
        <f t="shared" si="41"/>
        <v>CONFIRMED BEARISH</v>
      </c>
    </row>
    <row r="696" spans="1:8" ht="13.5" x14ac:dyDescent="0.25">
      <c r="A696" s="3">
        <f>TITRES_STAT!B699</f>
        <v>45614</v>
      </c>
      <c r="B696" s="5">
        <f>TITRES_STAT!C699</f>
        <v>18.95</v>
      </c>
      <c r="C696" s="5">
        <f>TITRES_STAT!D699</f>
        <v>17.371500000000001</v>
      </c>
      <c r="D696" s="5">
        <f>TITRES_STAT!E699</f>
        <v>434</v>
      </c>
      <c r="E696" s="2">
        <f t="shared" si="40"/>
        <v>197119</v>
      </c>
      <c r="F696" s="5" t="str">
        <f t="shared" si="43"/>
        <v>BEARISH</v>
      </c>
      <c r="G696" s="5" t="str">
        <f t="shared" si="42"/>
        <v>WEAK</v>
      </c>
      <c r="H696" s="5" t="str">
        <f t="shared" si="41"/>
        <v>CONFIRMED BEARISH</v>
      </c>
    </row>
    <row r="697" spans="1:8" ht="13.5" x14ac:dyDescent="0.25">
      <c r="A697" s="3">
        <f>TITRES_STAT!B700</f>
        <v>45615</v>
      </c>
      <c r="B697" s="5">
        <f>TITRES_STAT!C700</f>
        <v>18.920000000000002</v>
      </c>
      <c r="C697" s="5">
        <f>TITRES_STAT!D700</f>
        <v>17.344000000000001</v>
      </c>
      <c r="D697" s="5">
        <f>TITRES_STAT!E700</f>
        <v>628</v>
      </c>
      <c r="E697" s="2">
        <f t="shared" si="40"/>
        <v>196491</v>
      </c>
      <c r="F697" s="5" t="str">
        <f t="shared" si="43"/>
        <v>BEARISH</v>
      </c>
      <c r="G697" s="5" t="str">
        <f t="shared" si="42"/>
        <v>WEAK</v>
      </c>
      <c r="H697" s="5" t="str">
        <f t="shared" si="41"/>
        <v>CONFIRMED BEARISH</v>
      </c>
    </row>
    <row r="698" spans="1:8" ht="13.5" x14ac:dyDescent="0.25">
      <c r="A698" s="3">
        <f>TITRES_STAT!B701</f>
        <v>45616</v>
      </c>
      <c r="B698" s="5">
        <f>TITRES_STAT!C701</f>
        <v>18.2</v>
      </c>
      <c r="C698" s="5">
        <f>TITRES_STAT!D701</f>
        <v>16.683900000000001</v>
      </c>
      <c r="D698" s="5">
        <f>TITRES_STAT!E701</f>
        <v>6063</v>
      </c>
      <c r="E698" s="2">
        <f t="shared" si="40"/>
        <v>190428</v>
      </c>
      <c r="F698" s="5" t="str">
        <f t="shared" si="43"/>
        <v>BEARISH</v>
      </c>
      <c r="G698" s="5" t="str">
        <f t="shared" si="42"/>
        <v>WEAK</v>
      </c>
      <c r="H698" s="5" t="str">
        <f t="shared" si="41"/>
        <v>CONFIRMED BEARISH</v>
      </c>
    </row>
    <row r="699" spans="1:8" ht="13.5" x14ac:dyDescent="0.25">
      <c r="A699" s="3">
        <f>TITRES_STAT!B702</f>
        <v>45617</v>
      </c>
      <c r="B699" s="5">
        <f>TITRES_STAT!C702</f>
        <v>18.77</v>
      </c>
      <c r="C699" s="5">
        <f>TITRES_STAT!D702</f>
        <v>17.206499999999998</v>
      </c>
      <c r="D699" s="5">
        <f>TITRES_STAT!E702</f>
        <v>5017</v>
      </c>
      <c r="E699" s="2">
        <f t="shared" si="40"/>
        <v>195445</v>
      </c>
      <c r="F699" s="5" t="str">
        <f t="shared" si="43"/>
        <v>BEARISH</v>
      </c>
      <c r="G699" s="5" t="str">
        <f t="shared" si="42"/>
        <v>WEAK</v>
      </c>
      <c r="H699" s="5" t="str">
        <f t="shared" si="41"/>
        <v>CONFIRMED BEARISH</v>
      </c>
    </row>
    <row r="700" spans="1:8" ht="13.5" x14ac:dyDescent="0.25">
      <c r="A700" s="3">
        <f>TITRES_STAT!B703</f>
        <v>45618</v>
      </c>
      <c r="B700" s="5">
        <f>TITRES_STAT!C703</f>
        <v>18.7</v>
      </c>
      <c r="C700" s="5">
        <f>TITRES_STAT!D703</f>
        <v>17.142299999999999</v>
      </c>
      <c r="D700" s="5">
        <f>TITRES_STAT!E703</f>
        <v>360</v>
      </c>
      <c r="E700" s="2">
        <f t="shared" si="40"/>
        <v>195085</v>
      </c>
      <c r="F700" s="5" t="str">
        <f t="shared" si="43"/>
        <v>BEARISH</v>
      </c>
      <c r="G700" s="5" t="str">
        <f t="shared" si="42"/>
        <v>NEUTRAL</v>
      </c>
      <c r="H700" s="5" t="str">
        <f t="shared" si="41"/>
        <v>BEARISH DIVERGENCE</v>
      </c>
    </row>
    <row r="701" spans="1:8" ht="13.5" x14ac:dyDescent="0.25">
      <c r="A701" s="3">
        <f>TITRES_STAT!B704</f>
        <v>45621</v>
      </c>
      <c r="B701" s="5">
        <f>TITRES_STAT!C704</f>
        <v>18.690000000000001</v>
      </c>
      <c r="C701" s="5">
        <f>TITRES_STAT!D704</f>
        <v>17.133099999999999</v>
      </c>
      <c r="D701" s="5">
        <f>TITRES_STAT!E704</f>
        <v>698</v>
      </c>
      <c r="E701" s="2">
        <f t="shared" si="40"/>
        <v>194387</v>
      </c>
      <c r="F701" s="5" t="str">
        <f t="shared" si="43"/>
        <v>BEARISH</v>
      </c>
      <c r="G701" s="5" t="str">
        <f t="shared" si="42"/>
        <v>NEUTRAL</v>
      </c>
      <c r="H701" s="5" t="str">
        <f t="shared" si="41"/>
        <v>CONFIRMED BEARISH</v>
      </c>
    </row>
    <row r="702" spans="1:8" ht="13.5" x14ac:dyDescent="0.25">
      <c r="A702" s="3">
        <f>TITRES_STAT!B705</f>
        <v>45622</v>
      </c>
      <c r="B702" s="5">
        <f>TITRES_STAT!C705</f>
        <v>18.8</v>
      </c>
      <c r="C702" s="5">
        <f>TITRES_STAT!D705</f>
        <v>17.234000000000002</v>
      </c>
      <c r="D702" s="5">
        <f>TITRES_STAT!E705</f>
        <v>10</v>
      </c>
      <c r="E702" s="2">
        <f t="shared" si="40"/>
        <v>194397</v>
      </c>
      <c r="F702" s="5" t="str">
        <f t="shared" si="43"/>
        <v>BEARISH</v>
      </c>
      <c r="G702" s="5" t="str">
        <f t="shared" si="42"/>
        <v>NEUTRAL</v>
      </c>
      <c r="H702" s="5" t="str">
        <f t="shared" si="41"/>
        <v>CONFIRMED BEARISH</v>
      </c>
    </row>
    <row r="703" spans="1:8" ht="13.5" x14ac:dyDescent="0.25">
      <c r="A703" s="3">
        <f>TITRES_STAT!B706</f>
        <v>45623</v>
      </c>
      <c r="B703" s="5">
        <f>TITRES_STAT!C706</f>
        <v>18.5</v>
      </c>
      <c r="C703" s="5">
        <f>TITRES_STAT!D706</f>
        <v>16.9589</v>
      </c>
      <c r="D703" s="5">
        <f>TITRES_STAT!E706</f>
        <v>1816</v>
      </c>
      <c r="E703" s="2">
        <f t="shared" si="40"/>
        <v>192581</v>
      </c>
      <c r="F703" s="5" t="str">
        <f t="shared" si="43"/>
        <v>BULLISH</v>
      </c>
      <c r="G703" s="5" t="str">
        <f t="shared" si="42"/>
        <v>NEUTRAL</v>
      </c>
      <c r="H703" s="5" t="str">
        <f t="shared" si="41"/>
        <v>CONFIRMED BULLISH</v>
      </c>
    </row>
    <row r="704" spans="1:8" ht="13.5" x14ac:dyDescent="0.25">
      <c r="A704" s="3">
        <f>TITRES_STAT!B707</f>
        <v>45624</v>
      </c>
      <c r="B704" s="5">
        <f>TITRES_STAT!C707</f>
        <v>18.64</v>
      </c>
      <c r="C704" s="5">
        <f>TITRES_STAT!D707</f>
        <v>17.087299999999999</v>
      </c>
      <c r="D704" s="5">
        <f>TITRES_STAT!E707</f>
        <v>2471</v>
      </c>
      <c r="E704" s="2">
        <f t="shared" si="40"/>
        <v>195052</v>
      </c>
      <c r="F704" s="5" t="str">
        <f t="shared" si="43"/>
        <v>BEARISH</v>
      </c>
      <c r="G704" s="5" t="str">
        <f t="shared" si="42"/>
        <v>NEUTRAL</v>
      </c>
      <c r="H704" s="5" t="str">
        <f t="shared" si="41"/>
        <v>CONFIRMED BEARISH</v>
      </c>
    </row>
    <row r="705" spans="1:8" ht="13.5" x14ac:dyDescent="0.25">
      <c r="A705" s="3">
        <f>TITRES_STAT!B708</f>
        <v>45625</v>
      </c>
      <c r="B705" s="5">
        <f>TITRES_STAT!C708</f>
        <v>18.93</v>
      </c>
      <c r="C705" s="5">
        <f>TITRES_STAT!D708</f>
        <v>17.353100000000001</v>
      </c>
      <c r="D705" s="5">
        <f>TITRES_STAT!E708</f>
        <v>11606</v>
      </c>
      <c r="E705" s="2">
        <f t="shared" si="40"/>
        <v>206658</v>
      </c>
      <c r="F705" s="5" t="str">
        <f t="shared" si="43"/>
        <v>BULLISH</v>
      </c>
      <c r="G705" s="5" t="str">
        <f t="shared" si="42"/>
        <v>STRONG</v>
      </c>
      <c r="H705" s="5" t="str">
        <f t="shared" si="41"/>
        <v>CONFIRMED BULLISH</v>
      </c>
    </row>
    <row r="706" spans="1:8" ht="13.5" x14ac:dyDescent="0.25">
      <c r="A706" s="3">
        <f>TITRES_STAT!B709</f>
        <v>45628</v>
      </c>
      <c r="B706" s="5">
        <f>TITRES_STAT!C709</f>
        <v>19.29</v>
      </c>
      <c r="C706" s="5">
        <f>TITRES_STAT!D709</f>
        <v>17.6831</v>
      </c>
      <c r="D706" s="5">
        <f>TITRES_STAT!E709</f>
        <v>3579</v>
      </c>
      <c r="E706" s="2">
        <f t="shared" si="40"/>
        <v>210237</v>
      </c>
      <c r="F706" s="5" t="str">
        <f t="shared" si="43"/>
        <v>BULLISH</v>
      </c>
      <c r="G706" s="5" t="str">
        <f t="shared" si="42"/>
        <v>STRONG</v>
      </c>
      <c r="H706" s="5" t="str">
        <f t="shared" si="41"/>
        <v>CONFIRMED BULLISH</v>
      </c>
    </row>
    <row r="707" spans="1:8" ht="13.5" x14ac:dyDescent="0.25">
      <c r="A707" s="3">
        <f>TITRES_STAT!B710</f>
        <v>45629</v>
      </c>
      <c r="B707" s="5">
        <f>TITRES_STAT!C710</f>
        <v>19.29</v>
      </c>
      <c r="C707" s="5">
        <f>TITRES_STAT!D710</f>
        <v>17.6831</v>
      </c>
      <c r="D707" s="5">
        <f>TITRES_STAT!E710</f>
        <v>842</v>
      </c>
      <c r="E707" s="2">
        <f t="shared" si="40"/>
        <v>210237</v>
      </c>
      <c r="F707" s="5" t="str">
        <f t="shared" si="43"/>
        <v>BULLISH</v>
      </c>
      <c r="G707" s="5" t="str">
        <f t="shared" si="42"/>
        <v>STRONG</v>
      </c>
      <c r="H707" s="5" t="str">
        <f t="shared" si="41"/>
        <v>CONFIRMED BULLISH</v>
      </c>
    </row>
    <row r="708" spans="1:8" ht="13.5" x14ac:dyDescent="0.25">
      <c r="A708" s="3">
        <f>TITRES_STAT!B711</f>
        <v>45630</v>
      </c>
      <c r="B708" s="5">
        <f>TITRES_STAT!C711</f>
        <v>19</v>
      </c>
      <c r="C708" s="5">
        <f>TITRES_STAT!D711</f>
        <v>17.417300000000001</v>
      </c>
      <c r="D708" s="5">
        <f>TITRES_STAT!E711</f>
        <v>3599</v>
      </c>
      <c r="E708" s="2">
        <f t="shared" ref="E708:E771" si="44">IF(B708&gt;B707, E707+D708, IF(B708&lt;B707, E707-D708, E707))</f>
        <v>206638</v>
      </c>
      <c r="F708" s="5" t="str">
        <f t="shared" si="43"/>
        <v>BULLISH</v>
      </c>
      <c r="G708" s="5" t="str">
        <f t="shared" si="42"/>
        <v>STRONG</v>
      </c>
      <c r="H708" s="5" t="str">
        <f t="shared" si="41"/>
        <v>CONFIRMED BULLISH</v>
      </c>
    </row>
    <row r="709" spans="1:8" ht="13.5" x14ac:dyDescent="0.25">
      <c r="A709" s="3">
        <f>TITRES_STAT!B712</f>
        <v>45631</v>
      </c>
      <c r="B709" s="5">
        <f>TITRES_STAT!C712</f>
        <v>19.25</v>
      </c>
      <c r="C709" s="5">
        <f>TITRES_STAT!D712</f>
        <v>17.6465</v>
      </c>
      <c r="D709" s="5">
        <f>TITRES_STAT!E712</f>
        <v>255</v>
      </c>
      <c r="E709" s="2">
        <f t="shared" si="44"/>
        <v>206893</v>
      </c>
      <c r="F709" s="5" t="str">
        <f t="shared" si="43"/>
        <v>BULLISH</v>
      </c>
      <c r="G709" s="5" t="str">
        <f t="shared" si="42"/>
        <v>STRONG</v>
      </c>
      <c r="H709" s="5" t="str">
        <f t="shared" si="41"/>
        <v>CONFIRMED BULLISH</v>
      </c>
    </row>
    <row r="710" spans="1:8" ht="13.5" x14ac:dyDescent="0.25">
      <c r="A710" s="3">
        <f>TITRES_STAT!B713</f>
        <v>45632</v>
      </c>
      <c r="B710" s="5">
        <f>TITRES_STAT!C713</f>
        <v>19.2</v>
      </c>
      <c r="C710" s="5">
        <f>TITRES_STAT!D713</f>
        <v>17.6006</v>
      </c>
      <c r="D710" s="5">
        <f>TITRES_STAT!E713</f>
        <v>4601</v>
      </c>
      <c r="E710" s="2">
        <f t="shared" si="44"/>
        <v>202292</v>
      </c>
      <c r="F710" s="5" t="str">
        <f t="shared" si="43"/>
        <v>BEARISH</v>
      </c>
      <c r="G710" s="5" t="str">
        <f t="shared" si="42"/>
        <v>WEAK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BEARISH DIVERGENCE</v>
      </c>
    </row>
    <row r="711" spans="1:8" ht="13.5" x14ac:dyDescent="0.25">
      <c r="A711" s="3">
        <f>TITRES_STAT!B714</f>
        <v>45635</v>
      </c>
      <c r="B711" s="5">
        <f>TITRES_STAT!C714</f>
        <v>19.2</v>
      </c>
      <c r="C711" s="5">
        <f>TITRES_STAT!D714</f>
        <v>17.6006</v>
      </c>
      <c r="D711" s="5">
        <f>TITRES_STAT!E714</f>
        <v>2771</v>
      </c>
      <c r="E711" s="2">
        <f t="shared" si="44"/>
        <v>202292</v>
      </c>
      <c r="F711" s="5" t="str">
        <f t="shared" si="43"/>
        <v>BEARISH</v>
      </c>
      <c r="G711" s="5" t="str">
        <f t="shared" ref="G711:G774" si="46">IF((E711-E706)/E706 &gt; 0.02, "STRONG",
 IF((E711-E706)/E706 &lt; -0.02, "WEAK", "NEUTRAL"))</f>
        <v>WEAK</v>
      </c>
      <c r="H711" s="5" t="str">
        <f t="shared" si="45"/>
        <v>CONFIRMED BEARISH</v>
      </c>
    </row>
    <row r="712" spans="1:8" ht="13.5" x14ac:dyDescent="0.25">
      <c r="A712" s="3">
        <f>TITRES_STAT!B715</f>
        <v>45636</v>
      </c>
      <c r="B712" s="5">
        <f>TITRES_STAT!C715</f>
        <v>19.149999999999999</v>
      </c>
      <c r="C712" s="5">
        <f>TITRES_STAT!D715</f>
        <v>17.5548</v>
      </c>
      <c r="D712" s="5">
        <f>TITRES_STAT!E715</f>
        <v>225</v>
      </c>
      <c r="E712" s="2">
        <f t="shared" si="44"/>
        <v>202067</v>
      </c>
      <c r="F712" s="5" t="str">
        <f t="shared" ref="F712:F775" si="47">IF(E712&gt;E707,"BULLISH",IF(E712&lt;E707,"BEARISH","NEUTRAL"))</f>
        <v>BEARISH</v>
      </c>
      <c r="G712" s="5" t="str">
        <f t="shared" si="46"/>
        <v>WEAK</v>
      </c>
      <c r="H712" s="5" t="str">
        <f t="shared" si="45"/>
        <v>CONFIRMED BEARISH</v>
      </c>
    </row>
    <row r="713" spans="1:8" ht="13.5" x14ac:dyDescent="0.25">
      <c r="A713" s="3">
        <f>TITRES_STAT!B716</f>
        <v>45637</v>
      </c>
      <c r="B713" s="5">
        <f>TITRES_STAT!C716</f>
        <v>19.18</v>
      </c>
      <c r="C713" s="5">
        <f>TITRES_STAT!D716</f>
        <v>17.5823</v>
      </c>
      <c r="D713" s="5">
        <f>TITRES_STAT!E716</f>
        <v>2620</v>
      </c>
      <c r="E713" s="2">
        <f t="shared" si="44"/>
        <v>204687</v>
      </c>
      <c r="F713" s="5" t="str">
        <f t="shared" si="47"/>
        <v>BEARISH</v>
      </c>
      <c r="G713" s="5" t="str">
        <f t="shared" si="46"/>
        <v>NEUTRAL</v>
      </c>
      <c r="H713" s="5" t="str">
        <f t="shared" si="45"/>
        <v>BEARISH DIVERGENCE</v>
      </c>
    </row>
    <row r="714" spans="1:8" ht="13.5" x14ac:dyDescent="0.25">
      <c r="A714" s="3">
        <f>TITRES_STAT!B717</f>
        <v>45638</v>
      </c>
      <c r="B714" s="5">
        <f>TITRES_STAT!C717</f>
        <v>19.579999999999998</v>
      </c>
      <c r="C714" s="5">
        <f>TITRES_STAT!D717</f>
        <v>17.949000000000002</v>
      </c>
      <c r="D714" s="5">
        <f>TITRES_STAT!E717</f>
        <v>3316</v>
      </c>
      <c r="E714" s="2">
        <f t="shared" si="44"/>
        <v>208003</v>
      </c>
      <c r="F714" s="5" t="str">
        <f t="shared" si="47"/>
        <v>BULLISH</v>
      </c>
      <c r="G714" s="5" t="str">
        <f t="shared" si="46"/>
        <v>NEUTRAL</v>
      </c>
      <c r="H714" s="5" t="str">
        <f t="shared" si="45"/>
        <v>CONFIRMED BULLISH</v>
      </c>
    </row>
    <row r="715" spans="1:8" ht="13.5" x14ac:dyDescent="0.25">
      <c r="A715" s="3">
        <f>TITRES_STAT!B718</f>
        <v>45639</v>
      </c>
      <c r="B715" s="5">
        <f>TITRES_STAT!C718</f>
        <v>20.53</v>
      </c>
      <c r="C715" s="5">
        <f>TITRES_STAT!D718</f>
        <v>18.819900000000001</v>
      </c>
      <c r="D715" s="5">
        <f>TITRES_STAT!E718</f>
        <v>6407</v>
      </c>
      <c r="E715" s="2">
        <f t="shared" si="44"/>
        <v>214410</v>
      </c>
      <c r="F715" s="5" t="str">
        <f t="shared" si="47"/>
        <v>BULLISH</v>
      </c>
      <c r="G715" s="5" t="str">
        <f t="shared" si="46"/>
        <v>STRONG</v>
      </c>
      <c r="H715" s="5" t="str">
        <f t="shared" si="45"/>
        <v>CONFIRMED BULLISH</v>
      </c>
    </row>
    <row r="716" spans="1:8" ht="13.5" x14ac:dyDescent="0.25">
      <c r="A716" s="3">
        <f>TITRES_STAT!B719</f>
        <v>45642</v>
      </c>
      <c r="B716" s="5">
        <f>TITRES_STAT!C719</f>
        <v>20.77</v>
      </c>
      <c r="C716" s="5">
        <f>TITRES_STAT!D719</f>
        <v>19.039899999999999</v>
      </c>
      <c r="D716" s="5">
        <f>TITRES_STAT!E719</f>
        <v>5017</v>
      </c>
      <c r="E716" s="2">
        <f t="shared" si="44"/>
        <v>219427</v>
      </c>
      <c r="F716" s="5" t="str">
        <f t="shared" si="47"/>
        <v>BULLISH</v>
      </c>
      <c r="G716" s="5" t="str">
        <f t="shared" si="46"/>
        <v>STRONG</v>
      </c>
      <c r="H716" s="5" t="str">
        <f t="shared" si="45"/>
        <v>CONFIRMED BULLISH</v>
      </c>
    </row>
    <row r="717" spans="1:8" ht="13.5" x14ac:dyDescent="0.25">
      <c r="A717" s="3">
        <f>TITRES_STAT!B720</f>
        <v>45644</v>
      </c>
      <c r="B717" s="5">
        <f>TITRES_STAT!C720</f>
        <v>22</v>
      </c>
      <c r="C717" s="5">
        <f>TITRES_STAT!D720</f>
        <v>20.167400000000001</v>
      </c>
      <c r="D717" s="5">
        <f>TITRES_STAT!E720</f>
        <v>6059</v>
      </c>
      <c r="E717" s="2">
        <f t="shared" si="44"/>
        <v>225486</v>
      </c>
      <c r="F717" s="5" t="str">
        <f t="shared" si="47"/>
        <v>BULLISH</v>
      </c>
      <c r="G717" s="5" t="str">
        <f t="shared" si="46"/>
        <v>STRONG</v>
      </c>
      <c r="H717" s="5" t="str">
        <f t="shared" si="45"/>
        <v>CONFIRMED BULLISH</v>
      </c>
    </row>
    <row r="718" spans="1:8" ht="13.5" x14ac:dyDescent="0.25">
      <c r="A718" s="3">
        <f>TITRES_STAT!B721</f>
        <v>45645</v>
      </c>
      <c r="B718" s="5">
        <f>TITRES_STAT!C721</f>
        <v>22</v>
      </c>
      <c r="C718" s="5">
        <f>TITRES_STAT!D721</f>
        <v>20.167400000000001</v>
      </c>
      <c r="D718" s="5">
        <f>TITRES_STAT!E721</f>
        <v>9515</v>
      </c>
      <c r="E718" s="2">
        <f t="shared" si="44"/>
        <v>225486</v>
      </c>
      <c r="F718" s="5" t="str">
        <f t="shared" si="47"/>
        <v>BULLISH</v>
      </c>
      <c r="G718" s="5" t="str">
        <f t="shared" si="46"/>
        <v>STRONG</v>
      </c>
      <c r="H718" s="5" t="str">
        <f t="shared" si="45"/>
        <v>CONFIRMED BULLISH</v>
      </c>
    </row>
    <row r="719" spans="1:8" ht="13.5" x14ac:dyDescent="0.25">
      <c r="A719" s="3">
        <f>TITRES_STAT!B722</f>
        <v>45646</v>
      </c>
      <c r="B719" s="5">
        <f>TITRES_STAT!C722</f>
        <v>21</v>
      </c>
      <c r="C719" s="5">
        <f>TITRES_STAT!D722</f>
        <v>19.250699999999998</v>
      </c>
      <c r="D719" s="5">
        <f>TITRES_STAT!E722</f>
        <v>4838</v>
      </c>
      <c r="E719" s="2">
        <f t="shared" si="44"/>
        <v>220648</v>
      </c>
      <c r="F719" s="5" t="str">
        <f t="shared" si="47"/>
        <v>BULLISH</v>
      </c>
      <c r="G719" s="5" t="str">
        <f t="shared" si="46"/>
        <v>STRONG</v>
      </c>
      <c r="H719" s="5" t="str">
        <f t="shared" si="45"/>
        <v>CONFIRMED BULLISH</v>
      </c>
    </row>
    <row r="720" spans="1:8" ht="13.5" x14ac:dyDescent="0.25">
      <c r="A720" s="3">
        <f>TITRES_STAT!B723</f>
        <v>45649</v>
      </c>
      <c r="B720" s="5">
        <f>TITRES_STAT!C723</f>
        <v>21</v>
      </c>
      <c r="C720" s="5">
        <f>TITRES_STAT!D723</f>
        <v>19.250699999999998</v>
      </c>
      <c r="D720" s="5">
        <f>TITRES_STAT!E723</f>
        <v>1224</v>
      </c>
      <c r="E720" s="2">
        <f t="shared" si="44"/>
        <v>220648</v>
      </c>
      <c r="F720" s="5" t="str">
        <f t="shared" si="47"/>
        <v>BULLISH</v>
      </c>
      <c r="G720" s="5" t="str">
        <f t="shared" si="46"/>
        <v>STRONG</v>
      </c>
      <c r="H720" s="5" t="str">
        <f t="shared" si="45"/>
        <v>CONFIRMED BULLISH</v>
      </c>
    </row>
    <row r="721" spans="1:8" ht="13.5" x14ac:dyDescent="0.25">
      <c r="A721" s="3">
        <f>TITRES_STAT!B724</f>
        <v>45650</v>
      </c>
      <c r="B721" s="5">
        <f>TITRES_STAT!C724</f>
        <v>21</v>
      </c>
      <c r="C721" s="5">
        <f>TITRES_STAT!D724</f>
        <v>19.250699999999998</v>
      </c>
      <c r="D721" s="5">
        <f>TITRES_STAT!E724</f>
        <v>15847</v>
      </c>
      <c r="E721" s="2">
        <f t="shared" si="44"/>
        <v>220648</v>
      </c>
      <c r="F721" s="5" t="str">
        <f t="shared" si="47"/>
        <v>BULLISH</v>
      </c>
      <c r="G721" s="5" t="str">
        <f t="shared" si="46"/>
        <v>NEUTRAL</v>
      </c>
      <c r="H721" s="5" t="str">
        <f t="shared" si="45"/>
        <v>CONFIRMED BULLISH</v>
      </c>
    </row>
    <row r="722" spans="1:8" ht="13.5" x14ac:dyDescent="0.25">
      <c r="A722" s="3">
        <f>TITRES_STAT!B725</f>
        <v>45651</v>
      </c>
      <c r="B722" s="5">
        <f>TITRES_STAT!C725</f>
        <v>21</v>
      </c>
      <c r="C722" s="5">
        <f>TITRES_STAT!D725</f>
        <v>19.250699999999998</v>
      </c>
      <c r="D722" s="5">
        <f>TITRES_STAT!E725</f>
        <v>3080</v>
      </c>
      <c r="E722" s="2">
        <f t="shared" si="44"/>
        <v>220648</v>
      </c>
      <c r="F722" s="5" t="str">
        <f t="shared" si="47"/>
        <v>BEARISH</v>
      </c>
      <c r="G722" s="5" t="str">
        <f t="shared" si="46"/>
        <v>WEAK</v>
      </c>
      <c r="H722" s="5" t="str">
        <f t="shared" si="45"/>
        <v>CONFIRMED BEARISH</v>
      </c>
    </row>
    <row r="723" spans="1:8" ht="13.5" x14ac:dyDescent="0.25">
      <c r="A723" s="3">
        <f>TITRES_STAT!B726</f>
        <v>45652</v>
      </c>
      <c r="B723" s="5">
        <f>TITRES_STAT!C726</f>
        <v>21</v>
      </c>
      <c r="C723" s="5">
        <f>TITRES_STAT!D726</f>
        <v>19.250699999999998</v>
      </c>
      <c r="D723" s="5">
        <f>TITRES_STAT!E726</f>
        <v>8233</v>
      </c>
      <c r="E723" s="2">
        <f t="shared" si="44"/>
        <v>220648</v>
      </c>
      <c r="F723" s="5" t="str">
        <f t="shared" si="47"/>
        <v>BEARISH</v>
      </c>
      <c r="G723" s="5" t="str">
        <f t="shared" si="46"/>
        <v>WEAK</v>
      </c>
      <c r="H723" s="5" t="str">
        <f t="shared" si="45"/>
        <v>CONFIRMED BEARISH</v>
      </c>
    </row>
    <row r="724" spans="1:8" ht="13.5" x14ac:dyDescent="0.25">
      <c r="A724" s="3">
        <f>TITRES_STAT!B727</f>
        <v>45653</v>
      </c>
      <c r="B724" s="5">
        <f>TITRES_STAT!C727</f>
        <v>21.25</v>
      </c>
      <c r="C724" s="5">
        <f>TITRES_STAT!D727</f>
        <v>19.479900000000001</v>
      </c>
      <c r="D724" s="5">
        <f>TITRES_STAT!E727</f>
        <v>4243</v>
      </c>
      <c r="E724" s="2">
        <f t="shared" si="44"/>
        <v>224891</v>
      </c>
      <c r="F724" s="5" t="str">
        <f t="shared" si="47"/>
        <v>BULLISH</v>
      </c>
      <c r="G724" s="5" t="str">
        <f t="shared" si="46"/>
        <v>NEUTRAL</v>
      </c>
      <c r="H724" s="5" t="str">
        <f t="shared" si="45"/>
        <v>CONFIRMED BULLISH</v>
      </c>
    </row>
    <row r="725" spans="1:8" ht="13.5" x14ac:dyDescent="0.25">
      <c r="A725" s="3">
        <f>TITRES_STAT!B728</f>
        <v>45656</v>
      </c>
      <c r="B725" s="5">
        <f>TITRES_STAT!C728</f>
        <v>21</v>
      </c>
      <c r="C725" s="5">
        <f>TITRES_STAT!D728</f>
        <v>19.250699999999998</v>
      </c>
      <c r="D725" s="5">
        <f>TITRES_STAT!E728</f>
        <v>3011</v>
      </c>
      <c r="E725" s="2">
        <f t="shared" si="44"/>
        <v>221880</v>
      </c>
      <c r="F725" s="5" t="str">
        <f t="shared" si="47"/>
        <v>BULLISH</v>
      </c>
      <c r="G725" s="5" t="str">
        <f t="shared" si="46"/>
        <v>NEUTRAL</v>
      </c>
      <c r="H725" s="5" t="str">
        <f t="shared" si="45"/>
        <v>NEUTRAL</v>
      </c>
    </row>
    <row r="726" spans="1:8" ht="13.5" x14ac:dyDescent="0.25">
      <c r="A726" s="3">
        <f>TITRES_STAT!B729</f>
        <v>45657</v>
      </c>
      <c r="B726" s="5">
        <f>TITRES_STAT!C729</f>
        <v>21</v>
      </c>
      <c r="C726" s="5">
        <f>TITRES_STAT!D729</f>
        <v>19.250699999999998</v>
      </c>
      <c r="D726" s="5">
        <f>TITRES_STAT!E729</f>
        <v>8216</v>
      </c>
      <c r="E726" s="2">
        <f t="shared" si="44"/>
        <v>221880</v>
      </c>
      <c r="F726" s="5" t="str">
        <f t="shared" si="47"/>
        <v>BULLISH</v>
      </c>
      <c r="G726" s="5" t="str">
        <f t="shared" si="46"/>
        <v>NEUTRAL</v>
      </c>
      <c r="H726" s="5" t="str">
        <f t="shared" si="45"/>
        <v>NEUTRAL</v>
      </c>
    </row>
    <row r="727" spans="1:8" ht="13.5" x14ac:dyDescent="0.25">
      <c r="A727" s="3">
        <f>TITRES_STAT!B730</f>
        <v>45659</v>
      </c>
      <c r="B727" s="5">
        <f>TITRES_STAT!C730</f>
        <v>21.2</v>
      </c>
      <c r="C727" s="5">
        <f>TITRES_STAT!D730</f>
        <v>19.434000000000001</v>
      </c>
      <c r="D727" s="5">
        <f>TITRES_STAT!E730</f>
        <v>4326</v>
      </c>
      <c r="E727" s="2">
        <f t="shared" si="44"/>
        <v>226206</v>
      </c>
      <c r="F727" s="5" t="str">
        <f t="shared" si="47"/>
        <v>BULLISH</v>
      </c>
      <c r="G727" s="5" t="str">
        <f t="shared" si="46"/>
        <v>STRONG</v>
      </c>
      <c r="H727" s="5" t="str">
        <f t="shared" si="45"/>
        <v>CONFIRMED BULLISH</v>
      </c>
    </row>
    <row r="728" spans="1:8" ht="13.5" x14ac:dyDescent="0.25">
      <c r="A728" s="3">
        <f>TITRES_STAT!B731</f>
        <v>45660</v>
      </c>
      <c r="B728" s="5">
        <f>TITRES_STAT!C731</f>
        <v>21.79</v>
      </c>
      <c r="C728" s="5">
        <f>TITRES_STAT!D731</f>
        <v>19.974900000000002</v>
      </c>
      <c r="D728" s="5">
        <f>TITRES_STAT!E731</f>
        <v>7136</v>
      </c>
      <c r="E728" s="2">
        <f t="shared" si="44"/>
        <v>233342</v>
      </c>
      <c r="F728" s="5" t="str">
        <f t="shared" si="47"/>
        <v>BULLISH</v>
      </c>
      <c r="G728" s="5" t="str">
        <f t="shared" si="46"/>
        <v>STRONG</v>
      </c>
      <c r="H728" s="5" t="str">
        <f t="shared" si="45"/>
        <v>CONFIRMED BULLISH</v>
      </c>
    </row>
    <row r="729" spans="1:8" ht="13.5" x14ac:dyDescent="0.25">
      <c r="A729" s="3">
        <f>TITRES_STAT!B732</f>
        <v>45663</v>
      </c>
      <c r="B729" s="5">
        <f>TITRES_STAT!C732</f>
        <v>21.69</v>
      </c>
      <c r="C729" s="5">
        <f>TITRES_STAT!D732</f>
        <v>19.883199999999999</v>
      </c>
      <c r="D729" s="5">
        <f>TITRES_STAT!E732</f>
        <v>5180</v>
      </c>
      <c r="E729" s="2">
        <f t="shared" si="44"/>
        <v>228162</v>
      </c>
      <c r="F729" s="5" t="str">
        <f t="shared" si="47"/>
        <v>BULLISH</v>
      </c>
      <c r="G729" s="5" t="str">
        <f t="shared" si="46"/>
        <v>NEUTRAL</v>
      </c>
      <c r="H729" s="5" t="str">
        <f t="shared" si="45"/>
        <v>CONFIRMED BULLISH</v>
      </c>
    </row>
    <row r="730" spans="1:8" ht="13.5" x14ac:dyDescent="0.25">
      <c r="A730" s="3">
        <f>TITRES_STAT!B733</f>
        <v>45664</v>
      </c>
      <c r="B730" s="5">
        <f>TITRES_STAT!C733</f>
        <v>21.62</v>
      </c>
      <c r="C730" s="5">
        <f>TITRES_STAT!D733</f>
        <v>19.819099999999999</v>
      </c>
      <c r="D730" s="5">
        <f>TITRES_STAT!E733</f>
        <v>24</v>
      </c>
      <c r="E730" s="2">
        <f t="shared" si="44"/>
        <v>228138</v>
      </c>
      <c r="F730" s="5" t="str">
        <f t="shared" si="47"/>
        <v>BULLISH</v>
      </c>
      <c r="G730" s="5" t="str">
        <f t="shared" si="46"/>
        <v>STRONG</v>
      </c>
      <c r="H730" s="5" t="str">
        <f t="shared" si="45"/>
        <v>CONFIRMED BULLISH</v>
      </c>
    </row>
    <row r="731" spans="1:8" ht="13.5" x14ac:dyDescent="0.25">
      <c r="A731" s="3">
        <f>TITRES_STAT!B734</f>
        <v>45665</v>
      </c>
      <c r="B731" s="5">
        <f>TITRES_STAT!C734</f>
        <v>21</v>
      </c>
      <c r="C731" s="5">
        <f>TITRES_STAT!D734</f>
        <v>19.250699999999998</v>
      </c>
      <c r="D731" s="5">
        <f>TITRES_STAT!E734</f>
        <v>2244</v>
      </c>
      <c r="E731" s="2">
        <f t="shared" si="44"/>
        <v>225894</v>
      </c>
      <c r="F731" s="5" t="str">
        <f t="shared" si="47"/>
        <v>BULLISH</v>
      </c>
      <c r="G731" s="5" t="str">
        <f t="shared" si="46"/>
        <v>NEUTRAL</v>
      </c>
      <c r="H731" s="5" t="str">
        <f t="shared" si="45"/>
        <v>NEUTRAL</v>
      </c>
    </row>
    <row r="732" spans="1:8" ht="13.5" x14ac:dyDescent="0.25">
      <c r="A732" s="3">
        <f>TITRES_STAT!B735</f>
        <v>45666</v>
      </c>
      <c r="B732" s="5">
        <f>TITRES_STAT!C735</f>
        <v>21.1</v>
      </c>
      <c r="C732" s="5">
        <f>TITRES_STAT!D735</f>
        <v>19.342400000000001</v>
      </c>
      <c r="D732" s="5">
        <f>TITRES_STAT!E735</f>
        <v>3315</v>
      </c>
      <c r="E732" s="2">
        <f t="shared" si="44"/>
        <v>229209</v>
      </c>
      <c r="F732" s="5" t="str">
        <f t="shared" si="47"/>
        <v>BULLISH</v>
      </c>
      <c r="G732" s="5" t="str">
        <f t="shared" si="46"/>
        <v>NEUTRAL</v>
      </c>
      <c r="H732" s="5" t="str">
        <f t="shared" si="45"/>
        <v>BULLISH DIVERGENCE</v>
      </c>
    </row>
    <row r="733" spans="1:8" ht="13.5" x14ac:dyDescent="0.25">
      <c r="A733" s="3">
        <f>TITRES_STAT!B736</f>
        <v>45667</v>
      </c>
      <c r="B733" s="5">
        <f>TITRES_STAT!C736</f>
        <v>21.08</v>
      </c>
      <c r="C733" s="5">
        <f>TITRES_STAT!D736</f>
        <v>19.324000000000002</v>
      </c>
      <c r="D733" s="5">
        <f>TITRES_STAT!E736</f>
        <v>3142</v>
      </c>
      <c r="E733" s="2">
        <f t="shared" si="44"/>
        <v>226067</v>
      </c>
      <c r="F733" s="5" t="str">
        <f t="shared" si="47"/>
        <v>BEARISH</v>
      </c>
      <c r="G733" s="5" t="str">
        <f t="shared" si="46"/>
        <v>WEAK</v>
      </c>
      <c r="H733" s="5" t="str">
        <f t="shared" si="45"/>
        <v>CONFIRMED BEARISH</v>
      </c>
    </row>
    <row r="734" spans="1:8" ht="13.5" x14ac:dyDescent="0.25">
      <c r="A734" s="3">
        <f>TITRES_STAT!B737</f>
        <v>45670</v>
      </c>
      <c r="B734" s="5">
        <f>TITRES_STAT!C737</f>
        <v>22.1</v>
      </c>
      <c r="C734" s="5">
        <f>TITRES_STAT!D737</f>
        <v>20.2591</v>
      </c>
      <c r="D734" s="5">
        <f>TITRES_STAT!E737</f>
        <v>8145</v>
      </c>
      <c r="E734" s="2">
        <f t="shared" si="44"/>
        <v>234212</v>
      </c>
      <c r="F734" s="5" t="str">
        <f t="shared" si="47"/>
        <v>BULLISH</v>
      </c>
      <c r="G734" s="5" t="str">
        <f t="shared" si="46"/>
        <v>STRONG</v>
      </c>
      <c r="H734" s="5" t="str">
        <f t="shared" si="45"/>
        <v>CONFIRMED BULLISH</v>
      </c>
    </row>
    <row r="735" spans="1:8" ht="13.5" x14ac:dyDescent="0.25">
      <c r="A735" s="3">
        <f>TITRES_STAT!B738</f>
        <v>45671</v>
      </c>
      <c r="B735" s="5">
        <f>TITRES_STAT!C738</f>
        <v>22.66</v>
      </c>
      <c r="C735" s="5">
        <f>TITRES_STAT!D738</f>
        <v>20.772400000000001</v>
      </c>
      <c r="D735" s="5">
        <f>TITRES_STAT!E738</f>
        <v>5346</v>
      </c>
      <c r="E735" s="2">
        <f t="shared" si="44"/>
        <v>239558</v>
      </c>
      <c r="F735" s="5" t="str">
        <f t="shared" si="47"/>
        <v>BULLISH</v>
      </c>
      <c r="G735" s="5" t="str">
        <f t="shared" si="46"/>
        <v>STRONG</v>
      </c>
      <c r="H735" s="5" t="str">
        <f t="shared" si="45"/>
        <v>CONFIRMED BULLISH</v>
      </c>
    </row>
    <row r="736" spans="1:8" ht="13.5" x14ac:dyDescent="0.25">
      <c r="A736" s="3">
        <f>TITRES_STAT!B739</f>
        <v>45672</v>
      </c>
      <c r="B736" s="5">
        <f>TITRES_STAT!C739</f>
        <v>22.55</v>
      </c>
      <c r="C736" s="5">
        <f>TITRES_STAT!D739</f>
        <v>20.671600000000002</v>
      </c>
      <c r="D736" s="5">
        <f>TITRES_STAT!E739</f>
        <v>7224</v>
      </c>
      <c r="E736" s="2">
        <f t="shared" si="44"/>
        <v>232334</v>
      </c>
      <c r="F736" s="5" t="str">
        <f t="shared" si="47"/>
        <v>BULLISH</v>
      </c>
      <c r="G736" s="5" t="str">
        <f t="shared" si="46"/>
        <v>STRONG</v>
      </c>
      <c r="H736" s="5" t="str">
        <f t="shared" si="45"/>
        <v>CONFIRMED BULLISH</v>
      </c>
    </row>
    <row r="737" spans="1:8" ht="13.5" x14ac:dyDescent="0.25">
      <c r="A737" s="3">
        <f>TITRES_STAT!B740</f>
        <v>45673</v>
      </c>
      <c r="B737" s="5">
        <f>TITRES_STAT!C740</f>
        <v>22.5</v>
      </c>
      <c r="C737" s="5">
        <f>TITRES_STAT!D740</f>
        <v>20.625800000000002</v>
      </c>
      <c r="D737" s="5">
        <f>TITRES_STAT!E740</f>
        <v>4656</v>
      </c>
      <c r="E737" s="2">
        <f t="shared" si="44"/>
        <v>227678</v>
      </c>
      <c r="F737" s="5" t="str">
        <f t="shared" si="47"/>
        <v>BEARISH</v>
      </c>
      <c r="G737" s="5" t="str">
        <f t="shared" si="46"/>
        <v>NEUTRAL</v>
      </c>
      <c r="H737" s="5" t="str">
        <f t="shared" si="45"/>
        <v>BEARISH DIVERGENCE</v>
      </c>
    </row>
    <row r="738" spans="1:8" ht="13.5" x14ac:dyDescent="0.25">
      <c r="A738" s="3">
        <f>TITRES_STAT!B741</f>
        <v>45674</v>
      </c>
      <c r="B738" s="5">
        <f>TITRES_STAT!C741</f>
        <v>23.48</v>
      </c>
      <c r="C738" s="5">
        <f>TITRES_STAT!D741</f>
        <v>21.524100000000001</v>
      </c>
      <c r="D738" s="5">
        <f>TITRES_STAT!E741</f>
        <v>8876</v>
      </c>
      <c r="E738" s="2">
        <f t="shared" si="44"/>
        <v>236554</v>
      </c>
      <c r="F738" s="5" t="str">
        <f t="shared" si="47"/>
        <v>BULLISH</v>
      </c>
      <c r="G738" s="5" t="str">
        <f t="shared" si="46"/>
        <v>STRONG</v>
      </c>
      <c r="H738" s="5" t="str">
        <f t="shared" si="45"/>
        <v>CONFIRMED BULLISH</v>
      </c>
    </row>
    <row r="739" spans="1:8" ht="13.5" x14ac:dyDescent="0.25">
      <c r="A739" s="3">
        <f>TITRES_STAT!B742</f>
        <v>45677</v>
      </c>
      <c r="B739" s="5">
        <f>TITRES_STAT!C742</f>
        <v>23.5</v>
      </c>
      <c r="C739" s="5">
        <f>TITRES_STAT!D742</f>
        <v>21.5425</v>
      </c>
      <c r="D739" s="5">
        <f>TITRES_STAT!E742</f>
        <v>2199</v>
      </c>
      <c r="E739" s="2">
        <f t="shared" si="44"/>
        <v>238753</v>
      </c>
      <c r="F739" s="5" t="str">
        <f t="shared" si="47"/>
        <v>BULLISH</v>
      </c>
      <c r="G739" s="5" t="str">
        <f t="shared" si="46"/>
        <v>NEUTRAL</v>
      </c>
      <c r="H739" s="5" t="str">
        <f t="shared" si="45"/>
        <v>CONFIRMED BULLISH</v>
      </c>
    </row>
    <row r="740" spans="1:8" ht="13.5" x14ac:dyDescent="0.25">
      <c r="A740" s="3">
        <f>TITRES_STAT!B743</f>
        <v>45678</v>
      </c>
      <c r="B740" s="5">
        <f>TITRES_STAT!C743</f>
        <v>22.89</v>
      </c>
      <c r="C740" s="5">
        <f>TITRES_STAT!D743</f>
        <v>20.9833</v>
      </c>
      <c r="D740" s="5">
        <f>TITRES_STAT!E743</f>
        <v>15357</v>
      </c>
      <c r="E740" s="2">
        <f t="shared" si="44"/>
        <v>223396</v>
      </c>
      <c r="F740" s="5" t="str">
        <f t="shared" si="47"/>
        <v>BEARISH</v>
      </c>
      <c r="G740" s="5" t="str">
        <f t="shared" si="46"/>
        <v>WEAK</v>
      </c>
      <c r="H740" s="5" t="str">
        <f t="shared" si="45"/>
        <v>BEARISH DIVERGENCE</v>
      </c>
    </row>
    <row r="741" spans="1:8" ht="13.5" x14ac:dyDescent="0.25">
      <c r="A741" s="3">
        <f>TITRES_STAT!B744</f>
        <v>45679</v>
      </c>
      <c r="B741" s="5">
        <f>TITRES_STAT!C744</f>
        <v>22.6</v>
      </c>
      <c r="C741" s="5">
        <f>TITRES_STAT!D744</f>
        <v>20.717400000000001</v>
      </c>
      <c r="D741" s="5">
        <f>TITRES_STAT!E744</f>
        <v>3608</v>
      </c>
      <c r="E741" s="2">
        <f t="shared" si="44"/>
        <v>219788</v>
      </c>
      <c r="F741" s="5" t="str">
        <f t="shared" si="47"/>
        <v>BEARISH</v>
      </c>
      <c r="G741" s="5" t="str">
        <f t="shared" si="46"/>
        <v>WEAK</v>
      </c>
      <c r="H741" s="5" t="str">
        <f t="shared" si="45"/>
        <v>BEARISH DIVERGENCE</v>
      </c>
    </row>
    <row r="742" spans="1:8" ht="13.5" x14ac:dyDescent="0.25">
      <c r="A742" s="3">
        <f>TITRES_STAT!B745</f>
        <v>45680</v>
      </c>
      <c r="B742" s="5">
        <f>TITRES_STAT!C745</f>
        <v>22.86</v>
      </c>
      <c r="C742" s="5">
        <f>TITRES_STAT!D745</f>
        <v>20.9558</v>
      </c>
      <c r="D742" s="5">
        <f>TITRES_STAT!E745</f>
        <v>336</v>
      </c>
      <c r="E742" s="2">
        <f t="shared" si="44"/>
        <v>220124</v>
      </c>
      <c r="F742" s="5" t="str">
        <f t="shared" si="47"/>
        <v>BEARISH</v>
      </c>
      <c r="G742" s="5" t="str">
        <f t="shared" si="46"/>
        <v>WEAK</v>
      </c>
      <c r="H742" s="5" t="str">
        <f t="shared" si="45"/>
        <v>BEARISH DIVERGENCE</v>
      </c>
    </row>
    <row r="743" spans="1:8" ht="13.5" x14ac:dyDescent="0.25">
      <c r="A743" s="3">
        <f>TITRES_STAT!B746</f>
        <v>45681</v>
      </c>
      <c r="B743" s="5">
        <f>TITRES_STAT!C746</f>
        <v>22.6</v>
      </c>
      <c r="C743" s="5">
        <f>TITRES_STAT!D746</f>
        <v>20.717400000000001</v>
      </c>
      <c r="D743" s="5">
        <f>TITRES_STAT!E746</f>
        <v>9869</v>
      </c>
      <c r="E743" s="2">
        <f t="shared" si="44"/>
        <v>210255</v>
      </c>
      <c r="F743" s="5" t="str">
        <f t="shared" si="47"/>
        <v>BEARISH</v>
      </c>
      <c r="G743" s="5" t="str">
        <f t="shared" si="46"/>
        <v>WEAK</v>
      </c>
      <c r="H743" s="5" t="str">
        <f t="shared" si="45"/>
        <v>CONFIRMED BEARISH</v>
      </c>
    </row>
    <row r="744" spans="1:8" ht="13.5" x14ac:dyDescent="0.25">
      <c r="A744" s="3">
        <f>TITRES_STAT!B747</f>
        <v>45684</v>
      </c>
      <c r="B744" s="5">
        <f>TITRES_STAT!C747</f>
        <v>22.59</v>
      </c>
      <c r="C744" s="5">
        <f>TITRES_STAT!D747</f>
        <v>20.708300000000001</v>
      </c>
      <c r="D744" s="5">
        <f>TITRES_STAT!E747</f>
        <v>1108</v>
      </c>
      <c r="E744" s="2">
        <f t="shared" si="44"/>
        <v>209147</v>
      </c>
      <c r="F744" s="5" t="str">
        <f t="shared" si="47"/>
        <v>BEARISH</v>
      </c>
      <c r="G744" s="5" t="str">
        <f t="shared" si="46"/>
        <v>WEAK</v>
      </c>
      <c r="H744" s="5" t="str">
        <f t="shared" si="45"/>
        <v>CONFIRMED BEARISH</v>
      </c>
    </row>
    <row r="745" spans="1:8" ht="13.5" x14ac:dyDescent="0.25">
      <c r="A745" s="3">
        <f>TITRES_STAT!B748</f>
        <v>45685</v>
      </c>
      <c r="B745" s="5">
        <f>TITRES_STAT!C748</f>
        <v>22.53</v>
      </c>
      <c r="C745" s="5">
        <f>TITRES_STAT!D748</f>
        <v>20.653300000000002</v>
      </c>
      <c r="D745" s="5">
        <f>TITRES_STAT!E748</f>
        <v>672</v>
      </c>
      <c r="E745" s="2">
        <f t="shared" si="44"/>
        <v>208475</v>
      </c>
      <c r="F745" s="5" t="str">
        <f t="shared" si="47"/>
        <v>BEARISH</v>
      </c>
      <c r="G745" s="5" t="str">
        <f t="shared" si="46"/>
        <v>WEAK</v>
      </c>
      <c r="H745" s="5" t="str">
        <f t="shared" si="45"/>
        <v>CONFIRMED BEARISH</v>
      </c>
    </row>
    <row r="746" spans="1:8" ht="13.5" x14ac:dyDescent="0.25">
      <c r="A746" s="3">
        <f>TITRES_STAT!B749</f>
        <v>45686</v>
      </c>
      <c r="B746" s="5">
        <f>TITRES_STAT!C749</f>
        <v>21.8</v>
      </c>
      <c r="C746" s="5">
        <f>TITRES_STAT!D749</f>
        <v>19.984100000000002</v>
      </c>
      <c r="D746" s="5">
        <f>TITRES_STAT!E749</f>
        <v>10605</v>
      </c>
      <c r="E746" s="2">
        <f t="shared" si="44"/>
        <v>197870</v>
      </c>
      <c r="F746" s="5" t="str">
        <f t="shared" si="47"/>
        <v>BEARISH</v>
      </c>
      <c r="G746" s="5" t="str">
        <f t="shared" si="46"/>
        <v>WEAK</v>
      </c>
      <c r="H746" s="5" t="str">
        <f t="shared" si="45"/>
        <v>CONFIRMED BEARISH</v>
      </c>
    </row>
    <row r="747" spans="1:8" ht="13.5" x14ac:dyDescent="0.25">
      <c r="A747" s="3">
        <f>TITRES_STAT!B750</f>
        <v>45687</v>
      </c>
      <c r="B747" s="5">
        <f>TITRES_STAT!C750</f>
        <v>21.98</v>
      </c>
      <c r="C747" s="5">
        <f>TITRES_STAT!D750</f>
        <v>20.149100000000001</v>
      </c>
      <c r="D747" s="5">
        <f>TITRES_STAT!E750</f>
        <v>2303</v>
      </c>
      <c r="E747" s="2">
        <f t="shared" si="44"/>
        <v>200173</v>
      </c>
      <c r="F747" s="5" t="str">
        <f t="shared" si="47"/>
        <v>BEARISH</v>
      </c>
      <c r="G747" s="5" t="str">
        <f t="shared" si="46"/>
        <v>WEAK</v>
      </c>
      <c r="H747" s="5" t="str">
        <f t="shared" si="45"/>
        <v>CONFIRMED BEARISH</v>
      </c>
    </row>
    <row r="748" spans="1:8" ht="13.5" x14ac:dyDescent="0.25">
      <c r="A748" s="3">
        <f>TITRES_STAT!B751</f>
        <v>45688</v>
      </c>
      <c r="B748" s="5">
        <f>TITRES_STAT!C751</f>
        <v>22.19</v>
      </c>
      <c r="C748" s="5">
        <f>TITRES_STAT!D751</f>
        <v>20.3416</v>
      </c>
      <c r="D748" s="5">
        <f>TITRES_STAT!E751</f>
        <v>448</v>
      </c>
      <c r="E748" s="2">
        <f t="shared" si="44"/>
        <v>200621</v>
      </c>
      <c r="F748" s="5" t="str">
        <f t="shared" si="47"/>
        <v>BEARISH</v>
      </c>
      <c r="G748" s="5" t="str">
        <f t="shared" si="46"/>
        <v>WEAK</v>
      </c>
      <c r="H748" s="5" t="str">
        <f t="shared" si="45"/>
        <v>CONFIRMED BEARISH</v>
      </c>
    </row>
    <row r="749" spans="1:8" ht="13.5" x14ac:dyDescent="0.25">
      <c r="A749" s="3">
        <f>TITRES_STAT!B752</f>
        <v>45691</v>
      </c>
      <c r="B749" s="5">
        <f>TITRES_STAT!C752</f>
        <v>21.4</v>
      </c>
      <c r="C749" s="5">
        <f>TITRES_STAT!D752</f>
        <v>19.6174</v>
      </c>
      <c r="D749" s="5">
        <f>TITRES_STAT!E752</f>
        <v>79</v>
      </c>
      <c r="E749" s="2">
        <f t="shared" si="44"/>
        <v>200542</v>
      </c>
      <c r="F749" s="5" t="str">
        <f t="shared" si="47"/>
        <v>BEARISH</v>
      </c>
      <c r="G749" s="5" t="str">
        <f t="shared" si="46"/>
        <v>WEAK</v>
      </c>
      <c r="H749" s="5" t="str">
        <f t="shared" si="45"/>
        <v>CONFIRMED BEARISH</v>
      </c>
    </row>
    <row r="750" spans="1:8" ht="13.5" x14ac:dyDescent="0.25">
      <c r="A750" s="3">
        <f>TITRES_STAT!B753</f>
        <v>45692</v>
      </c>
      <c r="B750" s="5">
        <f>TITRES_STAT!C753</f>
        <v>21.8</v>
      </c>
      <c r="C750" s="5">
        <f>TITRES_STAT!D753</f>
        <v>19.984100000000002</v>
      </c>
      <c r="D750" s="5">
        <f>TITRES_STAT!E753</f>
        <v>4462</v>
      </c>
      <c r="E750" s="2">
        <f t="shared" si="44"/>
        <v>205004</v>
      </c>
      <c r="F750" s="5" t="str">
        <f t="shared" si="47"/>
        <v>BEARISH</v>
      </c>
      <c r="G750" s="5" t="str">
        <f t="shared" si="46"/>
        <v>NEUTRAL</v>
      </c>
      <c r="H750" s="5" t="str">
        <f t="shared" si="45"/>
        <v>CONFIRMED BEARISH</v>
      </c>
    </row>
    <row r="751" spans="1:8" ht="13.5" x14ac:dyDescent="0.25">
      <c r="A751" s="3">
        <f>TITRES_STAT!B754</f>
        <v>45693</v>
      </c>
      <c r="B751" s="5">
        <f>TITRES_STAT!C754</f>
        <v>21.83</v>
      </c>
      <c r="C751" s="5">
        <f>TITRES_STAT!D754</f>
        <v>20.011600000000001</v>
      </c>
      <c r="D751" s="5">
        <f>TITRES_STAT!E754</f>
        <v>5192</v>
      </c>
      <c r="E751" s="2">
        <f t="shared" si="44"/>
        <v>210196</v>
      </c>
      <c r="F751" s="5" t="str">
        <f t="shared" si="47"/>
        <v>BULLISH</v>
      </c>
      <c r="G751" s="5" t="str">
        <f t="shared" si="46"/>
        <v>STRONG</v>
      </c>
      <c r="H751" s="5" t="str">
        <f t="shared" si="45"/>
        <v>CONFIRMED BULLISH</v>
      </c>
    </row>
    <row r="752" spans="1:8" ht="13.5" x14ac:dyDescent="0.25">
      <c r="A752" s="3">
        <f>TITRES_STAT!B755</f>
        <v>45694</v>
      </c>
      <c r="B752" s="5">
        <f>TITRES_STAT!C755</f>
        <v>22.19</v>
      </c>
      <c r="C752" s="5">
        <f>TITRES_STAT!D755</f>
        <v>20.3416</v>
      </c>
      <c r="D752" s="5">
        <f>TITRES_STAT!E755</f>
        <v>603</v>
      </c>
      <c r="E752" s="2">
        <f t="shared" si="44"/>
        <v>210799</v>
      </c>
      <c r="F752" s="5" t="str">
        <f t="shared" si="47"/>
        <v>BULLISH</v>
      </c>
      <c r="G752" s="5" t="str">
        <f t="shared" si="46"/>
        <v>STRONG</v>
      </c>
      <c r="H752" s="5" t="str">
        <f t="shared" si="45"/>
        <v>CONFIRMED BULLISH</v>
      </c>
    </row>
    <row r="753" spans="1:8" ht="13.5" x14ac:dyDescent="0.25">
      <c r="A753" s="3">
        <f>TITRES_STAT!B756</f>
        <v>45695</v>
      </c>
      <c r="B753" s="5">
        <f>TITRES_STAT!C756</f>
        <v>21.51</v>
      </c>
      <c r="C753" s="5">
        <f>TITRES_STAT!D756</f>
        <v>19.7182</v>
      </c>
      <c r="D753" s="5">
        <f>TITRES_STAT!E756</f>
        <v>12821</v>
      </c>
      <c r="E753" s="2">
        <f t="shared" si="44"/>
        <v>197978</v>
      </c>
      <c r="F753" s="5" t="str">
        <f t="shared" si="47"/>
        <v>BEARISH</v>
      </c>
      <c r="G753" s="5" t="str">
        <f t="shared" si="46"/>
        <v>NEUTRAL</v>
      </c>
      <c r="H753" s="5" t="str">
        <f t="shared" si="45"/>
        <v>CONFIRMED BEARISH</v>
      </c>
    </row>
    <row r="754" spans="1:8" ht="13.5" x14ac:dyDescent="0.25">
      <c r="A754" s="3">
        <f>TITRES_STAT!B757</f>
        <v>45698</v>
      </c>
      <c r="B754" s="5">
        <f>TITRES_STAT!C757</f>
        <v>22.23</v>
      </c>
      <c r="C754" s="5">
        <f>TITRES_STAT!D757</f>
        <v>20.3782</v>
      </c>
      <c r="D754" s="5">
        <f>TITRES_STAT!E757</f>
        <v>2181</v>
      </c>
      <c r="E754" s="2">
        <f t="shared" si="44"/>
        <v>200159</v>
      </c>
      <c r="F754" s="5" t="str">
        <f t="shared" si="47"/>
        <v>BEARISH</v>
      </c>
      <c r="G754" s="5" t="str">
        <f t="shared" si="46"/>
        <v>NEUTRAL</v>
      </c>
      <c r="H754" s="5" t="str">
        <f t="shared" si="45"/>
        <v>BEARISH DIVERGENCE</v>
      </c>
    </row>
    <row r="755" spans="1:8" ht="13.5" x14ac:dyDescent="0.25">
      <c r="A755" s="3">
        <f>TITRES_STAT!B758</f>
        <v>45699</v>
      </c>
      <c r="B755" s="5">
        <f>TITRES_STAT!C758</f>
        <v>22.1</v>
      </c>
      <c r="C755" s="5">
        <f>TITRES_STAT!D758</f>
        <v>20.2591</v>
      </c>
      <c r="D755" s="5">
        <f>TITRES_STAT!E758</f>
        <v>302</v>
      </c>
      <c r="E755" s="2">
        <f t="shared" si="44"/>
        <v>199857</v>
      </c>
      <c r="F755" s="5" t="str">
        <f t="shared" si="47"/>
        <v>BEARISH</v>
      </c>
      <c r="G755" s="5" t="str">
        <f t="shared" si="46"/>
        <v>WEAK</v>
      </c>
      <c r="H755" s="5" t="str">
        <f t="shared" si="45"/>
        <v>BEARISH DIVERGENCE</v>
      </c>
    </row>
    <row r="756" spans="1:8" ht="13.5" x14ac:dyDescent="0.25">
      <c r="A756" s="3">
        <f>TITRES_STAT!B759</f>
        <v>45700</v>
      </c>
      <c r="B756" s="5">
        <f>TITRES_STAT!C759</f>
        <v>21.89</v>
      </c>
      <c r="C756" s="5">
        <f>TITRES_STAT!D759</f>
        <v>20.066600000000001</v>
      </c>
      <c r="D756" s="5">
        <f>TITRES_STAT!E759</f>
        <v>12379</v>
      </c>
      <c r="E756" s="2">
        <f t="shared" si="44"/>
        <v>187478</v>
      </c>
      <c r="F756" s="5" t="str">
        <f t="shared" si="47"/>
        <v>BEARISH</v>
      </c>
      <c r="G756" s="5" t="str">
        <f t="shared" si="46"/>
        <v>WEAK</v>
      </c>
      <c r="H756" s="5" t="str">
        <f t="shared" si="45"/>
        <v>BEARISH DIVERGENCE</v>
      </c>
    </row>
    <row r="757" spans="1:8" ht="13.5" x14ac:dyDescent="0.25">
      <c r="A757" s="3">
        <f>TITRES_STAT!B760</f>
        <v>45701</v>
      </c>
      <c r="B757" s="5">
        <f>TITRES_STAT!C760</f>
        <v>21.83</v>
      </c>
      <c r="C757" s="5">
        <f>TITRES_STAT!D760</f>
        <v>20.011600000000001</v>
      </c>
      <c r="D757" s="5">
        <f>TITRES_STAT!E760</f>
        <v>13051</v>
      </c>
      <c r="E757" s="2">
        <f t="shared" si="44"/>
        <v>174427</v>
      </c>
      <c r="F757" s="5" t="str">
        <f t="shared" si="47"/>
        <v>BEARISH</v>
      </c>
      <c r="G757" s="5" t="str">
        <f t="shared" si="46"/>
        <v>WEAK</v>
      </c>
      <c r="H757" s="5" t="str">
        <f t="shared" si="45"/>
        <v>CONFIRMED BEARISH</v>
      </c>
    </row>
    <row r="758" spans="1:8" ht="13.5" x14ac:dyDescent="0.25">
      <c r="A758" s="3">
        <f>TITRES_STAT!B761</f>
        <v>45702</v>
      </c>
      <c r="B758" s="5">
        <f>TITRES_STAT!C761</f>
        <v>20.8</v>
      </c>
      <c r="C758" s="5">
        <f>TITRES_STAT!D761</f>
        <v>19.067399999999999</v>
      </c>
      <c r="D758" s="5">
        <f>TITRES_STAT!E761</f>
        <v>8330</v>
      </c>
      <c r="E758" s="2">
        <f t="shared" si="44"/>
        <v>166097</v>
      </c>
      <c r="F758" s="5" t="str">
        <f t="shared" si="47"/>
        <v>BEARISH</v>
      </c>
      <c r="G758" s="5" t="str">
        <f t="shared" si="46"/>
        <v>WEAK</v>
      </c>
      <c r="H758" s="5" t="str">
        <f t="shared" si="45"/>
        <v>CONFIRMED BEARISH</v>
      </c>
    </row>
    <row r="759" spans="1:8" ht="13.5" x14ac:dyDescent="0.25">
      <c r="A759" s="3">
        <f>TITRES_STAT!B762</f>
        <v>45705</v>
      </c>
      <c r="B759" s="5">
        <f>TITRES_STAT!C762</f>
        <v>21.59</v>
      </c>
      <c r="C759" s="5">
        <f>TITRES_STAT!D762</f>
        <v>19.791599999999999</v>
      </c>
      <c r="D759" s="5">
        <f>TITRES_STAT!E762</f>
        <v>7610</v>
      </c>
      <c r="E759" s="2">
        <f t="shared" si="44"/>
        <v>173707</v>
      </c>
      <c r="F759" s="5" t="str">
        <f t="shared" si="47"/>
        <v>BEARISH</v>
      </c>
      <c r="G759" s="5" t="str">
        <f t="shared" si="46"/>
        <v>WEAK</v>
      </c>
      <c r="H759" s="5" t="str">
        <f t="shared" si="45"/>
        <v>CONFIRMED BEARISH</v>
      </c>
    </row>
    <row r="760" spans="1:8" ht="13.5" x14ac:dyDescent="0.25">
      <c r="A760" s="3">
        <f>TITRES_STAT!B763</f>
        <v>45706</v>
      </c>
      <c r="B760" s="5">
        <f>TITRES_STAT!C763</f>
        <v>22.55</v>
      </c>
      <c r="C760" s="5">
        <f>TITRES_STAT!D763</f>
        <v>20.671600000000002</v>
      </c>
      <c r="D760" s="5">
        <f>TITRES_STAT!E763</f>
        <v>10110</v>
      </c>
      <c r="E760" s="2">
        <f t="shared" si="44"/>
        <v>183817</v>
      </c>
      <c r="F760" s="5" t="str">
        <f t="shared" si="47"/>
        <v>BEARISH</v>
      </c>
      <c r="G760" s="5" t="str">
        <f t="shared" si="46"/>
        <v>WEAK</v>
      </c>
      <c r="H760" s="5" t="str">
        <f t="shared" si="45"/>
        <v>BEARISH DIVERGENCE</v>
      </c>
    </row>
    <row r="761" spans="1:8" ht="13.5" x14ac:dyDescent="0.25">
      <c r="A761" s="3">
        <f>TITRES_STAT!B764</f>
        <v>45707</v>
      </c>
      <c r="B761" s="5">
        <f>TITRES_STAT!C764</f>
        <v>22.1</v>
      </c>
      <c r="C761" s="5">
        <f>TITRES_STAT!D764</f>
        <v>20.2591</v>
      </c>
      <c r="D761" s="5">
        <f>TITRES_STAT!E764</f>
        <v>867</v>
      </c>
      <c r="E761" s="2">
        <f t="shared" si="44"/>
        <v>182950</v>
      </c>
      <c r="F761" s="5" t="str">
        <f t="shared" si="47"/>
        <v>BEARISH</v>
      </c>
      <c r="G761" s="5" t="str">
        <f t="shared" si="46"/>
        <v>WEAK</v>
      </c>
      <c r="H761" s="5" t="str">
        <f t="shared" si="45"/>
        <v>BEARISH DIVERGENCE</v>
      </c>
    </row>
    <row r="762" spans="1:8" ht="13.5" x14ac:dyDescent="0.25">
      <c r="A762" s="3">
        <f>TITRES_STAT!B765</f>
        <v>45708</v>
      </c>
      <c r="B762" s="5">
        <f>TITRES_STAT!C765</f>
        <v>22.42</v>
      </c>
      <c r="C762" s="5">
        <f>TITRES_STAT!D765</f>
        <v>20.552399999999999</v>
      </c>
      <c r="D762" s="5">
        <f>TITRES_STAT!E765</f>
        <v>4089</v>
      </c>
      <c r="E762" s="2">
        <f t="shared" si="44"/>
        <v>187039</v>
      </c>
      <c r="F762" s="5" t="str">
        <f t="shared" si="47"/>
        <v>BULLISH</v>
      </c>
      <c r="G762" s="5" t="str">
        <f t="shared" si="46"/>
        <v>STRONG</v>
      </c>
      <c r="H762" s="5" t="str">
        <f t="shared" si="45"/>
        <v>CONFIRMED BULLISH</v>
      </c>
    </row>
    <row r="763" spans="1:8" ht="13.5" x14ac:dyDescent="0.25">
      <c r="A763" s="3">
        <f>TITRES_STAT!B766</f>
        <v>45709</v>
      </c>
      <c r="B763" s="5">
        <f>TITRES_STAT!C766</f>
        <v>21.9</v>
      </c>
      <c r="C763" s="5">
        <f>TITRES_STAT!D766</f>
        <v>20.075700000000001</v>
      </c>
      <c r="D763" s="5">
        <f>TITRES_STAT!E766</f>
        <v>114</v>
      </c>
      <c r="E763" s="2">
        <f t="shared" si="44"/>
        <v>186925</v>
      </c>
      <c r="F763" s="5" t="str">
        <f t="shared" si="47"/>
        <v>BULLISH</v>
      </c>
      <c r="G763" s="5" t="str">
        <f t="shared" si="46"/>
        <v>STRONG</v>
      </c>
      <c r="H763" s="5" t="str">
        <f t="shared" si="45"/>
        <v>CONFIRMED BULLISH</v>
      </c>
    </row>
    <row r="764" spans="1:8" ht="13.5" x14ac:dyDescent="0.25">
      <c r="A764" s="3">
        <f>TITRES_STAT!B767</f>
        <v>45712</v>
      </c>
      <c r="B764" s="5">
        <f>TITRES_STAT!C767</f>
        <v>22.25</v>
      </c>
      <c r="C764" s="5">
        <f>TITRES_STAT!D767</f>
        <v>20.396599999999999</v>
      </c>
      <c r="D764" s="5">
        <f>TITRES_STAT!E767</f>
        <v>623</v>
      </c>
      <c r="E764" s="2">
        <f t="shared" si="44"/>
        <v>187548</v>
      </c>
      <c r="F764" s="5" t="str">
        <f t="shared" si="47"/>
        <v>BULLISH</v>
      </c>
      <c r="G764" s="5" t="str">
        <f t="shared" si="46"/>
        <v>STRONG</v>
      </c>
      <c r="H764" s="5" t="str">
        <f t="shared" si="45"/>
        <v>CONFIRMED BULLISH</v>
      </c>
    </row>
    <row r="765" spans="1:8" ht="13.5" x14ac:dyDescent="0.25">
      <c r="A765" s="3">
        <f>TITRES_STAT!B768</f>
        <v>45713</v>
      </c>
      <c r="B765" s="5">
        <f>TITRES_STAT!C768</f>
        <v>22.71</v>
      </c>
      <c r="C765" s="5">
        <f>TITRES_STAT!D768</f>
        <v>20.818300000000001</v>
      </c>
      <c r="D765" s="5">
        <f>TITRES_STAT!E768</f>
        <v>3845</v>
      </c>
      <c r="E765" s="2">
        <f t="shared" si="44"/>
        <v>191393</v>
      </c>
      <c r="F765" s="5" t="str">
        <f t="shared" si="47"/>
        <v>BULLISH</v>
      </c>
      <c r="G765" s="5" t="str">
        <f t="shared" si="46"/>
        <v>STRONG</v>
      </c>
      <c r="H765" s="5" t="str">
        <f t="shared" si="45"/>
        <v>CONFIRMED BULLISH</v>
      </c>
    </row>
    <row r="766" spans="1:8" ht="13.5" x14ac:dyDescent="0.25">
      <c r="A766" s="3">
        <f>TITRES_STAT!B769</f>
        <v>45714</v>
      </c>
      <c r="B766" s="5">
        <f>TITRES_STAT!C769</f>
        <v>22.68</v>
      </c>
      <c r="C766" s="5">
        <f>TITRES_STAT!D769</f>
        <v>20.790800000000001</v>
      </c>
      <c r="D766" s="5">
        <f>TITRES_STAT!E769</f>
        <v>23</v>
      </c>
      <c r="E766" s="2">
        <f t="shared" si="44"/>
        <v>191370</v>
      </c>
      <c r="F766" s="5" t="str">
        <f t="shared" si="47"/>
        <v>BULLISH</v>
      </c>
      <c r="G766" s="5" t="str">
        <f t="shared" si="46"/>
        <v>STRONG</v>
      </c>
      <c r="H766" s="5" t="str">
        <f t="shared" si="45"/>
        <v>CONFIRMED BULLISH</v>
      </c>
    </row>
    <row r="767" spans="1:8" ht="13.5" x14ac:dyDescent="0.25">
      <c r="A767" s="3">
        <f>TITRES_STAT!B770</f>
        <v>45715</v>
      </c>
      <c r="B767" s="5">
        <f>TITRES_STAT!C770</f>
        <v>22.6</v>
      </c>
      <c r="C767" s="5">
        <f>TITRES_STAT!D770</f>
        <v>20.717400000000001</v>
      </c>
      <c r="D767" s="5">
        <f>TITRES_STAT!E770</f>
        <v>456</v>
      </c>
      <c r="E767" s="2">
        <f t="shared" si="44"/>
        <v>190914</v>
      </c>
      <c r="F767" s="5" t="str">
        <f t="shared" si="47"/>
        <v>BULLISH</v>
      </c>
      <c r="G767" s="5" t="str">
        <f t="shared" si="46"/>
        <v>STRONG</v>
      </c>
      <c r="H767" s="5" t="str">
        <f t="shared" si="45"/>
        <v>CONFIRMED BULLISH</v>
      </c>
    </row>
    <row r="768" spans="1:8" ht="13.5" x14ac:dyDescent="0.25">
      <c r="A768" s="3">
        <f>TITRES_STAT!B771</f>
        <v>45716</v>
      </c>
      <c r="B768" s="5">
        <f>TITRES_STAT!C771</f>
        <v>22.59</v>
      </c>
      <c r="C768" s="5">
        <f>TITRES_STAT!D771</f>
        <v>20.708300000000001</v>
      </c>
      <c r="D768" s="5">
        <f>TITRES_STAT!E771</f>
        <v>3727</v>
      </c>
      <c r="E768" s="2">
        <f t="shared" si="44"/>
        <v>187187</v>
      </c>
      <c r="F768" s="5" t="str">
        <f t="shared" si="47"/>
        <v>BULLISH</v>
      </c>
      <c r="G768" s="5" t="str">
        <f t="shared" si="46"/>
        <v>NEUTRAL</v>
      </c>
      <c r="H768" s="5" t="str">
        <f t="shared" si="45"/>
        <v>CONFIRMED BULLISH</v>
      </c>
    </row>
    <row r="769" spans="1:8" ht="13.5" x14ac:dyDescent="0.25">
      <c r="A769" s="3">
        <f>TITRES_STAT!B772</f>
        <v>45719</v>
      </c>
      <c r="B769" s="5">
        <f>TITRES_STAT!C772</f>
        <v>22.94</v>
      </c>
      <c r="C769" s="5">
        <f>TITRES_STAT!D772</f>
        <v>21.0291</v>
      </c>
      <c r="D769" s="5">
        <f>TITRES_STAT!E772</f>
        <v>836</v>
      </c>
      <c r="E769" s="2">
        <f t="shared" si="44"/>
        <v>188023</v>
      </c>
      <c r="F769" s="5" t="str">
        <f t="shared" si="47"/>
        <v>BULLISH</v>
      </c>
      <c r="G769" s="5" t="str">
        <f t="shared" si="46"/>
        <v>NEUTRAL</v>
      </c>
      <c r="H769" s="5" t="str">
        <f t="shared" si="45"/>
        <v>CONFIRMED BULLISH</v>
      </c>
    </row>
    <row r="770" spans="1:8" ht="13.5" x14ac:dyDescent="0.25">
      <c r="A770" s="3">
        <f>TITRES_STAT!B773</f>
        <v>45720</v>
      </c>
      <c r="B770" s="5">
        <f>TITRES_STAT!C773</f>
        <v>22.54</v>
      </c>
      <c r="C770" s="5">
        <f>TITRES_STAT!D773</f>
        <v>20.662400000000002</v>
      </c>
      <c r="D770" s="5">
        <f>TITRES_STAT!E773</f>
        <v>742</v>
      </c>
      <c r="E770" s="2">
        <f t="shared" si="44"/>
        <v>187281</v>
      </c>
      <c r="F770" s="5" t="str">
        <f t="shared" si="47"/>
        <v>BEARISH</v>
      </c>
      <c r="G770" s="5" t="str">
        <f t="shared" si="46"/>
        <v>WEAK</v>
      </c>
      <c r="H770" s="5" t="str">
        <f t="shared" si="45"/>
        <v>CONFIRMED BEARISH</v>
      </c>
    </row>
    <row r="771" spans="1:8" ht="13.5" x14ac:dyDescent="0.25">
      <c r="A771" s="3">
        <f>TITRES_STAT!B774</f>
        <v>45721</v>
      </c>
      <c r="B771" s="5">
        <f>TITRES_STAT!C774</f>
        <v>22.87</v>
      </c>
      <c r="C771" s="5">
        <f>TITRES_STAT!D774</f>
        <v>20.9649</v>
      </c>
      <c r="D771" s="5">
        <f>TITRES_STAT!E774</f>
        <v>856</v>
      </c>
      <c r="E771" s="2">
        <f t="shared" si="44"/>
        <v>188137</v>
      </c>
      <c r="F771" s="5" t="str">
        <f t="shared" si="47"/>
        <v>BEARISH</v>
      </c>
      <c r="G771" s="5" t="str">
        <f t="shared" si="46"/>
        <v>NEUTRAL</v>
      </c>
      <c r="H771" s="5" t="str">
        <f t="shared" si="45"/>
        <v>BEARISH DIVERGENCE</v>
      </c>
    </row>
    <row r="772" spans="1:8" ht="13.5" x14ac:dyDescent="0.25">
      <c r="A772" s="3">
        <f>TITRES_STAT!B775</f>
        <v>45722</v>
      </c>
      <c r="B772" s="5">
        <f>TITRES_STAT!C775</f>
        <v>22.84</v>
      </c>
      <c r="C772" s="5">
        <f>TITRES_STAT!D775</f>
        <v>20.9374</v>
      </c>
      <c r="D772" s="5">
        <f>TITRES_STAT!E775</f>
        <v>801</v>
      </c>
      <c r="E772" s="2">
        <f t="shared" ref="E772:E835" si="48">IF(B772&gt;B771, E771+D772, IF(B772&lt;B771, E771-D772, E771))</f>
        <v>187336</v>
      </c>
      <c r="F772" s="5" t="str">
        <f t="shared" si="47"/>
        <v>BEARISH</v>
      </c>
      <c r="G772" s="5" t="str">
        <f t="shared" si="46"/>
        <v>NEUTRAL</v>
      </c>
      <c r="H772" s="5" t="str">
        <f t="shared" si="45"/>
        <v>BEARISH DIVERGENCE</v>
      </c>
    </row>
    <row r="773" spans="1:8" ht="13.5" x14ac:dyDescent="0.25">
      <c r="A773" s="3">
        <f>TITRES_STAT!B776</f>
        <v>45723</v>
      </c>
      <c r="B773" s="5">
        <f>TITRES_STAT!C776</f>
        <v>22.86</v>
      </c>
      <c r="C773" s="5">
        <f>TITRES_STAT!D776</f>
        <v>20.9558</v>
      </c>
      <c r="D773" s="5">
        <f>TITRES_STAT!E776</f>
        <v>1124</v>
      </c>
      <c r="E773" s="2">
        <f t="shared" si="48"/>
        <v>188460</v>
      </c>
      <c r="F773" s="5" t="str">
        <f t="shared" si="47"/>
        <v>BULLISH</v>
      </c>
      <c r="G773" s="5" t="str">
        <f t="shared" si="46"/>
        <v>NEUTRAL</v>
      </c>
      <c r="H773" s="5" t="str">
        <f t="shared" si="45"/>
        <v>CONFIRMED BULLISH</v>
      </c>
    </row>
    <row r="774" spans="1:8" ht="13.5" x14ac:dyDescent="0.25">
      <c r="A774" s="3">
        <f>TITRES_STAT!B777</f>
        <v>45726</v>
      </c>
      <c r="B774" s="5">
        <f>TITRES_STAT!C777</f>
        <v>22.86</v>
      </c>
      <c r="C774" s="5">
        <f>TITRES_STAT!D777</f>
        <v>20.9558</v>
      </c>
      <c r="D774" s="5">
        <f>TITRES_STAT!E777</f>
        <v>0</v>
      </c>
      <c r="E774" s="2">
        <f t="shared" si="48"/>
        <v>188460</v>
      </c>
      <c r="F774" s="5" t="str">
        <f t="shared" si="47"/>
        <v>BULLISH</v>
      </c>
      <c r="G774" s="5" t="str">
        <f t="shared" si="46"/>
        <v>NEUTRAL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BULLISH DIVERGENCE</v>
      </c>
    </row>
    <row r="775" spans="1:8" ht="13.5" x14ac:dyDescent="0.25">
      <c r="A775" s="3">
        <f>TITRES_STAT!B778</f>
        <v>45727</v>
      </c>
      <c r="B775" s="5">
        <f>TITRES_STAT!C778</f>
        <v>22.49</v>
      </c>
      <c r="C775" s="5">
        <f>TITRES_STAT!D778</f>
        <v>20.616599999999998</v>
      </c>
      <c r="D775" s="5">
        <f>TITRES_STAT!E778</f>
        <v>710</v>
      </c>
      <c r="E775" s="2">
        <f t="shared" si="48"/>
        <v>187750</v>
      </c>
      <c r="F775" s="5" t="str">
        <f t="shared" si="47"/>
        <v>BULLISH</v>
      </c>
      <c r="G775" s="5" t="str">
        <f t="shared" ref="G775:G838" si="50">IF((E775-E770)/E770 &gt; 0.02, "STRONG",
 IF((E775-E770)/E770 &lt; -0.02, "WEAK", "NEUTRAL"))</f>
        <v>NEUTRAL</v>
      </c>
      <c r="H775" s="5" t="str">
        <f t="shared" si="49"/>
        <v>BULLISH DIVERGENCE</v>
      </c>
    </row>
    <row r="776" spans="1:8" ht="13.5" x14ac:dyDescent="0.25">
      <c r="A776" s="3">
        <f>TITRES_STAT!B779</f>
        <v>45728</v>
      </c>
      <c r="B776" s="5">
        <f>TITRES_STAT!C779</f>
        <v>22.78</v>
      </c>
      <c r="C776" s="5">
        <f>TITRES_STAT!D779</f>
        <v>20.882400000000001</v>
      </c>
      <c r="D776" s="5">
        <f>TITRES_STAT!E779</f>
        <v>1955</v>
      </c>
      <c r="E776" s="2">
        <f t="shared" si="48"/>
        <v>189705</v>
      </c>
      <c r="F776" s="5" t="str">
        <f t="shared" ref="F776:F839" si="51">IF(E776&gt;E771,"BULLISH",IF(E776&lt;E771,"BEARISH","NEUTRAL"))</f>
        <v>BULLISH</v>
      </c>
      <c r="G776" s="5" t="str">
        <f t="shared" si="50"/>
        <v>NEUTRAL</v>
      </c>
      <c r="H776" s="5" t="str">
        <f t="shared" si="49"/>
        <v>BULLISH DIVERGENCE</v>
      </c>
    </row>
    <row r="777" spans="1:8" ht="13.5" x14ac:dyDescent="0.25">
      <c r="A777" s="3">
        <f>TITRES_STAT!B780</f>
        <v>45729</v>
      </c>
      <c r="B777" s="5">
        <f>TITRES_STAT!C780</f>
        <v>22.45</v>
      </c>
      <c r="C777" s="5">
        <f>TITRES_STAT!D780</f>
        <v>20.579899999999999</v>
      </c>
      <c r="D777" s="5">
        <f>TITRES_STAT!E780</f>
        <v>593</v>
      </c>
      <c r="E777" s="2">
        <f t="shared" si="48"/>
        <v>189112</v>
      </c>
      <c r="F777" s="5" t="str">
        <f t="shared" si="51"/>
        <v>BULLISH</v>
      </c>
      <c r="G777" s="5" t="str">
        <f t="shared" si="50"/>
        <v>NEUTRAL</v>
      </c>
      <c r="H777" s="5" t="str">
        <f t="shared" si="49"/>
        <v>BULLISH DIVERGENCE</v>
      </c>
    </row>
    <row r="778" spans="1:8" ht="13.5" x14ac:dyDescent="0.25">
      <c r="A778" s="3">
        <f>TITRES_STAT!B781</f>
        <v>45730</v>
      </c>
      <c r="B778" s="5">
        <f>TITRES_STAT!C781</f>
        <v>22.75</v>
      </c>
      <c r="C778" s="5">
        <f>TITRES_STAT!D781</f>
        <v>20.854900000000001</v>
      </c>
      <c r="D778" s="5">
        <f>TITRES_STAT!E781</f>
        <v>20</v>
      </c>
      <c r="E778" s="2">
        <f t="shared" si="48"/>
        <v>189132</v>
      </c>
      <c r="F778" s="5" t="str">
        <f t="shared" si="51"/>
        <v>BULLISH</v>
      </c>
      <c r="G778" s="5" t="str">
        <f t="shared" si="50"/>
        <v>NEUTRAL</v>
      </c>
      <c r="H778" s="5" t="str">
        <f t="shared" si="49"/>
        <v>BULLISH DIVERGENCE</v>
      </c>
    </row>
    <row r="779" spans="1:8" ht="13.5" x14ac:dyDescent="0.25">
      <c r="A779" s="3">
        <f>TITRES_STAT!B782</f>
        <v>45733</v>
      </c>
      <c r="B779" s="5">
        <f>TITRES_STAT!C782</f>
        <v>22.69</v>
      </c>
      <c r="C779" s="5">
        <f>TITRES_STAT!D782</f>
        <v>20.799900000000001</v>
      </c>
      <c r="D779" s="5">
        <f>TITRES_STAT!E782</f>
        <v>17</v>
      </c>
      <c r="E779" s="2">
        <f t="shared" si="48"/>
        <v>189115</v>
      </c>
      <c r="F779" s="5" t="str">
        <f t="shared" si="51"/>
        <v>BULLISH</v>
      </c>
      <c r="G779" s="5" t="str">
        <f t="shared" si="50"/>
        <v>NEUTRAL</v>
      </c>
      <c r="H779" s="5" t="str">
        <f t="shared" si="49"/>
        <v>BULLISH DIVERGENCE</v>
      </c>
    </row>
    <row r="780" spans="1:8" ht="13.5" x14ac:dyDescent="0.25">
      <c r="A780" s="3">
        <f>TITRES_STAT!B783</f>
        <v>45734</v>
      </c>
      <c r="B780" s="5">
        <f>TITRES_STAT!C783</f>
        <v>22.74</v>
      </c>
      <c r="C780" s="5">
        <f>TITRES_STAT!D783</f>
        <v>20.845800000000001</v>
      </c>
      <c r="D780" s="5">
        <f>TITRES_STAT!E783</f>
        <v>140</v>
      </c>
      <c r="E780" s="2">
        <f t="shared" si="48"/>
        <v>189255</v>
      </c>
      <c r="F780" s="5" t="str">
        <f t="shared" si="51"/>
        <v>BULLISH</v>
      </c>
      <c r="G780" s="5" t="str">
        <f t="shared" si="50"/>
        <v>NEUTRAL</v>
      </c>
      <c r="H780" s="5" t="str">
        <f t="shared" si="49"/>
        <v>CONFIRMED BULLISH</v>
      </c>
    </row>
    <row r="781" spans="1:8" ht="13.5" x14ac:dyDescent="0.25">
      <c r="A781" s="3">
        <f>TITRES_STAT!B784</f>
        <v>45735</v>
      </c>
      <c r="B781" s="5">
        <f>TITRES_STAT!C784</f>
        <v>22.69</v>
      </c>
      <c r="C781" s="5">
        <f>TITRES_STAT!D784</f>
        <v>20.799900000000001</v>
      </c>
      <c r="D781" s="5">
        <f>TITRES_STAT!E784</f>
        <v>109</v>
      </c>
      <c r="E781" s="2">
        <f t="shared" si="48"/>
        <v>189146</v>
      </c>
      <c r="F781" s="5" t="str">
        <f t="shared" si="51"/>
        <v>BEARISH</v>
      </c>
      <c r="G781" s="5" t="str">
        <f t="shared" si="50"/>
        <v>NEUTRAL</v>
      </c>
      <c r="H781" s="5" t="str">
        <f t="shared" si="49"/>
        <v>CONFIRMED BEARISH</v>
      </c>
    </row>
    <row r="782" spans="1:8" ht="13.5" x14ac:dyDescent="0.25">
      <c r="A782" s="3">
        <f>TITRES_STAT!B785</f>
        <v>45737</v>
      </c>
      <c r="B782" s="5">
        <f>TITRES_STAT!C785</f>
        <v>22.5</v>
      </c>
      <c r="C782" s="5">
        <f>TITRES_STAT!D785</f>
        <v>20.625800000000002</v>
      </c>
      <c r="D782" s="5">
        <f>TITRES_STAT!E785</f>
        <v>70</v>
      </c>
      <c r="E782" s="2">
        <f t="shared" si="48"/>
        <v>189076</v>
      </c>
      <c r="F782" s="5" t="str">
        <f t="shared" si="51"/>
        <v>BEARISH</v>
      </c>
      <c r="G782" s="5" t="str">
        <f t="shared" si="50"/>
        <v>NEUTRAL</v>
      </c>
      <c r="H782" s="5" t="str">
        <f t="shared" si="49"/>
        <v>BEARISH DIVERGENCE</v>
      </c>
    </row>
    <row r="783" spans="1:8" ht="13.5" x14ac:dyDescent="0.25">
      <c r="A783" s="3">
        <f>TITRES_STAT!B786</f>
        <v>45740</v>
      </c>
      <c r="B783" s="5">
        <f>TITRES_STAT!C786</f>
        <v>22.65</v>
      </c>
      <c r="C783" s="5">
        <f>TITRES_STAT!D786</f>
        <v>20.763300000000001</v>
      </c>
      <c r="D783" s="5">
        <f>TITRES_STAT!E786</f>
        <v>3</v>
      </c>
      <c r="E783" s="2">
        <f t="shared" si="48"/>
        <v>189079</v>
      </c>
      <c r="F783" s="5" t="str">
        <f t="shared" si="51"/>
        <v>BEARISH</v>
      </c>
      <c r="G783" s="5" t="str">
        <f t="shared" si="50"/>
        <v>NEUTRAL</v>
      </c>
      <c r="H783" s="5" t="str">
        <f t="shared" si="49"/>
        <v>CONFIRMED BEARISH</v>
      </c>
    </row>
    <row r="784" spans="1:8" ht="13.5" x14ac:dyDescent="0.25">
      <c r="A784" s="3">
        <f>TITRES_STAT!B787</f>
        <v>45741</v>
      </c>
      <c r="B784" s="5">
        <f>TITRES_STAT!C787</f>
        <v>22.65</v>
      </c>
      <c r="C784" s="5">
        <f>TITRES_STAT!D787</f>
        <v>20.763300000000001</v>
      </c>
      <c r="D784" s="5">
        <f>TITRES_STAT!E787</f>
        <v>75</v>
      </c>
      <c r="E784" s="2">
        <f t="shared" si="48"/>
        <v>189079</v>
      </c>
      <c r="F784" s="5" t="str">
        <f t="shared" si="51"/>
        <v>BEARISH</v>
      </c>
      <c r="G784" s="5" t="str">
        <f t="shared" si="50"/>
        <v>NEUTRAL</v>
      </c>
      <c r="H784" s="5" t="str">
        <f t="shared" si="49"/>
        <v>CONFIRMED BEARISH</v>
      </c>
    </row>
    <row r="785" spans="1:8" ht="13.5" x14ac:dyDescent="0.25">
      <c r="A785" s="3">
        <f>TITRES_STAT!B788</f>
        <v>45742</v>
      </c>
      <c r="B785" s="5">
        <f>TITRES_STAT!C788</f>
        <v>22.65</v>
      </c>
      <c r="C785" s="5">
        <f>TITRES_STAT!D788</f>
        <v>20.763300000000001</v>
      </c>
      <c r="D785" s="5">
        <f>TITRES_STAT!E788</f>
        <v>0</v>
      </c>
      <c r="E785" s="2">
        <f t="shared" si="48"/>
        <v>189079</v>
      </c>
      <c r="F785" s="5" t="str">
        <f t="shared" si="51"/>
        <v>BEARISH</v>
      </c>
      <c r="G785" s="5" t="str">
        <f t="shared" si="50"/>
        <v>NEUTRAL</v>
      </c>
      <c r="H785" s="5" t="str">
        <f t="shared" si="49"/>
        <v>CONFIRMED BEARISH</v>
      </c>
    </row>
    <row r="786" spans="1:8" ht="13.5" x14ac:dyDescent="0.25">
      <c r="A786" s="3">
        <f>TITRES_STAT!B789</f>
        <v>45743</v>
      </c>
      <c r="B786" s="5">
        <f>TITRES_STAT!C789</f>
        <v>22.5</v>
      </c>
      <c r="C786" s="5">
        <f>TITRES_STAT!D789</f>
        <v>20.625800000000002</v>
      </c>
      <c r="D786" s="5">
        <f>TITRES_STAT!E789</f>
        <v>500</v>
      </c>
      <c r="E786" s="2">
        <f t="shared" si="48"/>
        <v>188579</v>
      </c>
      <c r="F786" s="5" t="str">
        <f t="shared" si="51"/>
        <v>BEARISH</v>
      </c>
      <c r="G786" s="5" t="str">
        <f t="shared" si="50"/>
        <v>NEUTRAL</v>
      </c>
      <c r="H786" s="5" t="str">
        <f t="shared" si="49"/>
        <v>CONFIRMED BEARISH</v>
      </c>
    </row>
    <row r="787" spans="1:8" ht="13.5" x14ac:dyDescent="0.25">
      <c r="A787" s="3">
        <f>TITRES_STAT!B790</f>
        <v>45744</v>
      </c>
      <c r="B787" s="5">
        <f>TITRES_STAT!C790</f>
        <v>22.48</v>
      </c>
      <c r="C787" s="5">
        <f>TITRES_STAT!D790</f>
        <v>20.607399999999998</v>
      </c>
      <c r="D787" s="5">
        <f>TITRES_STAT!E790</f>
        <v>927</v>
      </c>
      <c r="E787" s="2">
        <f t="shared" si="48"/>
        <v>187652</v>
      </c>
      <c r="F787" s="5" t="str">
        <f t="shared" si="51"/>
        <v>BEARISH</v>
      </c>
      <c r="G787" s="5" t="str">
        <f t="shared" si="50"/>
        <v>NEUTRAL</v>
      </c>
      <c r="H787" s="5" t="str">
        <f t="shared" si="49"/>
        <v>CONFIRMED BEARISH</v>
      </c>
    </row>
    <row r="788" spans="1:8" ht="13.5" x14ac:dyDescent="0.25">
      <c r="A788" s="3">
        <f>TITRES_STAT!B791</f>
        <v>45749</v>
      </c>
      <c r="B788" s="5">
        <f>TITRES_STAT!C791</f>
        <v>22.7</v>
      </c>
      <c r="C788" s="5">
        <f>TITRES_STAT!D791</f>
        <v>20.809100000000001</v>
      </c>
      <c r="D788" s="5">
        <f>TITRES_STAT!E791</f>
        <v>5819</v>
      </c>
      <c r="E788" s="2">
        <f t="shared" si="48"/>
        <v>193471</v>
      </c>
      <c r="F788" s="5" t="str">
        <f t="shared" si="51"/>
        <v>BULLISH</v>
      </c>
      <c r="G788" s="5" t="str">
        <f t="shared" si="50"/>
        <v>STRONG</v>
      </c>
      <c r="H788" s="5" t="str">
        <f t="shared" si="49"/>
        <v>CONFIRMED BULLISH</v>
      </c>
    </row>
    <row r="789" spans="1:8" ht="13.5" x14ac:dyDescent="0.25">
      <c r="A789" s="3">
        <f>TITRES_STAT!B792</f>
        <v>45750</v>
      </c>
      <c r="B789" s="5">
        <f>TITRES_STAT!C792</f>
        <v>23.5</v>
      </c>
      <c r="C789" s="5">
        <f>TITRES_STAT!D792</f>
        <v>21.5425</v>
      </c>
      <c r="D789" s="5">
        <f>TITRES_STAT!E792</f>
        <v>402</v>
      </c>
      <c r="E789" s="2">
        <f t="shared" si="48"/>
        <v>193873</v>
      </c>
      <c r="F789" s="5" t="str">
        <f t="shared" si="51"/>
        <v>BULLISH</v>
      </c>
      <c r="G789" s="5" t="str">
        <f t="shared" si="50"/>
        <v>STRONG</v>
      </c>
      <c r="H789" s="5" t="str">
        <f t="shared" si="49"/>
        <v>CONFIRMED BULLISH</v>
      </c>
    </row>
    <row r="790" spans="1:8" ht="13.5" x14ac:dyDescent="0.25">
      <c r="A790" s="3">
        <f>TITRES_STAT!B793</f>
        <v>45751</v>
      </c>
      <c r="B790" s="5">
        <f>TITRES_STAT!C793</f>
        <v>24</v>
      </c>
      <c r="C790" s="5">
        <f>TITRES_STAT!D793</f>
        <v>22.000800000000002</v>
      </c>
      <c r="D790" s="5">
        <f>TITRES_STAT!E793</f>
        <v>1114</v>
      </c>
      <c r="E790" s="2">
        <f t="shared" si="48"/>
        <v>194987</v>
      </c>
      <c r="F790" s="5" t="str">
        <f t="shared" si="51"/>
        <v>BULLISH</v>
      </c>
      <c r="G790" s="5" t="str">
        <f t="shared" si="50"/>
        <v>STRONG</v>
      </c>
      <c r="H790" s="5" t="str">
        <f t="shared" si="49"/>
        <v>CONFIRMED BULLISH</v>
      </c>
    </row>
    <row r="791" spans="1:8" ht="13.5" x14ac:dyDescent="0.25">
      <c r="A791" s="3">
        <f>TITRES_STAT!B794</f>
        <v>45754</v>
      </c>
      <c r="B791" s="5">
        <f>TITRES_STAT!C794</f>
        <v>24</v>
      </c>
      <c r="C791" s="5">
        <f>TITRES_STAT!D794</f>
        <v>22.000800000000002</v>
      </c>
      <c r="D791" s="5">
        <f>TITRES_STAT!E794</f>
        <v>100</v>
      </c>
      <c r="E791" s="2">
        <f t="shared" si="48"/>
        <v>194987</v>
      </c>
      <c r="F791" s="5" t="str">
        <f t="shared" si="51"/>
        <v>BULLISH</v>
      </c>
      <c r="G791" s="5" t="str">
        <f t="shared" si="50"/>
        <v>STRONG</v>
      </c>
      <c r="H791" s="5" t="str">
        <f t="shared" si="49"/>
        <v>CONFIRMED BULLISH</v>
      </c>
    </row>
    <row r="792" spans="1:8" ht="13.5" x14ac:dyDescent="0.25">
      <c r="A792" s="3">
        <f>TITRES_STAT!B795</f>
        <v>45755</v>
      </c>
      <c r="B792" s="5">
        <f>TITRES_STAT!C795</f>
        <v>23.79</v>
      </c>
      <c r="C792" s="5">
        <f>TITRES_STAT!D795</f>
        <v>21.808299999999999</v>
      </c>
      <c r="D792" s="5">
        <f>TITRES_STAT!E795</f>
        <v>106</v>
      </c>
      <c r="E792" s="2">
        <f t="shared" si="48"/>
        <v>194881</v>
      </c>
      <c r="F792" s="5" t="str">
        <f t="shared" si="51"/>
        <v>BULLISH</v>
      </c>
      <c r="G792" s="5" t="str">
        <f t="shared" si="50"/>
        <v>STRONG</v>
      </c>
      <c r="H792" s="5" t="str">
        <f t="shared" si="49"/>
        <v>CONFIRMED BULLISH</v>
      </c>
    </row>
    <row r="793" spans="1:8" ht="13.5" x14ac:dyDescent="0.25">
      <c r="A793" s="3">
        <f>TITRES_STAT!B796</f>
        <v>45757</v>
      </c>
      <c r="B793" s="5">
        <f>TITRES_STAT!C796</f>
        <v>23.3</v>
      </c>
      <c r="C793" s="5">
        <f>TITRES_STAT!D796</f>
        <v>21.359100000000002</v>
      </c>
      <c r="D793" s="5">
        <f>TITRES_STAT!E796</f>
        <v>284</v>
      </c>
      <c r="E793" s="2">
        <f t="shared" si="48"/>
        <v>194597</v>
      </c>
      <c r="F793" s="5" t="str">
        <f t="shared" si="51"/>
        <v>BULLISH</v>
      </c>
      <c r="G793" s="5" t="str">
        <f t="shared" si="50"/>
        <v>NEUTRAL</v>
      </c>
      <c r="H793" s="5" t="str">
        <f t="shared" si="49"/>
        <v>CONFIRMED BULLISH</v>
      </c>
    </row>
    <row r="794" spans="1:8" ht="13.5" x14ac:dyDescent="0.25">
      <c r="A794" s="3">
        <f>TITRES_STAT!B797</f>
        <v>45758</v>
      </c>
      <c r="B794" s="5">
        <f>TITRES_STAT!C797</f>
        <v>22.85</v>
      </c>
      <c r="C794" s="5">
        <f>TITRES_STAT!D797</f>
        <v>20.9466</v>
      </c>
      <c r="D794" s="5">
        <f>TITRES_STAT!E797</f>
        <v>2188</v>
      </c>
      <c r="E794" s="2">
        <f t="shared" si="48"/>
        <v>192409</v>
      </c>
      <c r="F794" s="5" t="str">
        <f t="shared" si="51"/>
        <v>BEARISH</v>
      </c>
      <c r="G794" s="5" t="str">
        <f t="shared" si="50"/>
        <v>NEUTRAL</v>
      </c>
      <c r="H794" s="5" t="str">
        <f t="shared" si="49"/>
        <v>CONFIRMED BEARISH</v>
      </c>
    </row>
    <row r="795" spans="1:8" ht="13.5" x14ac:dyDescent="0.25">
      <c r="A795" s="3">
        <f>TITRES_STAT!B798</f>
        <v>45761</v>
      </c>
      <c r="B795" s="5">
        <f>TITRES_STAT!C798</f>
        <v>22</v>
      </c>
      <c r="C795" s="5">
        <f>TITRES_STAT!D798</f>
        <v>20.167400000000001</v>
      </c>
      <c r="D795" s="5">
        <f>TITRES_STAT!E798</f>
        <v>2429</v>
      </c>
      <c r="E795" s="2">
        <f t="shared" si="48"/>
        <v>189980</v>
      </c>
      <c r="F795" s="5" t="str">
        <f t="shared" si="51"/>
        <v>BEARISH</v>
      </c>
      <c r="G795" s="5" t="str">
        <f t="shared" si="50"/>
        <v>WEAK</v>
      </c>
      <c r="H795" s="5" t="str">
        <f t="shared" si="49"/>
        <v>CONFIRMED BEARISH</v>
      </c>
    </row>
    <row r="796" spans="1:8" ht="13.5" x14ac:dyDescent="0.25">
      <c r="A796" s="3">
        <f>TITRES_STAT!B799</f>
        <v>45762</v>
      </c>
      <c r="B796" s="5">
        <f>TITRES_STAT!C799</f>
        <v>22.68</v>
      </c>
      <c r="C796" s="5">
        <f>TITRES_STAT!D799</f>
        <v>20.790800000000001</v>
      </c>
      <c r="D796" s="5">
        <f>TITRES_STAT!E799</f>
        <v>2390</v>
      </c>
      <c r="E796" s="2">
        <f t="shared" si="48"/>
        <v>192370</v>
      </c>
      <c r="F796" s="5" t="str">
        <f t="shared" si="51"/>
        <v>BEARISH</v>
      </c>
      <c r="G796" s="5" t="str">
        <f t="shared" si="50"/>
        <v>NEUTRAL</v>
      </c>
      <c r="H796" s="5" t="str">
        <f t="shared" si="49"/>
        <v>CONFIRMED BEARISH</v>
      </c>
    </row>
    <row r="797" spans="1:8" ht="13.5" x14ac:dyDescent="0.25">
      <c r="A797" s="3">
        <f>TITRES_STAT!B800</f>
        <v>45763</v>
      </c>
      <c r="B797" s="5">
        <f>TITRES_STAT!C800</f>
        <v>22.68</v>
      </c>
      <c r="C797" s="5">
        <f>TITRES_STAT!D800</f>
        <v>20.790800000000001</v>
      </c>
      <c r="D797" s="5">
        <f>TITRES_STAT!E800</f>
        <v>366</v>
      </c>
      <c r="E797" s="2">
        <f t="shared" si="48"/>
        <v>192370</v>
      </c>
      <c r="F797" s="5" t="str">
        <f t="shared" si="51"/>
        <v>BEARISH</v>
      </c>
      <c r="G797" s="5" t="str">
        <f t="shared" si="50"/>
        <v>NEUTRAL</v>
      </c>
      <c r="H797" s="5" t="str">
        <f t="shared" si="49"/>
        <v>CONFIRMED BEARISH</v>
      </c>
    </row>
    <row r="798" spans="1:8" ht="13.5" x14ac:dyDescent="0.25">
      <c r="A798" s="3">
        <f>TITRES_STAT!B801</f>
        <v>45764</v>
      </c>
      <c r="B798" s="5">
        <f>TITRES_STAT!C801</f>
        <v>22.59</v>
      </c>
      <c r="C798" s="5">
        <f>TITRES_STAT!D801</f>
        <v>20.708300000000001</v>
      </c>
      <c r="D798" s="5">
        <f>TITRES_STAT!E801</f>
        <v>233</v>
      </c>
      <c r="E798" s="2">
        <f t="shared" si="48"/>
        <v>192137</v>
      </c>
      <c r="F798" s="5" t="str">
        <f t="shared" si="51"/>
        <v>BEARISH</v>
      </c>
      <c r="G798" s="5" t="str">
        <f t="shared" si="50"/>
        <v>NEUTRAL</v>
      </c>
      <c r="H798" s="5" t="str">
        <f t="shared" si="49"/>
        <v>CONFIRMED BEARISH</v>
      </c>
    </row>
    <row r="799" spans="1:8" ht="13.5" x14ac:dyDescent="0.25">
      <c r="A799" s="3">
        <f>TITRES_STAT!B802</f>
        <v>45765</v>
      </c>
      <c r="B799" s="5">
        <f>TITRES_STAT!C802</f>
        <v>22.44</v>
      </c>
      <c r="C799" s="5">
        <f>TITRES_STAT!D802</f>
        <v>20.570699999999999</v>
      </c>
      <c r="D799" s="5">
        <f>TITRES_STAT!E802</f>
        <v>266</v>
      </c>
      <c r="E799" s="2">
        <f t="shared" si="48"/>
        <v>191871</v>
      </c>
      <c r="F799" s="5" t="str">
        <f t="shared" si="51"/>
        <v>BEARISH</v>
      </c>
      <c r="G799" s="5" t="str">
        <f t="shared" si="50"/>
        <v>NEUTRAL</v>
      </c>
      <c r="H799" s="5" t="str">
        <f t="shared" si="49"/>
        <v>CONFIRMED BEARISH</v>
      </c>
    </row>
    <row r="800" spans="1:8" ht="13.5" x14ac:dyDescent="0.25">
      <c r="A800" s="3">
        <f>TITRES_STAT!B803</f>
        <v>45768</v>
      </c>
      <c r="B800" s="5">
        <f>TITRES_STAT!C803</f>
        <v>22.44</v>
      </c>
      <c r="C800" s="5">
        <f>TITRES_STAT!D803</f>
        <v>20.570699999999999</v>
      </c>
      <c r="D800" s="5">
        <f>TITRES_STAT!E803</f>
        <v>0</v>
      </c>
      <c r="E800" s="2">
        <f t="shared" si="48"/>
        <v>191871</v>
      </c>
      <c r="F800" s="5" t="str">
        <f t="shared" si="51"/>
        <v>BULLISH</v>
      </c>
      <c r="G800" s="5" t="str">
        <f t="shared" si="50"/>
        <v>NEUTRAL</v>
      </c>
      <c r="H800" s="5" t="str">
        <f t="shared" si="49"/>
        <v>CONFIRMED BULLISH</v>
      </c>
    </row>
    <row r="801" spans="1:8" ht="13.5" x14ac:dyDescent="0.25">
      <c r="A801" s="3">
        <f>TITRES_STAT!B804</f>
        <v>45769</v>
      </c>
      <c r="B801" s="5">
        <f>TITRES_STAT!C804</f>
        <v>23.78</v>
      </c>
      <c r="C801" s="5">
        <f>TITRES_STAT!D804</f>
        <v>21.799099999999999</v>
      </c>
      <c r="D801" s="5">
        <f>TITRES_STAT!E804</f>
        <v>2379</v>
      </c>
      <c r="E801" s="2">
        <f t="shared" si="48"/>
        <v>194250</v>
      </c>
      <c r="F801" s="5" t="str">
        <f t="shared" si="51"/>
        <v>BULLISH</v>
      </c>
      <c r="G801" s="5" t="str">
        <f t="shared" si="50"/>
        <v>NEUTRAL</v>
      </c>
      <c r="H801" s="5" t="str">
        <f t="shared" si="49"/>
        <v>CONFIRMED BULLISH</v>
      </c>
    </row>
    <row r="802" spans="1:8" ht="13.5" x14ac:dyDescent="0.25">
      <c r="A802" s="3">
        <f>TITRES_STAT!B805</f>
        <v>45770</v>
      </c>
      <c r="B802" s="5">
        <f>TITRES_STAT!C805</f>
        <v>23.99</v>
      </c>
      <c r="C802" s="5">
        <f>TITRES_STAT!D805</f>
        <v>21.991599999999998</v>
      </c>
      <c r="D802" s="5">
        <f>TITRES_STAT!E805</f>
        <v>5336</v>
      </c>
      <c r="E802" s="2">
        <f t="shared" si="48"/>
        <v>199586</v>
      </c>
      <c r="F802" s="5" t="str">
        <f t="shared" si="51"/>
        <v>BULLISH</v>
      </c>
      <c r="G802" s="5" t="str">
        <f t="shared" si="50"/>
        <v>STRONG</v>
      </c>
      <c r="H802" s="5" t="str">
        <f t="shared" si="49"/>
        <v>CONFIRMED BULLISH</v>
      </c>
    </row>
    <row r="803" spans="1:8" ht="13.5" x14ac:dyDescent="0.25">
      <c r="A803" s="3">
        <f>TITRES_STAT!B806</f>
        <v>45771</v>
      </c>
      <c r="B803" s="5">
        <f>TITRES_STAT!C806</f>
        <v>23.96</v>
      </c>
      <c r="C803" s="5">
        <f>TITRES_STAT!D806</f>
        <v>21.964099999999998</v>
      </c>
      <c r="D803" s="5">
        <f>TITRES_STAT!E806</f>
        <v>236</v>
      </c>
      <c r="E803" s="2">
        <f t="shared" si="48"/>
        <v>199350</v>
      </c>
      <c r="F803" s="5" t="str">
        <f t="shared" si="51"/>
        <v>BULLISH</v>
      </c>
      <c r="G803" s="5" t="str">
        <f t="shared" si="50"/>
        <v>STRONG</v>
      </c>
      <c r="H803" s="5" t="str">
        <f t="shared" si="49"/>
        <v>CONFIRMED BULLISH</v>
      </c>
    </row>
    <row r="804" spans="1:8" ht="13.5" x14ac:dyDescent="0.25">
      <c r="A804" s="3">
        <f>TITRES_STAT!B807</f>
        <v>45772</v>
      </c>
      <c r="B804" s="5">
        <f>TITRES_STAT!C807</f>
        <v>23.89</v>
      </c>
      <c r="C804" s="5">
        <f>TITRES_STAT!D807</f>
        <v>21.9</v>
      </c>
      <c r="D804" s="5">
        <f>TITRES_STAT!E807</f>
        <v>1086</v>
      </c>
      <c r="E804" s="2">
        <f t="shared" si="48"/>
        <v>198264</v>
      </c>
      <c r="F804" s="5" t="str">
        <f t="shared" si="51"/>
        <v>BULLISH</v>
      </c>
      <c r="G804" s="5" t="str">
        <f t="shared" si="50"/>
        <v>STRONG</v>
      </c>
      <c r="H804" s="5" t="str">
        <f t="shared" si="49"/>
        <v>CONFIRMED BULLISH</v>
      </c>
    </row>
    <row r="805" spans="1:8" ht="13.5" x14ac:dyDescent="0.25">
      <c r="A805" s="3">
        <f>TITRES_STAT!B808</f>
        <v>45775</v>
      </c>
      <c r="B805" s="5">
        <f>TITRES_STAT!C808</f>
        <v>24.4</v>
      </c>
      <c r="C805" s="5">
        <f>TITRES_STAT!D808</f>
        <v>22.3675</v>
      </c>
      <c r="D805" s="5">
        <f>TITRES_STAT!E808</f>
        <v>3331</v>
      </c>
      <c r="E805" s="2">
        <f t="shared" si="48"/>
        <v>201595</v>
      </c>
      <c r="F805" s="5" t="str">
        <f t="shared" si="51"/>
        <v>BULLISH</v>
      </c>
      <c r="G805" s="5" t="str">
        <f t="shared" si="50"/>
        <v>STRONG</v>
      </c>
      <c r="H805" s="5" t="str">
        <f t="shared" si="49"/>
        <v>CONFIRMED BULLISH</v>
      </c>
    </row>
    <row r="806" spans="1:8" ht="13.5" x14ac:dyDescent="0.25">
      <c r="A806" s="3">
        <f>TITRES_STAT!B809</f>
        <v>45776</v>
      </c>
      <c r="B806" s="5">
        <f>TITRES_STAT!C809</f>
        <v>24.27</v>
      </c>
      <c r="C806" s="5">
        <f>TITRES_STAT!D809</f>
        <v>22.2483</v>
      </c>
      <c r="D806" s="5">
        <f>TITRES_STAT!E809</f>
        <v>47</v>
      </c>
      <c r="E806" s="2">
        <f t="shared" si="48"/>
        <v>201548</v>
      </c>
      <c r="F806" s="5" t="str">
        <f t="shared" si="51"/>
        <v>BULLISH</v>
      </c>
      <c r="G806" s="5" t="str">
        <f t="shared" si="50"/>
        <v>STRONG</v>
      </c>
      <c r="H806" s="5" t="str">
        <f t="shared" si="49"/>
        <v>CONFIRMED BULLISH</v>
      </c>
    </row>
    <row r="807" spans="1:8" ht="13.5" x14ac:dyDescent="0.25">
      <c r="A807" s="3">
        <f>TITRES_STAT!B810</f>
        <v>45777</v>
      </c>
      <c r="B807" s="5">
        <f>TITRES_STAT!C810</f>
        <v>24.26</v>
      </c>
      <c r="C807" s="5">
        <f>TITRES_STAT!D810</f>
        <v>22.239100000000001</v>
      </c>
      <c r="D807" s="5">
        <f>TITRES_STAT!E810</f>
        <v>13</v>
      </c>
      <c r="E807" s="2">
        <f t="shared" si="48"/>
        <v>201535</v>
      </c>
      <c r="F807" s="5" t="str">
        <f t="shared" si="51"/>
        <v>BULLISH</v>
      </c>
      <c r="G807" s="5" t="str">
        <f t="shared" si="50"/>
        <v>NEUTRAL</v>
      </c>
      <c r="H807" s="5" t="str">
        <f t="shared" si="49"/>
        <v>CONFIRMED BULLISH</v>
      </c>
    </row>
    <row r="808" spans="1:8" ht="13.5" x14ac:dyDescent="0.25">
      <c r="A808" s="3">
        <f>TITRES_STAT!B811</f>
        <v>45779</v>
      </c>
      <c r="B808" s="5">
        <f>TITRES_STAT!C811</f>
        <v>23.82</v>
      </c>
      <c r="C808" s="5">
        <f>TITRES_STAT!D811</f>
        <v>21.835799999999999</v>
      </c>
      <c r="D808" s="5">
        <f>TITRES_STAT!E811</f>
        <v>450</v>
      </c>
      <c r="E808" s="2">
        <f t="shared" si="48"/>
        <v>201085</v>
      </c>
      <c r="F808" s="5" t="str">
        <f t="shared" si="51"/>
        <v>BULLISH</v>
      </c>
      <c r="G808" s="5" t="str">
        <f t="shared" si="50"/>
        <v>NEUTRAL</v>
      </c>
      <c r="H808" s="5" t="str">
        <f t="shared" si="49"/>
        <v>BULLISH DIVERGENCE</v>
      </c>
    </row>
    <row r="809" spans="1:8" ht="13.5" x14ac:dyDescent="0.25">
      <c r="A809" s="3">
        <f>TITRES_STAT!B812</f>
        <v>45782</v>
      </c>
      <c r="B809" s="5">
        <f>TITRES_STAT!C812</f>
        <v>23.9</v>
      </c>
      <c r="C809" s="5">
        <f>TITRES_STAT!D812</f>
        <v>21.909099999999999</v>
      </c>
      <c r="D809" s="5">
        <f>TITRES_STAT!E812</f>
        <v>5363</v>
      </c>
      <c r="E809" s="2">
        <f t="shared" si="48"/>
        <v>206448</v>
      </c>
      <c r="F809" s="5" t="str">
        <f t="shared" si="51"/>
        <v>BULLISH</v>
      </c>
      <c r="G809" s="5" t="str">
        <f t="shared" si="50"/>
        <v>STRONG</v>
      </c>
      <c r="H809" s="5" t="str">
        <f t="shared" si="49"/>
        <v>CONFIRMED BULLISH</v>
      </c>
    </row>
    <row r="810" spans="1:8" ht="13.5" x14ac:dyDescent="0.25">
      <c r="A810" s="3">
        <f>TITRES_STAT!B813</f>
        <v>45783</v>
      </c>
      <c r="B810" s="5">
        <f>TITRES_STAT!C813</f>
        <v>24.39</v>
      </c>
      <c r="C810" s="5">
        <f>TITRES_STAT!D813</f>
        <v>22.3583</v>
      </c>
      <c r="D810" s="5">
        <f>TITRES_STAT!E813</f>
        <v>1181</v>
      </c>
      <c r="E810" s="2">
        <f t="shared" si="48"/>
        <v>207629</v>
      </c>
      <c r="F810" s="5" t="str">
        <f t="shared" si="51"/>
        <v>BULLISH</v>
      </c>
      <c r="G810" s="5" t="str">
        <f t="shared" si="50"/>
        <v>STRONG</v>
      </c>
      <c r="H810" s="5" t="str">
        <f t="shared" si="49"/>
        <v>BULLISH DIVERGENCE</v>
      </c>
    </row>
    <row r="811" spans="1:8" ht="13.5" x14ac:dyDescent="0.25">
      <c r="A811" s="3">
        <f>TITRES_STAT!B814</f>
        <v>45784</v>
      </c>
      <c r="B811" s="5">
        <f>TITRES_STAT!C814</f>
        <v>24.4</v>
      </c>
      <c r="C811" s="5">
        <f>TITRES_STAT!D814</f>
        <v>22.3675</v>
      </c>
      <c r="D811" s="5">
        <f>TITRES_STAT!E814</f>
        <v>960</v>
      </c>
      <c r="E811" s="2">
        <f t="shared" si="48"/>
        <v>208589</v>
      </c>
      <c r="F811" s="5" t="str">
        <f t="shared" si="51"/>
        <v>BULLISH</v>
      </c>
      <c r="G811" s="5" t="str">
        <f t="shared" si="50"/>
        <v>STRONG</v>
      </c>
      <c r="H811" s="5" t="str">
        <f t="shared" si="49"/>
        <v>CONFIRMED BULLISH</v>
      </c>
    </row>
    <row r="812" spans="1:8" ht="13.5" x14ac:dyDescent="0.25">
      <c r="A812" s="3">
        <f>TITRES_STAT!B815</f>
        <v>45785</v>
      </c>
      <c r="B812" s="5">
        <f>TITRES_STAT!C815</f>
        <v>24.38</v>
      </c>
      <c r="C812" s="5">
        <f>TITRES_STAT!D815</f>
        <v>22.3491</v>
      </c>
      <c r="D812" s="5">
        <f>TITRES_STAT!E815</f>
        <v>665</v>
      </c>
      <c r="E812" s="2">
        <f t="shared" si="48"/>
        <v>207924</v>
      </c>
      <c r="F812" s="5" t="str">
        <f t="shared" si="51"/>
        <v>BULLISH</v>
      </c>
      <c r="G812" s="5" t="str">
        <f t="shared" si="50"/>
        <v>STRONG</v>
      </c>
      <c r="H812" s="5" t="str">
        <f t="shared" si="49"/>
        <v>CONFIRMED BULLISH</v>
      </c>
    </row>
    <row r="813" spans="1:8" ht="13.5" x14ac:dyDescent="0.25">
      <c r="A813" s="3">
        <f>TITRES_STAT!B816</f>
        <v>45786</v>
      </c>
      <c r="B813" s="5">
        <f>TITRES_STAT!C816</f>
        <v>24.36</v>
      </c>
      <c r="C813" s="5">
        <f>TITRES_STAT!D816</f>
        <v>22.3308</v>
      </c>
      <c r="D813" s="5">
        <f>TITRES_STAT!E816</f>
        <v>153</v>
      </c>
      <c r="E813" s="2">
        <f t="shared" si="48"/>
        <v>207771</v>
      </c>
      <c r="F813" s="5" t="str">
        <f t="shared" si="51"/>
        <v>BULLISH</v>
      </c>
      <c r="G813" s="5" t="str">
        <f t="shared" si="50"/>
        <v>STRONG</v>
      </c>
      <c r="H813" s="5" t="str">
        <f t="shared" si="49"/>
        <v>CONFIRMED BULLISH</v>
      </c>
    </row>
    <row r="814" spans="1:8" ht="13.5" x14ac:dyDescent="0.25">
      <c r="A814" s="3">
        <f>TITRES_STAT!B817</f>
        <v>45789</v>
      </c>
      <c r="B814" s="5">
        <f>TITRES_STAT!C817</f>
        <v>24.38</v>
      </c>
      <c r="C814" s="5">
        <f>TITRES_STAT!D817</f>
        <v>22.3491</v>
      </c>
      <c r="D814" s="5">
        <f>TITRES_STAT!E817</f>
        <v>45</v>
      </c>
      <c r="E814" s="2">
        <f t="shared" si="48"/>
        <v>207816</v>
      </c>
      <c r="F814" s="5" t="str">
        <f t="shared" si="51"/>
        <v>BULLISH</v>
      </c>
      <c r="G814" s="5" t="str">
        <f t="shared" si="50"/>
        <v>NEUTRAL</v>
      </c>
      <c r="H814" s="5" t="str">
        <f t="shared" si="49"/>
        <v>CONFIRMED BULLISH</v>
      </c>
    </row>
    <row r="815" spans="1:8" ht="13.5" x14ac:dyDescent="0.25">
      <c r="A815" s="3">
        <f>TITRES_STAT!B818</f>
        <v>45790</v>
      </c>
      <c r="B815" s="5">
        <f>TITRES_STAT!C818</f>
        <v>24.38</v>
      </c>
      <c r="C815" s="5">
        <f>TITRES_STAT!D818</f>
        <v>22.3491</v>
      </c>
      <c r="D815" s="5">
        <f>TITRES_STAT!E818</f>
        <v>0</v>
      </c>
      <c r="E815" s="2">
        <f t="shared" si="48"/>
        <v>207816</v>
      </c>
      <c r="F815" s="5" t="str">
        <f t="shared" si="51"/>
        <v>BULLISH</v>
      </c>
      <c r="G815" s="5" t="str">
        <f t="shared" si="50"/>
        <v>NEUTRAL</v>
      </c>
      <c r="H815" s="5" t="str">
        <f t="shared" si="49"/>
        <v>BULLISH DIVERGENCE</v>
      </c>
    </row>
    <row r="816" spans="1:8" ht="13.5" x14ac:dyDescent="0.25">
      <c r="A816" s="3">
        <f>TITRES_STAT!B819</f>
        <v>45791</v>
      </c>
      <c r="B816" s="5">
        <f>TITRES_STAT!C819</f>
        <v>24.36</v>
      </c>
      <c r="C816" s="5">
        <f>TITRES_STAT!D819</f>
        <v>22.3308</v>
      </c>
      <c r="D816" s="5">
        <f>TITRES_STAT!E819</f>
        <v>253</v>
      </c>
      <c r="E816" s="2">
        <f t="shared" si="48"/>
        <v>207563</v>
      </c>
      <c r="F816" s="5" t="str">
        <f t="shared" si="51"/>
        <v>BEARISH</v>
      </c>
      <c r="G816" s="5" t="str">
        <f t="shared" si="50"/>
        <v>NEUTRAL</v>
      </c>
      <c r="H816" s="5" t="str">
        <f t="shared" si="49"/>
        <v>CONFIRMED BEARISH</v>
      </c>
    </row>
    <row r="817" spans="1:8" ht="13.5" x14ac:dyDescent="0.25">
      <c r="A817" s="3">
        <f>TITRES_STAT!B820</f>
        <v>45792</v>
      </c>
      <c r="B817" s="5">
        <f>TITRES_STAT!C820</f>
        <v>24.36</v>
      </c>
      <c r="C817" s="5">
        <f>TITRES_STAT!D820</f>
        <v>22.3308</v>
      </c>
      <c r="D817" s="5">
        <f>TITRES_STAT!E820</f>
        <v>0</v>
      </c>
      <c r="E817" s="2">
        <f t="shared" si="48"/>
        <v>207563</v>
      </c>
      <c r="F817" s="5" t="str">
        <f t="shared" si="51"/>
        <v>BEARISH</v>
      </c>
      <c r="G817" s="5" t="str">
        <f t="shared" si="50"/>
        <v>NEUTRAL</v>
      </c>
      <c r="H817" s="5" t="str">
        <f t="shared" si="49"/>
        <v>CONFIRMED BEARISH</v>
      </c>
    </row>
    <row r="818" spans="1:8" ht="13.5" x14ac:dyDescent="0.25">
      <c r="A818" s="3">
        <f>TITRES_STAT!B821</f>
        <v>45793</v>
      </c>
      <c r="B818" s="5">
        <f>TITRES_STAT!C821</f>
        <v>23.99</v>
      </c>
      <c r="C818" s="5">
        <f>TITRES_STAT!D821</f>
        <v>21.991599999999998</v>
      </c>
      <c r="D818" s="5">
        <f>TITRES_STAT!E821</f>
        <v>603</v>
      </c>
      <c r="E818" s="2">
        <f t="shared" si="48"/>
        <v>206960</v>
      </c>
      <c r="F818" s="5" t="str">
        <f t="shared" si="51"/>
        <v>BEARISH</v>
      </c>
      <c r="G818" s="5" t="str">
        <f t="shared" si="50"/>
        <v>NEUTRAL</v>
      </c>
      <c r="H818" s="5" t="str">
        <f t="shared" si="49"/>
        <v>CONFIRMED BEARISH</v>
      </c>
    </row>
    <row r="819" spans="1:8" ht="13.5" x14ac:dyDescent="0.25">
      <c r="A819" s="3">
        <f>TITRES_STAT!B822</f>
        <v>45796</v>
      </c>
      <c r="B819" s="5">
        <f>TITRES_STAT!C822</f>
        <v>23.95</v>
      </c>
      <c r="C819" s="5">
        <f>TITRES_STAT!D822</f>
        <v>21.954999999999998</v>
      </c>
      <c r="D819" s="5">
        <f>TITRES_STAT!E822</f>
        <v>9</v>
      </c>
      <c r="E819" s="2">
        <f t="shared" si="48"/>
        <v>206951</v>
      </c>
      <c r="F819" s="5" t="str">
        <f t="shared" si="51"/>
        <v>BEARISH</v>
      </c>
      <c r="G819" s="5" t="str">
        <f t="shared" si="50"/>
        <v>NEUTRAL</v>
      </c>
      <c r="H819" s="5" t="str">
        <f t="shared" si="49"/>
        <v>CONFIRMED BEARISH</v>
      </c>
    </row>
    <row r="820" spans="1:8" ht="13.5" x14ac:dyDescent="0.25">
      <c r="A820" s="3">
        <f>TITRES_STAT!B823</f>
        <v>45797</v>
      </c>
      <c r="B820" s="5">
        <f>TITRES_STAT!C823</f>
        <v>23.95</v>
      </c>
      <c r="C820" s="5">
        <f>TITRES_STAT!D823</f>
        <v>21.954999999999998</v>
      </c>
      <c r="D820" s="5">
        <f>TITRES_STAT!E823</f>
        <v>0</v>
      </c>
      <c r="E820" s="2">
        <f t="shared" si="48"/>
        <v>206951</v>
      </c>
      <c r="F820" s="5" t="str">
        <f t="shared" si="51"/>
        <v>BEARISH</v>
      </c>
      <c r="G820" s="5" t="str">
        <f t="shared" si="50"/>
        <v>NEUTRAL</v>
      </c>
      <c r="H820" s="5" t="str">
        <f t="shared" si="49"/>
        <v>CONFIRMED BEARISH</v>
      </c>
    </row>
    <row r="821" spans="1:8" ht="13.5" x14ac:dyDescent="0.25">
      <c r="A821" s="3">
        <f>TITRES_STAT!B824</f>
        <v>45798</v>
      </c>
      <c r="B821" s="5">
        <f>TITRES_STAT!C824</f>
        <v>24.4</v>
      </c>
      <c r="C821" s="5">
        <f>TITRES_STAT!D824</f>
        <v>22.3675</v>
      </c>
      <c r="D821" s="5">
        <f>TITRES_STAT!E824</f>
        <v>0</v>
      </c>
      <c r="E821" s="2">
        <f t="shared" si="48"/>
        <v>206951</v>
      </c>
      <c r="F821" s="5" t="str">
        <f t="shared" si="51"/>
        <v>BEARISH</v>
      </c>
      <c r="G821" s="5" t="str">
        <f t="shared" si="50"/>
        <v>NEUTRAL</v>
      </c>
      <c r="H821" s="5" t="str">
        <f t="shared" si="49"/>
        <v>BEARISH DIVERGENCE</v>
      </c>
    </row>
    <row r="822" spans="1:8" ht="13.5" x14ac:dyDescent="0.25">
      <c r="A822" s="3">
        <f>TITRES_STAT!B825</f>
        <v>45799</v>
      </c>
      <c r="B822" s="5">
        <f>TITRES_STAT!C825</f>
        <v>24.4</v>
      </c>
      <c r="C822" s="5">
        <f>TITRES_STAT!D825</f>
        <v>22.3675</v>
      </c>
      <c r="D822" s="5">
        <f>TITRES_STAT!E825</f>
        <v>58039</v>
      </c>
      <c r="E822" s="2">
        <f t="shared" si="48"/>
        <v>206951</v>
      </c>
      <c r="F822" s="5" t="str">
        <f t="shared" si="51"/>
        <v>BEARISH</v>
      </c>
      <c r="G822" s="5" t="str">
        <f t="shared" si="50"/>
        <v>NEUTRAL</v>
      </c>
      <c r="H822" s="5" t="str">
        <f t="shared" si="49"/>
        <v>BEARISH DIVERGENCE</v>
      </c>
    </row>
    <row r="823" spans="1:8" ht="13.5" x14ac:dyDescent="0.25">
      <c r="A823" s="3">
        <f>TITRES_STAT!B826</f>
        <v>45800</v>
      </c>
      <c r="B823" s="5">
        <f>TITRES_STAT!C826</f>
        <v>24.4</v>
      </c>
      <c r="C823" s="5">
        <f>TITRES_STAT!D826</f>
        <v>22.3675</v>
      </c>
      <c r="D823" s="5">
        <f>TITRES_STAT!E826</f>
        <v>14726</v>
      </c>
      <c r="E823" s="2">
        <f t="shared" si="48"/>
        <v>206951</v>
      </c>
      <c r="F823" s="5" t="str">
        <f t="shared" si="51"/>
        <v>BEARISH</v>
      </c>
      <c r="G823" s="5" t="str">
        <f t="shared" si="50"/>
        <v>NEUTRAL</v>
      </c>
      <c r="H823" s="5" t="str">
        <f t="shared" si="49"/>
        <v>BEARISH DIVERGENCE</v>
      </c>
    </row>
    <row r="824" spans="1:8" ht="13.5" x14ac:dyDescent="0.25">
      <c r="A824" s="3">
        <f>TITRES_STAT!B827</f>
        <v>45803</v>
      </c>
      <c r="B824" s="5">
        <f>TITRES_STAT!C827</f>
        <v>24.7</v>
      </c>
      <c r="C824" s="5">
        <f>TITRES_STAT!D827</f>
        <v>22.642499999999998</v>
      </c>
      <c r="D824" s="5">
        <f>TITRES_STAT!E827</f>
        <v>1640</v>
      </c>
      <c r="E824" s="2">
        <f t="shared" si="48"/>
        <v>208591</v>
      </c>
      <c r="F824" s="5" t="str">
        <f t="shared" si="51"/>
        <v>BULLISH</v>
      </c>
      <c r="G824" s="5" t="str">
        <f t="shared" si="50"/>
        <v>NEUTRAL</v>
      </c>
      <c r="H824" s="5" t="str">
        <f t="shared" si="49"/>
        <v>CONFIRMED BULLISH</v>
      </c>
    </row>
    <row r="825" spans="1:8" ht="13.5" x14ac:dyDescent="0.25">
      <c r="A825" s="3">
        <f>TITRES_STAT!B828</f>
        <v>45804</v>
      </c>
      <c r="B825" s="5">
        <f>TITRES_STAT!C828</f>
        <v>24.42</v>
      </c>
      <c r="C825" s="5">
        <f>TITRES_STAT!D828</f>
        <v>22.3858</v>
      </c>
      <c r="D825" s="5">
        <f>TITRES_STAT!E828</f>
        <v>25</v>
      </c>
      <c r="E825" s="2">
        <f t="shared" si="48"/>
        <v>208566</v>
      </c>
      <c r="F825" s="5" t="str">
        <f t="shared" si="51"/>
        <v>BULLISH</v>
      </c>
      <c r="G825" s="5" t="str">
        <f t="shared" si="50"/>
        <v>NEUTRAL</v>
      </c>
      <c r="H825" s="5" t="str">
        <f t="shared" si="49"/>
        <v>CONFIRMED BULLISH</v>
      </c>
    </row>
    <row r="826" spans="1:8" ht="13.5" x14ac:dyDescent="0.25">
      <c r="A826" s="3">
        <f>TITRES_STAT!B829</f>
        <v>45805</v>
      </c>
      <c r="B826" s="5">
        <f>TITRES_STAT!C829</f>
        <v>24.41</v>
      </c>
      <c r="C826" s="5">
        <f>TITRES_STAT!D829</f>
        <v>22.3766</v>
      </c>
      <c r="D826" s="5">
        <f>TITRES_STAT!E829</f>
        <v>140697</v>
      </c>
      <c r="E826" s="2">
        <f t="shared" si="48"/>
        <v>67869</v>
      </c>
      <c r="F826" s="5" t="str">
        <f t="shared" si="51"/>
        <v>BEARISH</v>
      </c>
      <c r="G826" s="5" t="str">
        <f t="shared" si="50"/>
        <v>WEAK</v>
      </c>
      <c r="H826" s="5" t="str">
        <f t="shared" si="49"/>
        <v>BEARISH DIVERGENCE</v>
      </c>
    </row>
    <row r="827" spans="1:8" ht="13.5" x14ac:dyDescent="0.25">
      <c r="A827" s="3">
        <f>TITRES_STAT!B830</f>
        <v>45806</v>
      </c>
      <c r="B827" s="5">
        <f>TITRES_STAT!C830</f>
        <v>24.4</v>
      </c>
      <c r="C827" s="5">
        <f>TITRES_STAT!D830</f>
        <v>22.3675</v>
      </c>
      <c r="D827" s="5">
        <f>TITRES_STAT!E830</f>
        <v>4800</v>
      </c>
      <c r="E827" s="2">
        <f t="shared" si="48"/>
        <v>63069</v>
      </c>
      <c r="F827" s="5" t="str">
        <f t="shared" si="51"/>
        <v>BEARISH</v>
      </c>
      <c r="G827" s="5" t="str">
        <f t="shared" si="50"/>
        <v>WEAK</v>
      </c>
      <c r="H827" s="5" t="str">
        <f t="shared" si="49"/>
        <v>NEUTRAL</v>
      </c>
    </row>
    <row r="828" spans="1:8" ht="13.5" x14ac:dyDescent="0.25">
      <c r="A828" s="3">
        <f>TITRES_STAT!B831</f>
        <v>45807</v>
      </c>
      <c r="B828" s="5">
        <f>TITRES_STAT!C831</f>
        <v>24.4</v>
      </c>
      <c r="C828" s="5">
        <f>TITRES_STAT!D831</f>
        <v>22.3675</v>
      </c>
      <c r="D828" s="5">
        <f>TITRES_STAT!E831</f>
        <v>14820</v>
      </c>
      <c r="E828" s="2">
        <f t="shared" si="48"/>
        <v>63069</v>
      </c>
      <c r="F828" s="5" t="str">
        <f t="shared" si="51"/>
        <v>BEARISH</v>
      </c>
      <c r="G828" s="5" t="str">
        <f t="shared" si="50"/>
        <v>WEAK</v>
      </c>
      <c r="H828" s="5" t="str">
        <f t="shared" si="49"/>
        <v>NEUTRAL</v>
      </c>
    </row>
    <row r="829" spans="1:8" ht="13.5" x14ac:dyDescent="0.25">
      <c r="A829" s="3">
        <f>TITRES_STAT!B832</f>
        <v>45810</v>
      </c>
      <c r="B829" s="5">
        <f>TITRES_STAT!C832</f>
        <v>25.5</v>
      </c>
      <c r="C829" s="5">
        <f>TITRES_STAT!D832</f>
        <v>23.375900000000001</v>
      </c>
      <c r="D829" s="5">
        <f>TITRES_STAT!E832</f>
        <v>3867</v>
      </c>
      <c r="E829" s="2">
        <f t="shared" si="48"/>
        <v>66936</v>
      </c>
      <c r="F829" s="5" t="str">
        <f t="shared" si="51"/>
        <v>BEARISH</v>
      </c>
      <c r="G829" s="5" t="str">
        <f t="shared" si="50"/>
        <v>WEAK</v>
      </c>
      <c r="H829" s="5" t="str">
        <f t="shared" si="49"/>
        <v>BEARISH DIVERGENCE</v>
      </c>
    </row>
    <row r="830" spans="1:8" ht="13.5" x14ac:dyDescent="0.25">
      <c r="A830" s="3">
        <f>TITRES_STAT!B833</f>
        <v>45811</v>
      </c>
      <c r="B830" s="5">
        <f>TITRES_STAT!C833</f>
        <v>25.34</v>
      </c>
      <c r="C830" s="5">
        <f>TITRES_STAT!D833</f>
        <v>23.229199999999999</v>
      </c>
      <c r="D830" s="5">
        <f>TITRES_STAT!E833</f>
        <v>487</v>
      </c>
      <c r="E830" s="2">
        <f t="shared" si="48"/>
        <v>66449</v>
      </c>
      <c r="F830" s="5" t="str">
        <f t="shared" si="51"/>
        <v>BEARISH</v>
      </c>
      <c r="G830" s="5" t="str">
        <f t="shared" si="50"/>
        <v>WEAK</v>
      </c>
      <c r="H830" s="5" t="str">
        <f t="shared" si="49"/>
        <v>BEARISH DIVERGENCE</v>
      </c>
    </row>
    <row r="831" spans="1:8" ht="13.5" x14ac:dyDescent="0.25">
      <c r="A831" s="3">
        <f>TITRES_STAT!B834</f>
        <v>45812</v>
      </c>
      <c r="B831" s="5">
        <f>TITRES_STAT!C834</f>
        <v>24.4</v>
      </c>
      <c r="C831" s="5">
        <f>TITRES_STAT!D834</f>
        <v>22.3675</v>
      </c>
      <c r="D831" s="5">
        <f>TITRES_STAT!E834</f>
        <v>4258</v>
      </c>
      <c r="E831" s="2">
        <f t="shared" si="48"/>
        <v>62191</v>
      </c>
      <c r="F831" s="5" t="str">
        <f t="shared" si="51"/>
        <v>BEARISH</v>
      </c>
      <c r="G831" s="5" t="str">
        <f t="shared" si="50"/>
        <v>WEAK</v>
      </c>
      <c r="H831" s="5" t="str">
        <f t="shared" si="49"/>
        <v>CONFIRMED BEARISH</v>
      </c>
    </row>
    <row r="832" spans="1:8" ht="13.5" x14ac:dyDescent="0.25">
      <c r="A832" s="3">
        <f>TITRES_STAT!B835</f>
        <v>45813</v>
      </c>
      <c r="B832" s="5">
        <f>TITRES_STAT!C835</f>
        <v>24.4</v>
      </c>
      <c r="C832" s="5">
        <f>TITRES_STAT!D835</f>
        <v>22.3675</v>
      </c>
      <c r="D832" s="5">
        <f>TITRES_STAT!E835</f>
        <v>0</v>
      </c>
      <c r="E832" s="2">
        <f t="shared" si="48"/>
        <v>62191</v>
      </c>
      <c r="F832" s="5" t="str">
        <f t="shared" si="51"/>
        <v>BEARISH</v>
      </c>
      <c r="G832" s="5" t="str">
        <f t="shared" si="50"/>
        <v>NEUTRAL</v>
      </c>
      <c r="H832" s="5" t="str">
        <f t="shared" si="49"/>
        <v>NEUTRAL</v>
      </c>
    </row>
    <row r="833" spans="1:8" ht="13.5" x14ac:dyDescent="0.25">
      <c r="A833" s="3">
        <f>TITRES_STAT!B836</f>
        <v>45817</v>
      </c>
      <c r="B833" s="5">
        <f>TITRES_STAT!C836</f>
        <v>24.4</v>
      </c>
      <c r="C833" s="5">
        <f>TITRES_STAT!D836</f>
        <v>22.3675</v>
      </c>
      <c r="D833" s="5">
        <f>TITRES_STAT!E836</f>
        <v>205</v>
      </c>
      <c r="E833" s="2">
        <f t="shared" si="48"/>
        <v>62191</v>
      </c>
      <c r="F833" s="5" t="str">
        <f t="shared" si="51"/>
        <v>BEARISH</v>
      </c>
      <c r="G833" s="5" t="str">
        <f t="shared" si="50"/>
        <v>NEUTRAL</v>
      </c>
      <c r="H833" s="5" t="str">
        <f t="shared" si="49"/>
        <v>NEUTRAL</v>
      </c>
    </row>
    <row r="834" spans="1:8" ht="13.5" x14ac:dyDescent="0.25">
      <c r="A834" s="3">
        <f>TITRES_STAT!B837</f>
        <v>45818</v>
      </c>
      <c r="B834" s="5">
        <f>TITRES_STAT!C837</f>
        <v>24.4</v>
      </c>
      <c r="C834" s="5">
        <f>TITRES_STAT!D837</f>
        <v>22.3675</v>
      </c>
      <c r="D834" s="5">
        <f>TITRES_STAT!E837</f>
        <v>1236</v>
      </c>
      <c r="E834" s="2">
        <f t="shared" si="48"/>
        <v>62191</v>
      </c>
      <c r="F834" s="5" t="str">
        <f t="shared" si="51"/>
        <v>BEARISH</v>
      </c>
      <c r="G834" s="5" t="str">
        <f t="shared" si="50"/>
        <v>WEAK</v>
      </c>
      <c r="H834" s="5" t="str">
        <f t="shared" si="49"/>
        <v>CONFIRMED BEARISH</v>
      </c>
    </row>
    <row r="835" spans="1:8" ht="13.5" x14ac:dyDescent="0.25">
      <c r="A835" s="3">
        <f>TITRES_STAT!B838</f>
        <v>45819</v>
      </c>
      <c r="B835" s="5">
        <f>TITRES_STAT!C838</f>
        <v>24.41</v>
      </c>
      <c r="C835" s="5">
        <f>TITRES_STAT!D838</f>
        <v>22.3766</v>
      </c>
      <c r="D835" s="5">
        <f>TITRES_STAT!E838</f>
        <v>330</v>
      </c>
      <c r="E835" s="2">
        <f t="shared" si="48"/>
        <v>62521</v>
      </c>
      <c r="F835" s="5" t="str">
        <f t="shared" si="51"/>
        <v>BEARISH</v>
      </c>
      <c r="G835" s="5" t="str">
        <f t="shared" si="50"/>
        <v>WEAK</v>
      </c>
      <c r="H835" s="5" t="str">
        <f t="shared" si="49"/>
        <v>CONFIRMED BEARISH</v>
      </c>
    </row>
    <row r="836" spans="1:8" ht="13.5" x14ac:dyDescent="0.25">
      <c r="A836" s="3">
        <f>TITRES_STAT!B839</f>
        <v>45820</v>
      </c>
      <c r="B836" s="5">
        <f>TITRES_STAT!C839</f>
        <v>24.4</v>
      </c>
      <c r="C836" s="5">
        <f>TITRES_STAT!D839</f>
        <v>22.3675</v>
      </c>
      <c r="D836" s="5">
        <f>TITRES_STAT!E839</f>
        <v>2149</v>
      </c>
      <c r="E836" s="2">
        <f t="shared" ref="E836:E899" si="52">IF(B836&gt;B835, E835+D836, IF(B836&lt;B835, E835-D836, E835))</f>
        <v>60372</v>
      </c>
      <c r="F836" s="5" t="str">
        <f t="shared" si="51"/>
        <v>BEARISH</v>
      </c>
      <c r="G836" s="5" t="str">
        <f t="shared" si="50"/>
        <v>WEAK</v>
      </c>
      <c r="H836" s="5" t="str">
        <f t="shared" si="49"/>
        <v>NEUTRAL</v>
      </c>
    </row>
    <row r="837" spans="1:8" ht="13.5" x14ac:dyDescent="0.25">
      <c r="A837" s="3">
        <f>TITRES_STAT!B840</f>
        <v>45821</v>
      </c>
      <c r="B837" s="5">
        <f>TITRES_STAT!C840</f>
        <v>24.41</v>
      </c>
      <c r="C837" s="5">
        <f>TITRES_STAT!D840</f>
        <v>22.3766</v>
      </c>
      <c r="D837" s="5">
        <f>TITRES_STAT!E840</f>
        <v>15641</v>
      </c>
      <c r="E837" s="2">
        <f t="shared" si="52"/>
        <v>76013</v>
      </c>
      <c r="F837" s="5" t="str">
        <f t="shared" si="51"/>
        <v>BULLISH</v>
      </c>
      <c r="G837" s="5" t="str">
        <f t="shared" si="50"/>
        <v>STRONG</v>
      </c>
      <c r="H837" s="5" t="str">
        <f t="shared" si="49"/>
        <v>CONFIRMED BULLISH</v>
      </c>
    </row>
    <row r="838" spans="1:8" ht="13.5" x14ac:dyDescent="0.25">
      <c r="A838" s="3">
        <f>TITRES_STAT!B841</f>
        <v>45824</v>
      </c>
      <c r="B838" s="5">
        <f>TITRES_STAT!C841</f>
        <v>24.4</v>
      </c>
      <c r="C838" s="5">
        <f>TITRES_STAT!D841</f>
        <v>22.3675</v>
      </c>
      <c r="D838" s="5">
        <f>TITRES_STAT!E841</f>
        <v>2912</v>
      </c>
      <c r="E838" s="2">
        <f t="shared" si="52"/>
        <v>73101</v>
      </c>
      <c r="F838" s="5" t="str">
        <f t="shared" si="51"/>
        <v>BULLISH</v>
      </c>
      <c r="G838" s="5" t="str">
        <f t="shared" si="50"/>
        <v>STRONG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f>TITRES_STAT!B842</f>
        <v>45825</v>
      </c>
      <c r="B839" s="5">
        <f>TITRES_STAT!C842</f>
        <v>24.4</v>
      </c>
      <c r="C839" s="5">
        <f>TITRES_STAT!D842</f>
        <v>22.3675</v>
      </c>
      <c r="D839" s="5">
        <f>TITRES_STAT!E842</f>
        <v>4911</v>
      </c>
      <c r="E839" s="2">
        <f t="shared" si="52"/>
        <v>73101</v>
      </c>
      <c r="F839" s="5" t="str">
        <f t="shared" si="51"/>
        <v>BULLISH</v>
      </c>
      <c r="G839" s="5" t="str">
        <f t="shared" ref="G839:G902" si="54">IF((E839-E834)/E834 &gt; 0.02, "STRONG",
 IF((E839-E834)/E834 &lt; -0.02, "WEAK", "NEUTRAL"))</f>
        <v>STRONG</v>
      </c>
      <c r="H839" s="5" t="str">
        <f t="shared" si="53"/>
        <v>NEUTRAL</v>
      </c>
    </row>
    <row r="840" spans="1:8" ht="13.5" x14ac:dyDescent="0.25">
      <c r="A840" s="3">
        <f>TITRES_STAT!B843</f>
        <v>45826</v>
      </c>
      <c r="B840" s="5">
        <f>TITRES_STAT!C843</f>
        <v>24.4</v>
      </c>
      <c r="C840" s="5">
        <f>TITRES_STAT!D843</f>
        <v>22.3675</v>
      </c>
      <c r="D840" s="5">
        <f>TITRES_STAT!E843</f>
        <v>91553</v>
      </c>
      <c r="E840" s="2">
        <f t="shared" si="52"/>
        <v>73101</v>
      </c>
      <c r="F840" s="5" t="str">
        <f t="shared" ref="F840:F903" si="55">IF(E840&gt;E835,"BULLISH",IF(E840&lt;E835,"BEARISH","NEUTRAL"))</f>
        <v>BULLISH</v>
      </c>
      <c r="G840" s="5" t="str">
        <f t="shared" si="54"/>
        <v>STRONG</v>
      </c>
      <c r="H840" s="5" t="str">
        <f t="shared" si="53"/>
        <v>BULLISH DIVERGENCE</v>
      </c>
    </row>
    <row r="841" spans="1:8" ht="13.5" x14ac:dyDescent="0.25">
      <c r="A841" s="3">
        <f>TITRES_STAT!B844</f>
        <v>45827</v>
      </c>
      <c r="B841" s="5">
        <f>TITRES_STAT!C844</f>
        <v>24.45</v>
      </c>
      <c r="C841" s="5">
        <f>TITRES_STAT!D844</f>
        <v>22.4133</v>
      </c>
      <c r="D841" s="5">
        <f>TITRES_STAT!E844</f>
        <v>25441</v>
      </c>
      <c r="E841" s="2">
        <f t="shared" si="52"/>
        <v>98542</v>
      </c>
      <c r="F841" s="5" t="str">
        <f t="shared" si="55"/>
        <v>BULLISH</v>
      </c>
      <c r="G841" s="5" t="str">
        <f t="shared" si="54"/>
        <v>STRONG</v>
      </c>
      <c r="H841" s="5" t="str">
        <f t="shared" si="53"/>
        <v>CONFIRMED BULLISH</v>
      </c>
    </row>
    <row r="842" spans="1:8" ht="13.5" x14ac:dyDescent="0.25">
      <c r="A842" s="3">
        <f>TITRES_STAT!B845</f>
        <v>45828</v>
      </c>
      <c r="B842" s="5">
        <f>TITRES_STAT!C845</f>
        <v>24.41</v>
      </c>
      <c r="C842" s="5">
        <f>TITRES_STAT!D845</f>
        <v>22.3766</v>
      </c>
      <c r="D842" s="5">
        <f>TITRES_STAT!E845</f>
        <v>24385</v>
      </c>
      <c r="E842" s="2">
        <f t="shared" si="52"/>
        <v>74157</v>
      </c>
      <c r="F842" s="5" t="str">
        <f t="shared" si="55"/>
        <v>BEARISH</v>
      </c>
      <c r="G842" s="5" t="str">
        <f t="shared" si="54"/>
        <v>WEAK</v>
      </c>
      <c r="H842" s="5" t="str">
        <f t="shared" si="53"/>
        <v>NEUTRAL</v>
      </c>
    </row>
    <row r="843" spans="1:8" ht="13.5" x14ac:dyDescent="0.25">
      <c r="A843" s="3">
        <f>TITRES_STAT!B846</f>
        <v>45831</v>
      </c>
      <c r="B843" s="5">
        <f>TITRES_STAT!C846</f>
        <v>24.5</v>
      </c>
      <c r="C843" s="5">
        <f>TITRES_STAT!D846</f>
        <v>22.459099999999999</v>
      </c>
      <c r="D843" s="5">
        <f>TITRES_STAT!E846</f>
        <v>121</v>
      </c>
      <c r="E843" s="2">
        <f t="shared" si="52"/>
        <v>74278</v>
      </c>
      <c r="F843" s="5" t="str">
        <f t="shared" si="55"/>
        <v>BULLISH</v>
      </c>
      <c r="G843" s="5" t="str">
        <f t="shared" si="54"/>
        <v>NEUTRAL</v>
      </c>
      <c r="H843" s="5" t="str">
        <f t="shared" si="53"/>
        <v>CONFIRMED BULLISH</v>
      </c>
    </row>
    <row r="844" spans="1:8" ht="13.5" x14ac:dyDescent="0.25">
      <c r="A844" s="3">
        <f>TITRES_STAT!B847</f>
        <v>45832</v>
      </c>
      <c r="B844" s="5">
        <f>TITRES_STAT!C847</f>
        <v>24.2</v>
      </c>
      <c r="C844" s="5">
        <f>TITRES_STAT!D847</f>
        <v>22.184100000000001</v>
      </c>
      <c r="D844" s="5">
        <f>TITRES_STAT!E847</f>
        <v>1230</v>
      </c>
      <c r="E844" s="2">
        <f t="shared" si="52"/>
        <v>73048</v>
      </c>
      <c r="F844" s="5" t="str">
        <f t="shared" si="55"/>
        <v>BEARISH</v>
      </c>
      <c r="G844" s="5" t="str">
        <f t="shared" si="54"/>
        <v>NEUTRAL</v>
      </c>
      <c r="H844" s="5" t="str">
        <f t="shared" si="53"/>
        <v>CONFIRMED BEARISH</v>
      </c>
    </row>
    <row r="845" spans="1:8" ht="13.5" x14ac:dyDescent="0.25">
      <c r="A845" s="3">
        <f>TITRES_STAT!B848</f>
        <v>45833</v>
      </c>
      <c r="B845" s="5">
        <f>TITRES_STAT!C848</f>
        <v>23.4</v>
      </c>
      <c r="C845" s="5">
        <f>TITRES_STAT!D848</f>
        <v>23.4</v>
      </c>
      <c r="D845" s="5">
        <f>TITRES_STAT!E848</f>
        <v>1840</v>
      </c>
      <c r="E845" s="2">
        <f t="shared" si="52"/>
        <v>71208</v>
      </c>
      <c r="F845" s="5" t="str">
        <f t="shared" si="55"/>
        <v>BEARISH</v>
      </c>
      <c r="G845" s="5" t="str">
        <f t="shared" si="54"/>
        <v>WEAK</v>
      </c>
      <c r="H845" s="5" t="str">
        <f t="shared" si="53"/>
        <v>CONFIRMED BEARISH</v>
      </c>
    </row>
    <row r="846" spans="1:8" ht="13.5" x14ac:dyDescent="0.25">
      <c r="A846" s="3">
        <f>TITRES_STAT!B849</f>
        <v>45835</v>
      </c>
      <c r="B846" s="5">
        <f>TITRES_STAT!C849</f>
        <v>24.8</v>
      </c>
      <c r="C846" s="5">
        <f>TITRES_STAT!D849</f>
        <v>24.8</v>
      </c>
      <c r="D846" s="5">
        <f>TITRES_STAT!E849</f>
        <v>3397</v>
      </c>
      <c r="E846" s="2">
        <f t="shared" si="52"/>
        <v>74605</v>
      </c>
      <c r="F846" s="5" t="str">
        <f t="shared" si="55"/>
        <v>BEARISH</v>
      </c>
      <c r="G846" s="5" t="str">
        <f t="shared" si="54"/>
        <v>WEAK</v>
      </c>
      <c r="H846" s="5" t="str">
        <f t="shared" si="53"/>
        <v>BEARISH DIVERGENCE</v>
      </c>
    </row>
    <row r="847" spans="1:8" ht="13.5" x14ac:dyDescent="0.25">
      <c r="A847" s="3">
        <f>TITRES_STAT!B850</f>
        <v>45838</v>
      </c>
      <c r="B847" s="5">
        <f>TITRES_STAT!C850</f>
        <v>25.3</v>
      </c>
      <c r="C847" s="5">
        <f>TITRES_STAT!D850</f>
        <v>25.3</v>
      </c>
      <c r="D847" s="5">
        <f>TITRES_STAT!E850</f>
        <v>724</v>
      </c>
      <c r="E847" s="2">
        <f t="shared" si="52"/>
        <v>75329</v>
      </c>
      <c r="F847" s="5" t="str">
        <f t="shared" si="55"/>
        <v>BULLISH</v>
      </c>
      <c r="G847" s="5" t="str">
        <f t="shared" si="54"/>
        <v>NEUTRAL</v>
      </c>
      <c r="H847" s="5" t="str">
        <f t="shared" si="53"/>
        <v>CONFIRMED BULLISH</v>
      </c>
    </row>
    <row r="848" spans="1:8" ht="13.5" x14ac:dyDescent="0.25">
      <c r="A848" s="3">
        <f>TITRES_STAT!B851</f>
        <v>45839</v>
      </c>
      <c r="B848" s="5">
        <f>TITRES_STAT!C851</f>
        <v>25.76</v>
      </c>
      <c r="C848" s="5">
        <f>TITRES_STAT!D851</f>
        <v>25.76</v>
      </c>
      <c r="D848" s="5">
        <f>TITRES_STAT!E851</f>
        <v>1644</v>
      </c>
      <c r="E848" s="2">
        <f t="shared" si="52"/>
        <v>76973</v>
      </c>
      <c r="F848" s="5" t="str">
        <f t="shared" si="55"/>
        <v>BULLISH</v>
      </c>
      <c r="G848" s="5" t="str">
        <f t="shared" si="54"/>
        <v>STRONG</v>
      </c>
      <c r="H848" s="5" t="str">
        <f t="shared" si="53"/>
        <v>CONFIRMED BULLISH</v>
      </c>
    </row>
    <row r="849" spans="1:8" ht="13.5" x14ac:dyDescent="0.25">
      <c r="A849" s="3">
        <f>TITRES_STAT!B852</f>
        <v>45840</v>
      </c>
      <c r="B849" s="5">
        <f>TITRES_STAT!C852</f>
        <v>25.7</v>
      </c>
      <c r="C849" s="5">
        <f>TITRES_STAT!D852</f>
        <v>25.7</v>
      </c>
      <c r="D849" s="5">
        <f>TITRES_STAT!E852</f>
        <v>111</v>
      </c>
      <c r="E849" s="2">
        <f t="shared" si="52"/>
        <v>76862</v>
      </c>
      <c r="F849" s="5" t="str">
        <f t="shared" si="55"/>
        <v>BULLISH</v>
      </c>
      <c r="G849" s="5" t="str">
        <f t="shared" si="54"/>
        <v>STRONG</v>
      </c>
      <c r="H849" s="5" t="str">
        <f t="shared" si="53"/>
        <v>CONFIRMED BULLISH</v>
      </c>
    </row>
    <row r="850" spans="1:8" ht="13.5" x14ac:dyDescent="0.25">
      <c r="A850" s="3">
        <f>TITRES_STAT!B853</f>
        <v>45841</v>
      </c>
      <c r="B850" s="5">
        <f>TITRES_STAT!C853</f>
        <v>25.69</v>
      </c>
      <c r="C850" s="5">
        <f>TITRES_STAT!D853</f>
        <v>25.69</v>
      </c>
      <c r="D850" s="5">
        <f>TITRES_STAT!E853</f>
        <v>277</v>
      </c>
      <c r="E850" s="2">
        <f t="shared" si="52"/>
        <v>76585</v>
      </c>
      <c r="F850" s="5" t="str">
        <f t="shared" si="55"/>
        <v>BULLISH</v>
      </c>
      <c r="G850" s="5" t="str">
        <f t="shared" si="54"/>
        <v>STRONG</v>
      </c>
      <c r="H850" s="5" t="str">
        <f t="shared" si="53"/>
        <v>CONFIRMED BULLISH</v>
      </c>
    </row>
    <row r="851" spans="1:8" ht="13.5" x14ac:dyDescent="0.25">
      <c r="A851" s="3">
        <f>TITRES_STAT!B854</f>
        <v>45842</v>
      </c>
      <c r="B851" s="5">
        <f>TITRES_STAT!C854</f>
        <v>25.69</v>
      </c>
      <c r="C851" s="5">
        <f>TITRES_STAT!D854</f>
        <v>25.69</v>
      </c>
      <c r="D851" s="5">
        <f>TITRES_STAT!E854</f>
        <v>0</v>
      </c>
      <c r="E851" s="2">
        <f t="shared" si="52"/>
        <v>76585</v>
      </c>
      <c r="F851" s="5" t="str">
        <f t="shared" si="55"/>
        <v>BULLISH</v>
      </c>
      <c r="G851" s="5" t="str">
        <f t="shared" si="54"/>
        <v>STRONG</v>
      </c>
      <c r="H851" s="5" t="str">
        <f t="shared" si="53"/>
        <v>CONFIRMED BULLISH</v>
      </c>
    </row>
    <row r="852" spans="1:8" ht="13.5" x14ac:dyDescent="0.25">
      <c r="A852" s="3">
        <f>TITRES_STAT!B855</f>
        <v>45845</v>
      </c>
      <c r="B852" s="5">
        <f>TITRES_STAT!C855</f>
        <v>25.69</v>
      </c>
      <c r="C852" s="5">
        <f>TITRES_STAT!D855</f>
        <v>25.69</v>
      </c>
      <c r="D852" s="5">
        <f>TITRES_STAT!E855</f>
        <v>0</v>
      </c>
      <c r="E852" s="2">
        <f t="shared" si="52"/>
        <v>76585</v>
      </c>
      <c r="F852" s="5" t="str">
        <f t="shared" si="55"/>
        <v>BULLISH</v>
      </c>
      <c r="G852" s="5" t="str">
        <f t="shared" si="54"/>
        <v>NEUTRAL</v>
      </c>
      <c r="H852" s="5" t="str">
        <f t="shared" si="53"/>
        <v>CONFIRMED BULLISH</v>
      </c>
    </row>
    <row r="853" spans="1:8" ht="13.5" x14ac:dyDescent="0.25">
      <c r="A853" s="3">
        <f>TITRES_STAT!B856</f>
        <v>45846</v>
      </c>
      <c r="B853" s="5">
        <f>TITRES_STAT!C856</f>
        <v>25.35</v>
      </c>
      <c r="C853" s="5">
        <f>TITRES_STAT!D856</f>
        <v>25.35</v>
      </c>
      <c r="D853" s="5">
        <f>TITRES_STAT!E856</f>
        <v>6</v>
      </c>
      <c r="E853" s="2">
        <f t="shared" si="52"/>
        <v>76579</v>
      </c>
      <c r="F853" s="5" t="str">
        <f t="shared" si="55"/>
        <v>BEARISH</v>
      </c>
      <c r="G853" s="5" t="str">
        <f t="shared" si="54"/>
        <v>NEUTRAL</v>
      </c>
      <c r="H853" s="5" t="str">
        <f t="shared" si="53"/>
        <v>CONFIRMED BEARISH</v>
      </c>
    </row>
    <row r="854" spans="1:8" ht="13.5" x14ac:dyDescent="0.25">
      <c r="A854" s="3">
        <f>TITRES_STAT!B857</f>
        <v>45847</v>
      </c>
      <c r="B854" s="5">
        <f>TITRES_STAT!C857</f>
        <v>25.3</v>
      </c>
      <c r="C854" s="5">
        <f>TITRES_STAT!D857</f>
        <v>25.3</v>
      </c>
      <c r="D854" s="5">
        <f>TITRES_STAT!E857</f>
        <v>100</v>
      </c>
      <c r="E854" s="2">
        <f t="shared" si="52"/>
        <v>76479</v>
      </c>
      <c r="F854" s="5" t="str">
        <f t="shared" si="55"/>
        <v>BEARISH</v>
      </c>
      <c r="G854" s="5" t="str">
        <f t="shared" si="54"/>
        <v>NEUTRAL</v>
      </c>
      <c r="H854" s="5" t="str">
        <f t="shared" si="53"/>
        <v>CONFIRMED BEARISH</v>
      </c>
    </row>
    <row r="855" spans="1:8" ht="13.5" x14ac:dyDescent="0.25">
      <c r="A855" s="3">
        <f>TITRES_STAT!B858</f>
        <v>45848</v>
      </c>
      <c r="B855" s="5">
        <f>TITRES_STAT!C858</f>
        <v>25.2</v>
      </c>
      <c r="C855" s="5">
        <f>TITRES_STAT!D858</f>
        <v>25.2</v>
      </c>
      <c r="D855" s="5">
        <f>TITRES_STAT!E858</f>
        <v>12</v>
      </c>
      <c r="E855" s="2">
        <f t="shared" si="52"/>
        <v>76467</v>
      </c>
      <c r="F855" s="5" t="str">
        <f t="shared" si="55"/>
        <v>BEARISH</v>
      </c>
      <c r="G855" s="5" t="str">
        <f t="shared" si="54"/>
        <v>NEUTRAL</v>
      </c>
      <c r="H855" s="5" t="str">
        <f t="shared" si="53"/>
        <v>CONFIRMED BEARISH</v>
      </c>
    </row>
    <row r="856" spans="1:8" ht="13.5" x14ac:dyDescent="0.25">
      <c r="A856" s="3">
        <f>TITRES_STAT!B859</f>
        <v>45849</v>
      </c>
      <c r="B856" s="5">
        <f>TITRES_STAT!C859</f>
        <v>24.6</v>
      </c>
      <c r="C856" s="5">
        <f>TITRES_STAT!D859</f>
        <v>24.6</v>
      </c>
      <c r="D856" s="5">
        <f>TITRES_STAT!E859</f>
        <v>556</v>
      </c>
      <c r="E856" s="2">
        <f t="shared" si="52"/>
        <v>75911</v>
      </c>
      <c r="F856" s="5" t="str">
        <f t="shared" si="55"/>
        <v>BEARISH</v>
      </c>
      <c r="G856" s="5" t="str">
        <f t="shared" si="54"/>
        <v>NEUTRAL</v>
      </c>
      <c r="H856" s="5" t="str">
        <f t="shared" si="53"/>
        <v>CONFIRMED BEARISH</v>
      </c>
    </row>
    <row r="857" spans="1:8" ht="13.5" x14ac:dyDescent="0.25">
      <c r="A857" s="3">
        <f>TITRES_STAT!B860</f>
        <v>45852</v>
      </c>
      <c r="B857" s="5">
        <f>TITRES_STAT!C860</f>
        <v>24.41</v>
      </c>
      <c r="C857" s="5">
        <f>TITRES_STAT!D860</f>
        <v>24.41</v>
      </c>
      <c r="D857" s="5">
        <f>TITRES_STAT!E860</f>
        <v>20</v>
      </c>
      <c r="E857" s="2">
        <f t="shared" si="52"/>
        <v>75891</v>
      </c>
      <c r="F857" s="5" t="str">
        <f t="shared" si="55"/>
        <v>BEARISH</v>
      </c>
      <c r="G857" s="5" t="str">
        <f t="shared" si="54"/>
        <v>NEUTRAL</v>
      </c>
      <c r="H857" s="5" t="str">
        <f t="shared" si="53"/>
        <v>CONFIRMED BEARISH</v>
      </c>
    </row>
    <row r="858" spans="1:8" ht="13.5" x14ac:dyDescent="0.25">
      <c r="A858" s="3">
        <f>TITRES_STAT!B861</f>
        <v>45853</v>
      </c>
      <c r="B858" s="5">
        <f>TITRES_STAT!C861</f>
        <v>24.6</v>
      </c>
      <c r="C858" s="5">
        <f>TITRES_STAT!D861</f>
        <v>24.6</v>
      </c>
      <c r="D858" s="5">
        <f>TITRES_STAT!E861</f>
        <v>167</v>
      </c>
      <c r="E858" s="2">
        <f t="shared" si="52"/>
        <v>76058</v>
      </c>
      <c r="F858" s="5" t="str">
        <f t="shared" si="55"/>
        <v>BEARISH</v>
      </c>
      <c r="G858" s="5" t="str">
        <f t="shared" si="54"/>
        <v>NEUTRAL</v>
      </c>
      <c r="H858" s="5" t="str">
        <f t="shared" si="53"/>
        <v>CONFIRMED BEARISH</v>
      </c>
    </row>
    <row r="859" spans="1:8" ht="13.5" x14ac:dyDescent="0.25">
      <c r="A859" s="3">
        <f>TITRES_STAT!B862</f>
        <v>45854</v>
      </c>
      <c r="B859" s="5">
        <f>TITRES_STAT!C862</f>
        <v>25.18</v>
      </c>
      <c r="C859" s="5">
        <f>TITRES_STAT!D862</f>
        <v>25.18</v>
      </c>
      <c r="D859" s="5">
        <f>TITRES_STAT!E862</f>
        <v>201</v>
      </c>
      <c r="E859" s="2">
        <f t="shared" si="52"/>
        <v>76259</v>
      </c>
      <c r="F859" s="5" t="str">
        <f t="shared" si="55"/>
        <v>BEARISH</v>
      </c>
      <c r="G859" s="5" t="str">
        <f t="shared" si="54"/>
        <v>NEUTRAL</v>
      </c>
      <c r="H859" s="5" t="str">
        <f t="shared" si="53"/>
        <v>CONFIRMED BEARISH</v>
      </c>
    </row>
    <row r="860" spans="1:8" ht="13.5" x14ac:dyDescent="0.25">
      <c r="A860" s="3">
        <f>TITRES_STAT!B863</f>
        <v>45855</v>
      </c>
      <c r="B860" s="5">
        <f>TITRES_STAT!C863</f>
        <v>25</v>
      </c>
      <c r="C860" s="5">
        <f>TITRES_STAT!D863</f>
        <v>25</v>
      </c>
      <c r="D860" s="5">
        <f>TITRES_STAT!E863</f>
        <v>228</v>
      </c>
      <c r="E860" s="2">
        <f t="shared" si="52"/>
        <v>76031</v>
      </c>
      <c r="F860" s="5" t="str">
        <f t="shared" si="55"/>
        <v>BEARISH</v>
      </c>
      <c r="G860" s="5" t="str">
        <f t="shared" si="54"/>
        <v>NEUTRAL</v>
      </c>
      <c r="H860" s="5" t="str">
        <f t="shared" si="53"/>
        <v>CONFIRMED BEARISH</v>
      </c>
    </row>
    <row r="861" spans="1:8" ht="13.5" x14ac:dyDescent="0.25">
      <c r="A861" s="3">
        <f>TITRES_STAT!B864</f>
        <v>45856</v>
      </c>
      <c r="B861" s="5">
        <f>TITRES_STAT!C864</f>
        <v>25.17</v>
      </c>
      <c r="C861" s="5">
        <f>TITRES_STAT!D864</f>
        <v>25.17</v>
      </c>
      <c r="D861" s="5">
        <f>TITRES_STAT!E864</f>
        <v>82</v>
      </c>
      <c r="E861" s="2">
        <f t="shared" si="52"/>
        <v>76113</v>
      </c>
      <c r="F861" s="5" t="str">
        <f t="shared" si="55"/>
        <v>BULLISH</v>
      </c>
      <c r="G861" s="5" t="str">
        <f t="shared" si="54"/>
        <v>NEUTRAL</v>
      </c>
      <c r="H861" s="5" t="str">
        <f t="shared" si="53"/>
        <v>CONFIRMED BULLISH</v>
      </c>
    </row>
    <row r="862" spans="1:8" ht="13.5" x14ac:dyDescent="0.25">
      <c r="A862" s="3">
        <f>TITRES_STAT!B865</f>
        <v>45859</v>
      </c>
      <c r="B862" s="5">
        <f>TITRES_STAT!C865</f>
        <v>25.1</v>
      </c>
      <c r="C862" s="5">
        <f>TITRES_STAT!D865</f>
        <v>25.1</v>
      </c>
      <c r="D862" s="5">
        <f>TITRES_STAT!E865</f>
        <v>145</v>
      </c>
      <c r="E862" s="2">
        <f t="shared" si="52"/>
        <v>75968</v>
      </c>
      <c r="F862" s="5" t="str">
        <f t="shared" si="55"/>
        <v>BULLISH</v>
      </c>
      <c r="G862" s="5" t="str">
        <f t="shared" si="54"/>
        <v>NEUTRAL</v>
      </c>
      <c r="H862" s="5" t="str">
        <f t="shared" si="53"/>
        <v>CONFIRMED BULLISH</v>
      </c>
    </row>
    <row r="863" spans="1:8" ht="13.5" x14ac:dyDescent="0.25">
      <c r="A863" s="3">
        <f>TITRES_STAT!B866</f>
        <v>45860</v>
      </c>
      <c r="B863" s="5">
        <f>TITRES_STAT!C866</f>
        <v>25.05</v>
      </c>
      <c r="C863" s="5">
        <f>TITRES_STAT!D866</f>
        <v>25.05</v>
      </c>
      <c r="D863" s="5">
        <f>TITRES_STAT!E866</f>
        <v>305</v>
      </c>
      <c r="E863" s="2">
        <f t="shared" si="52"/>
        <v>75663</v>
      </c>
      <c r="F863" s="5" t="str">
        <f t="shared" si="55"/>
        <v>BEARISH</v>
      </c>
      <c r="G863" s="5" t="str">
        <f t="shared" si="54"/>
        <v>NEUTRAL</v>
      </c>
      <c r="H863" s="5" t="str">
        <f t="shared" si="53"/>
        <v>BEARISH DIVERGENCE</v>
      </c>
    </row>
    <row r="864" spans="1:8" ht="13.5" x14ac:dyDescent="0.25">
      <c r="A864" s="3">
        <f>TITRES_STAT!B867</f>
        <v>45861</v>
      </c>
      <c r="B864" s="5">
        <f>TITRES_STAT!C867</f>
        <v>25.67</v>
      </c>
      <c r="C864" s="5">
        <f>TITRES_STAT!D867</f>
        <v>25.67</v>
      </c>
      <c r="D864" s="5">
        <f>TITRES_STAT!E867</f>
        <v>2012</v>
      </c>
      <c r="E864" s="2">
        <f t="shared" si="52"/>
        <v>77675</v>
      </c>
      <c r="F864" s="5" t="str">
        <f t="shared" si="55"/>
        <v>BULLISH</v>
      </c>
      <c r="G864" s="5" t="str">
        <f t="shared" si="54"/>
        <v>NEUTRAL</v>
      </c>
      <c r="H864" s="5" t="str">
        <f t="shared" si="53"/>
        <v>CONFIRMED BULLISH</v>
      </c>
    </row>
    <row r="865" spans="1:8" ht="13.5" x14ac:dyDescent="0.25">
      <c r="A865" s="3">
        <f>TITRES_STAT!B868</f>
        <v>45862</v>
      </c>
      <c r="B865" s="5">
        <f>TITRES_STAT!C868</f>
        <v>26.4</v>
      </c>
      <c r="C865" s="5">
        <f>TITRES_STAT!D868</f>
        <v>26.4</v>
      </c>
      <c r="D865" s="5">
        <f>TITRES_STAT!E868</f>
        <v>1753</v>
      </c>
      <c r="E865" s="2">
        <f t="shared" si="52"/>
        <v>79428</v>
      </c>
      <c r="F865" s="5" t="str">
        <f t="shared" si="55"/>
        <v>BULLISH</v>
      </c>
      <c r="G865" s="5" t="str">
        <f t="shared" si="54"/>
        <v>STRONG</v>
      </c>
      <c r="H865" s="5" t="str">
        <f t="shared" si="53"/>
        <v>CONFIRMED BULLISH</v>
      </c>
    </row>
    <row r="866" spans="1:8" ht="13.5" x14ac:dyDescent="0.25">
      <c r="A866" s="3">
        <f>TITRES_STAT!B869</f>
        <v>45866</v>
      </c>
      <c r="B866" s="5">
        <f>TITRES_STAT!C869</f>
        <v>26.89</v>
      </c>
      <c r="C866" s="5">
        <f>TITRES_STAT!D869</f>
        <v>26.89</v>
      </c>
      <c r="D866" s="5">
        <f>TITRES_STAT!E869</f>
        <v>239</v>
      </c>
      <c r="E866" s="2">
        <f t="shared" si="52"/>
        <v>79667</v>
      </c>
      <c r="F866" s="5" t="str">
        <f t="shared" si="55"/>
        <v>BULLISH</v>
      </c>
      <c r="G866" s="5" t="str">
        <f t="shared" si="54"/>
        <v>STRONG</v>
      </c>
      <c r="H866" s="5" t="str">
        <f t="shared" si="53"/>
        <v>CONFIRMED BULLISH</v>
      </c>
    </row>
    <row r="867" spans="1:8" ht="13.5" x14ac:dyDescent="0.25">
      <c r="A867" s="3">
        <f>TITRES_STAT!B870</f>
        <v>45867</v>
      </c>
      <c r="B867" s="5">
        <f>TITRES_STAT!C870</f>
        <v>27</v>
      </c>
      <c r="C867" s="5">
        <f>TITRES_STAT!D870</f>
        <v>27</v>
      </c>
      <c r="D867" s="5">
        <f>TITRES_STAT!E870</f>
        <v>360</v>
      </c>
      <c r="E867" s="2">
        <f t="shared" si="52"/>
        <v>80027</v>
      </c>
      <c r="F867" s="5" t="str">
        <f t="shared" si="55"/>
        <v>BULLISH</v>
      </c>
      <c r="G867" s="5" t="str">
        <f t="shared" si="54"/>
        <v>STRONG</v>
      </c>
      <c r="H867" s="5" t="str">
        <f t="shared" si="53"/>
        <v>CONFIRMED BULLISH</v>
      </c>
    </row>
    <row r="868" spans="1:8" ht="13.5" x14ac:dyDescent="0.25">
      <c r="A868" s="3">
        <f>TITRES_STAT!B871</f>
        <v>45868</v>
      </c>
      <c r="B868" s="5">
        <f>TITRES_STAT!C871</f>
        <v>27.38</v>
      </c>
      <c r="C868" s="5">
        <f>TITRES_STAT!D871</f>
        <v>27.38</v>
      </c>
      <c r="D868" s="5">
        <f>TITRES_STAT!E871</f>
        <v>293</v>
      </c>
      <c r="E868" s="2">
        <f t="shared" si="52"/>
        <v>80320</v>
      </c>
      <c r="F868" s="5" t="str">
        <f t="shared" si="55"/>
        <v>BULLISH</v>
      </c>
      <c r="G868" s="5" t="str">
        <f t="shared" si="54"/>
        <v>STRONG</v>
      </c>
      <c r="H868" s="5" t="str">
        <f t="shared" si="53"/>
        <v>CONFIRMED BULLISH</v>
      </c>
    </row>
    <row r="869" spans="1:8" ht="13.5" x14ac:dyDescent="0.25">
      <c r="A869" s="3">
        <f>TITRES_STAT!B872</f>
        <v>45869</v>
      </c>
      <c r="B869" s="5">
        <f>TITRES_STAT!C872</f>
        <v>27.4</v>
      </c>
      <c r="C869" s="5">
        <f>TITRES_STAT!D872</f>
        <v>27.4</v>
      </c>
      <c r="D869" s="5">
        <f>TITRES_STAT!E872</f>
        <v>10</v>
      </c>
      <c r="E869" s="2">
        <f t="shared" si="52"/>
        <v>80330</v>
      </c>
      <c r="F869" s="5" t="str">
        <f t="shared" si="55"/>
        <v>BULLISH</v>
      </c>
      <c r="G869" s="5" t="str">
        <f t="shared" si="54"/>
        <v>STRONG</v>
      </c>
      <c r="H869" s="5" t="str">
        <f t="shared" si="53"/>
        <v>CONFIRMED BULLISH</v>
      </c>
    </row>
    <row r="870" spans="1:8" ht="13.5" x14ac:dyDescent="0.25">
      <c r="A870" s="3">
        <f>TITRES_STAT!B873</f>
        <v>45870</v>
      </c>
      <c r="B870" s="5">
        <f>TITRES_STAT!C873</f>
        <v>29.04</v>
      </c>
      <c r="C870" s="5">
        <f>TITRES_STAT!D873</f>
        <v>29.04</v>
      </c>
      <c r="D870" s="5">
        <f>TITRES_STAT!E873</f>
        <v>3269</v>
      </c>
      <c r="E870" s="2">
        <f t="shared" si="52"/>
        <v>83599</v>
      </c>
      <c r="F870" s="5" t="str">
        <f t="shared" si="55"/>
        <v>BULLISH</v>
      </c>
      <c r="G870" s="5" t="str">
        <f t="shared" si="54"/>
        <v>STRONG</v>
      </c>
      <c r="H870" s="5" t="str">
        <f t="shared" si="53"/>
        <v>CONFIRMED BULLISH</v>
      </c>
    </row>
    <row r="871" spans="1:8" ht="13.5" x14ac:dyDescent="0.25">
      <c r="A871" s="3">
        <f>TITRES_STAT!B874</f>
        <v>45873</v>
      </c>
      <c r="B871" s="5">
        <f>TITRES_STAT!C874</f>
        <v>30</v>
      </c>
      <c r="C871" s="5">
        <f>TITRES_STAT!D874</f>
        <v>30</v>
      </c>
      <c r="D871" s="5">
        <f>TITRES_STAT!E874</f>
        <v>1374</v>
      </c>
      <c r="E871" s="2">
        <f t="shared" si="52"/>
        <v>84973</v>
      </c>
      <c r="F871" s="5" t="str">
        <f t="shared" si="55"/>
        <v>BULLISH</v>
      </c>
      <c r="G871" s="5" t="str">
        <f t="shared" si="54"/>
        <v>STRONG</v>
      </c>
      <c r="H871" s="5" t="str">
        <f t="shared" si="53"/>
        <v>CONFIRMED BULLISH</v>
      </c>
    </row>
    <row r="872" spans="1:8" ht="13.5" x14ac:dyDescent="0.25">
      <c r="A872" s="3">
        <f>TITRES_STAT!B875</f>
        <v>45874</v>
      </c>
      <c r="B872" s="5">
        <f>TITRES_STAT!C875</f>
        <v>30</v>
      </c>
      <c r="C872" s="5">
        <f>TITRES_STAT!D875</f>
        <v>30</v>
      </c>
      <c r="D872" s="5">
        <f>TITRES_STAT!E875</f>
        <v>0</v>
      </c>
      <c r="E872" s="2">
        <f t="shared" si="52"/>
        <v>84973</v>
      </c>
      <c r="F872" s="5" t="str">
        <f t="shared" si="55"/>
        <v>BULLISH</v>
      </c>
      <c r="G872" s="5" t="str">
        <f t="shared" si="54"/>
        <v>STRONG</v>
      </c>
      <c r="H872" s="5" t="str">
        <f t="shared" si="53"/>
        <v>CONFIRMED BULLISH</v>
      </c>
    </row>
    <row r="873" spans="1:8" ht="13.5" x14ac:dyDescent="0.25">
      <c r="A873" s="3">
        <f>TITRES_STAT!B876</f>
        <v>45875</v>
      </c>
      <c r="B873" s="5">
        <f>TITRES_STAT!C876</f>
        <v>31</v>
      </c>
      <c r="C873" s="5">
        <f>TITRES_STAT!D876</f>
        <v>31</v>
      </c>
      <c r="D873" s="5">
        <f>TITRES_STAT!E876</f>
        <v>20</v>
      </c>
      <c r="E873" s="2">
        <f t="shared" si="52"/>
        <v>84993</v>
      </c>
      <c r="F873" s="5" t="str">
        <f t="shared" si="55"/>
        <v>BULLISH</v>
      </c>
      <c r="G873" s="5" t="str">
        <f t="shared" si="54"/>
        <v>STRONG</v>
      </c>
      <c r="H873" s="5" t="str">
        <f t="shared" si="53"/>
        <v>CONFIRMED BULLISH</v>
      </c>
    </row>
    <row r="874" spans="1:8" ht="13.5" x14ac:dyDescent="0.25">
      <c r="A874" s="3">
        <f>TITRES_STAT!B877</f>
        <v>45876</v>
      </c>
      <c r="B874" s="5">
        <f>TITRES_STAT!C877</f>
        <v>31.48</v>
      </c>
      <c r="C874" s="5">
        <f>TITRES_STAT!D877</f>
        <v>31.48</v>
      </c>
      <c r="D874" s="5">
        <f>TITRES_STAT!E877</f>
        <v>10</v>
      </c>
      <c r="E874" s="2">
        <f t="shared" si="52"/>
        <v>85003</v>
      </c>
      <c r="F874" s="5" t="str">
        <f t="shared" si="55"/>
        <v>BULLISH</v>
      </c>
      <c r="G874" s="5" t="str">
        <f t="shared" si="54"/>
        <v>STRONG</v>
      </c>
      <c r="H874" s="5" t="str">
        <f t="shared" si="53"/>
        <v>CONFIRMED BULLISH</v>
      </c>
    </row>
    <row r="875" spans="1:8" ht="13.5" x14ac:dyDescent="0.25">
      <c r="A875" s="3">
        <f>TITRES_STAT!B878</f>
        <v>45877</v>
      </c>
      <c r="B875" s="5">
        <f>TITRES_STAT!C878</f>
        <v>31.98</v>
      </c>
      <c r="C875" s="5">
        <f>TITRES_STAT!D878</f>
        <v>31.98</v>
      </c>
      <c r="D875" s="5">
        <f>TITRES_STAT!E878</f>
        <v>514</v>
      </c>
      <c r="E875" s="2">
        <f t="shared" si="52"/>
        <v>85517</v>
      </c>
      <c r="F875" s="5" t="str">
        <f t="shared" si="55"/>
        <v>BULLISH</v>
      </c>
      <c r="G875" s="5" t="str">
        <f t="shared" si="54"/>
        <v>STRONG</v>
      </c>
      <c r="H875" s="5" t="str">
        <f t="shared" si="53"/>
        <v>CONFIRMED BULLISH</v>
      </c>
    </row>
    <row r="876" spans="1:8" ht="13.5" x14ac:dyDescent="0.25">
      <c r="A876" s="3">
        <f>TITRES_STAT!B879</f>
        <v>45880</v>
      </c>
      <c r="B876" s="5">
        <f>TITRES_STAT!C879</f>
        <v>33</v>
      </c>
      <c r="C876" s="5">
        <f>TITRES_STAT!D879</f>
        <v>33</v>
      </c>
      <c r="D876" s="5">
        <f>TITRES_STAT!E879</f>
        <v>1178</v>
      </c>
      <c r="E876" s="2">
        <f t="shared" si="52"/>
        <v>86695</v>
      </c>
      <c r="F876" s="5" t="str">
        <f t="shared" si="55"/>
        <v>BULLISH</v>
      </c>
      <c r="G876" s="5" t="str">
        <f t="shared" si="54"/>
        <v>STRONG</v>
      </c>
      <c r="H876" s="5" t="str">
        <f t="shared" si="53"/>
        <v>CONFIRMED BULLISH</v>
      </c>
    </row>
    <row r="877" spans="1:8" ht="13.5" x14ac:dyDescent="0.25">
      <c r="A877" s="3">
        <f>TITRES_STAT!B880</f>
        <v>45881</v>
      </c>
      <c r="B877" s="5">
        <f>TITRES_STAT!C880</f>
        <v>33.5</v>
      </c>
      <c r="C877" s="5">
        <f>TITRES_STAT!D880</f>
        <v>33.5</v>
      </c>
      <c r="D877" s="5">
        <f>TITRES_STAT!E880</f>
        <v>126</v>
      </c>
      <c r="E877" s="2">
        <f t="shared" si="52"/>
        <v>86821</v>
      </c>
      <c r="F877" s="5" t="str">
        <f t="shared" si="55"/>
        <v>BULLISH</v>
      </c>
      <c r="G877" s="5" t="str">
        <f t="shared" si="54"/>
        <v>STRONG</v>
      </c>
      <c r="H877" s="5" t="str">
        <f t="shared" si="53"/>
        <v>CONFIRMED BULLISH</v>
      </c>
    </row>
    <row r="878" spans="1:8" ht="13.5" x14ac:dyDescent="0.25">
      <c r="A878" s="3">
        <f>TITRES_STAT!B881</f>
        <v>45883</v>
      </c>
      <c r="B878" s="5">
        <f>TITRES_STAT!C881</f>
        <v>33</v>
      </c>
      <c r="C878" s="5">
        <f>TITRES_STAT!D881</f>
        <v>33</v>
      </c>
      <c r="D878" s="5">
        <f>TITRES_STAT!E881</f>
        <v>1170</v>
      </c>
      <c r="E878" s="2">
        <f t="shared" si="52"/>
        <v>85651</v>
      </c>
      <c r="F878" s="5" t="str">
        <f t="shared" si="55"/>
        <v>BULLISH</v>
      </c>
      <c r="G878" s="5" t="str">
        <f t="shared" si="54"/>
        <v>NEUTRAL</v>
      </c>
      <c r="H878" s="5" t="str">
        <f t="shared" si="53"/>
        <v>CONFIRMED BULLISH</v>
      </c>
    </row>
    <row r="879" spans="1:8" ht="13.5" x14ac:dyDescent="0.25">
      <c r="A879" s="3">
        <f>TITRES_STAT!B882</f>
        <v>45884</v>
      </c>
      <c r="B879" s="5">
        <f>TITRES_STAT!C882</f>
        <v>33</v>
      </c>
      <c r="C879" s="5">
        <f>TITRES_STAT!D882</f>
        <v>33</v>
      </c>
      <c r="D879" s="5">
        <f>TITRES_STAT!E882</f>
        <v>150</v>
      </c>
      <c r="E879" s="2">
        <f t="shared" si="52"/>
        <v>85651</v>
      </c>
      <c r="F879" s="5" t="str">
        <f t="shared" si="55"/>
        <v>BULLISH</v>
      </c>
      <c r="G879" s="5" t="str">
        <f t="shared" si="54"/>
        <v>NEUTRAL</v>
      </c>
      <c r="H879" s="5" t="str">
        <f t="shared" si="53"/>
        <v>CONFIRMED BULLISH</v>
      </c>
    </row>
    <row r="880" spans="1:8" ht="13.5" x14ac:dyDescent="0.25">
      <c r="A880" s="3">
        <f>TITRES_STAT!B883</f>
        <v>45887</v>
      </c>
      <c r="B880" s="5">
        <f>TITRES_STAT!C883</f>
        <v>32</v>
      </c>
      <c r="C880" s="5">
        <f>TITRES_STAT!D883</f>
        <v>32</v>
      </c>
      <c r="D880" s="5">
        <f>TITRES_STAT!E883</f>
        <v>216</v>
      </c>
      <c r="E880" s="2">
        <f t="shared" si="52"/>
        <v>85435</v>
      </c>
      <c r="F880" s="5" t="str">
        <f t="shared" si="55"/>
        <v>BEARISH</v>
      </c>
      <c r="G880" s="5" t="str">
        <f t="shared" si="54"/>
        <v>NEUTRAL</v>
      </c>
      <c r="H880" s="5" t="str">
        <f t="shared" si="53"/>
        <v>BEARISH DIVERGENCE</v>
      </c>
    </row>
    <row r="881" spans="1:8" ht="13.5" x14ac:dyDescent="0.25">
      <c r="A881" s="3">
        <f>TITRES_STAT!B884</f>
        <v>45888</v>
      </c>
      <c r="B881" s="5">
        <f>TITRES_STAT!C884</f>
        <v>31.8</v>
      </c>
      <c r="C881" s="5">
        <f>TITRES_STAT!D884</f>
        <v>31.8</v>
      </c>
      <c r="D881" s="5">
        <f>TITRES_STAT!E884</f>
        <v>1394</v>
      </c>
      <c r="E881" s="2">
        <f t="shared" si="52"/>
        <v>84041</v>
      </c>
      <c r="F881" s="5" t="str">
        <f t="shared" si="55"/>
        <v>BEARISH</v>
      </c>
      <c r="G881" s="5" t="str">
        <f t="shared" si="54"/>
        <v>WEAK</v>
      </c>
      <c r="H881" s="5" t="str">
        <f t="shared" si="53"/>
        <v>CONFIRMED BEARISH</v>
      </c>
    </row>
    <row r="882" spans="1:8" ht="13.5" x14ac:dyDescent="0.25">
      <c r="A882" s="3">
        <f>TITRES_STAT!B885</f>
        <v>45889</v>
      </c>
      <c r="B882" s="5">
        <f>TITRES_STAT!C885</f>
        <v>31.6</v>
      </c>
      <c r="C882" s="5">
        <f>TITRES_STAT!D885</f>
        <v>31.6</v>
      </c>
      <c r="D882" s="5">
        <f>TITRES_STAT!E885</f>
        <v>206</v>
      </c>
      <c r="E882" s="2">
        <f t="shared" si="52"/>
        <v>83835</v>
      </c>
      <c r="F882" s="5" t="str">
        <f t="shared" si="55"/>
        <v>BEARISH</v>
      </c>
      <c r="G882" s="5" t="str">
        <f t="shared" si="54"/>
        <v>WEAK</v>
      </c>
      <c r="H882" s="5" t="str">
        <f t="shared" si="53"/>
        <v>CONFIRMED BEARISH</v>
      </c>
    </row>
    <row r="883" spans="1:8" ht="13.5" x14ac:dyDescent="0.25">
      <c r="A883" s="3">
        <f>TITRES_STAT!B886</f>
        <v>45890</v>
      </c>
      <c r="B883" s="5">
        <f>TITRES_STAT!C886</f>
        <v>31.3</v>
      </c>
      <c r="C883" s="5">
        <f>TITRES_STAT!D886</f>
        <v>31.3</v>
      </c>
      <c r="D883" s="5">
        <f>TITRES_STAT!E886</f>
        <v>342</v>
      </c>
      <c r="E883" s="2">
        <f t="shared" si="52"/>
        <v>83493</v>
      </c>
      <c r="F883" s="5" t="str">
        <f t="shared" si="55"/>
        <v>BEARISH</v>
      </c>
      <c r="G883" s="5" t="str">
        <f t="shared" si="54"/>
        <v>WEAK</v>
      </c>
      <c r="H883" s="5" t="str">
        <f t="shared" si="53"/>
        <v>CONFIRMED BEARISH</v>
      </c>
    </row>
    <row r="884" spans="1:8" ht="13.5" x14ac:dyDescent="0.25">
      <c r="A884" s="3">
        <f>TITRES_STAT!B887</f>
        <v>45891</v>
      </c>
      <c r="B884" s="5">
        <f>TITRES_STAT!C887</f>
        <v>31.29</v>
      </c>
      <c r="C884" s="5">
        <f>TITRES_STAT!D887</f>
        <v>31.29</v>
      </c>
      <c r="D884" s="5">
        <f>TITRES_STAT!E887</f>
        <v>30</v>
      </c>
      <c r="E884" s="2">
        <f t="shared" si="52"/>
        <v>83463</v>
      </c>
      <c r="F884" s="5" t="str">
        <f t="shared" si="55"/>
        <v>BEARISH</v>
      </c>
      <c r="G884" s="5" t="str">
        <f t="shared" si="54"/>
        <v>WEAK</v>
      </c>
      <c r="H884" s="5" t="str">
        <f t="shared" si="53"/>
        <v>CONFIRMED BEARISH</v>
      </c>
    </row>
    <row r="885" spans="1:8" ht="13.5" x14ac:dyDescent="0.25">
      <c r="A885" s="3">
        <f>TITRES_STAT!B888</f>
        <v>45894</v>
      </c>
      <c r="B885" s="5">
        <f>TITRES_STAT!C888</f>
        <v>31.29</v>
      </c>
      <c r="C885" s="5">
        <f>TITRES_STAT!D888</f>
        <v>31.29</v>
      </c>
      <c r="D885" s="5">
        <f>TITRES_STAT!E888</f>
        <v>0</v>
      </c>
      <c r="E885" s="2">
        <f t="shared" si="52"/>
        <v>83463</v>
      </c>
      <c r="F885" s="5" t="str">
        <f t="shared" si="55"/>
        <v>BEARISH</v>
      </c>
      <c r="G885" s="5" t="str">
        <f t="shared" si="54"/>
        <v>WEAK</v>
      </c>
      <c r="H885" s="5" t="str">
        <f t="shared" si="53"/>
        <v>CONFIRMED BEARISH</v>
      </c>
    </row>
    <row r="886" spans="1:8" ht="13.5" x14ac:dyDescent="0.25">
      <c r="A886" s="3">
        <f>TITRES_STAT!B889</f>
        <v>45895</v>
      </c>
      <c r="B886" s="5">
        <f>TITRES_STAT!C889</f>
        <v>30.89</v>
      </c>
      <c r="C886" s="5">
        <f>TITRES_STAT!D889</f>
        <v>30.89</v>
      </c>
      <c r="D886" s="5">
        <f>TITRES_STAT!E889</f>
        <v>16</v>
      </c>
      <c r="E886" s="2">
        <f t="shared" si="52"/>
        <v>83447</v>
      </c>
      <c r="F886" s="5" t="str">
        <f t="shared" si="55"/>
        <v>BEARISH</v>
      </c>
      <c r="G886" s="5" t="str">
        <f t="shared" si="54"/>
        <v>NEUTRAL</v>
      </c>
      <c r="H886" s="5" t="str">
        <f t="shared" si="53"/>
        <v>CONFIRMED BEARISH</v>
      </c>
    </row>
    <row r="887" spans="1:8" ht="13.5" x14ac:dyDescent="0.25">
      <c r="A887" s="3">
        <f>TITRES_STAT!B890</f>
        <v>45896</v>
      </c>
      <c r="B887" s="5">
        <f>TITRES_STAT!C890</f>
        <v>30.9</v>
      </c>
      <c r="C887" s="5">
        <f>TITRES_STAT!D890</f>
        <v>30.9</v>
      </c>
      <c r="D887" s="5">
        <f>TITRES_STAT!E890</f>
        <v>192</v>
      </c>
      <c r="E887" s="2">
        <f t="shared" si="52"/>
        <v>83639</v>
      </c>
      <c r="F887" s="5" t="str">
        <f t="shared" si="55"/>
        <v>BEARISH</v>
      </c>
      <c r="G887" s="5" t="str">
        <f t="shared" si="54"/>
        <v>NEUTRAL</v>
      </c>
      <c r="H887" s="5" t="str">
        <f t="shared" si="53"/>
        <v>CONFIRMED BEARISH</v>
      </c>
    </row>
    <row r="888" spans="1:8" ht="13.5" x14ac:dyDescent="0.25">
      <c r="A888" s="3">
        <f>TITRES_STAT!B891</f>
        <v>45897</v>
      </c>
      <c r="B888" s="5">
        <f>TITRES_STAT!C891</f>
        <v>30.8</v>
      </c>
      <c r="C888" s="5">
        <f>TITRES_STAT!D891</f>
        <v>30.8</v>
      </c>
      <c r="D888" s="5">
        <f>TITRES_STAT!E891</f>
        <v>3116</v>
      </c>
      <c r="E888" s="2">
        <f t="shared" si="52"/>
        <v>80523</v>
      </c>
      <c r="F888" s="5" t="str">
        <f t="shared" si="55"/>
        <v>BEARISH</v>
      </c>
      <c r="G888" s="5" t="str">
        <f t="shared" si="54"/>
        <v>WEAK</v>
      </c>
      <c r="H888" s="5" t="str">
        <f t="shared" si="53"/>
        <v>CONFIRMED BEARISH</v>
      </c>
    </row>
    <row r="889" spans="1:8" ht="13.5" x14ac:dyDescent="0.25">
      <c r="A889" s="3">
        <f>TITRES_STAT!B892</f>
        <v>45898</v>
      </c>
      <c r="B889" s="5">
        <f>TITRES_STAT!C892</f>
        <v>31.8</v>
      </c>
      <c r="C889" s="5">
        <f>TITRES_STAT!D892</f>
        <v>31.8</v>
      </c>
      <c r="D889" s="5">
        <f>TITRES_STAT!E892</f>
        <v>1495</v>
      </c>
      <c r="E889" s="2">
        <f t="shared" si="52"/>
        <v>82018</v>
      </c>
      <c r="F889" s="5" t="str">
        <f t="shared" si="55"/>
        <v>BEARISH</v>
      </c>
      <c r="G889" s="5" t="str">
        <f t="shared" si="54"/>
        <v>NEUTRAL</v>
      </c>
      <c r="H889" s="5" t="str">
        <f t="shared" si="53"/>
        <v>BEARISH DIVERGENCE</v>
      </c>
    </row>
    <row r="890" spans="1:8" ht="13.5" x14ac:dyDescent="0.25">
      <c r="A890" s="3">
        <f>TITRES_STAT!B893</f>
        <v>45901</v>
      </c>
      <c r="B890" s="5">
        <f>TITRES_STAT!C893</f>
        <v>32.49</v>
      </c>
      <c r="C890" s="5">
        <f>TITRES_STAT!D893</f>
        <v>32.49</v>
      </c>
      <c r="D890" s="5">
        <f>TITRES_STAT!E893</f>
        <v>1040</v>
      </c>
      <c r="E890" s="2">
        <f t="shared" si="52"/>
        <v>83058</v>
      </c>
      <c r="F890" s="5" t="str">
        <f t="shared" si="55"/>
        <v>BEARISH</v>
      </c>
      <c r="G890" s="5" t="str">
        <f t="shared" si="54"/>
        <v>NEUTRAL</v>
      </c>
      <c r="H890" s="5" t="str">
        <f t="shared" si="53"/>
        <v>BEARISH DIVERGENCE</v>
      </c>
    </row>
    <row r="891" spans="1:8" ht="13.5" x14ac:dyDescent="0.25">
      <c r="A891" s="3">
        <f>TITRES_STAT!B894</f>
        <v>45902</v>
      </c>
      <c r="B891" s="5">
        <f>TITRES_STAT!C894</f>
        <v>33.35</v>
      </c>
      <c r="C891" s="5">
        <f>TITRES_STAT!D894</f>
        <v>33.35</v>
      </c>
      <c r="D891" s="5">
        <f>TITRES_STAT!E894</f>
        <v>2713</v>
      </c>
      <c r="E891" s="2">
        <f t="shared" si="52"/>
        <v>85771</v>
      </c>
      <c r="F891" s="5" t="str">
        <f t="shared" si="55"/>
        <v>BULLISH</v>
      </c>
      <c r="G891" s="5" t="str">
        <f t="shared" si="54"/>
        <v>STRONG</v>
      </c>
      <c r="H891" s="5" t="str">
        <f t="shared" si="53"/>
        <v>CONFIRMED BULLISH</v>
      </c>
    </row>
    <row r="892" spans="1:8" ht="13.5" x14ac:dyDescent="0.25">
      <c r="A892" s="3">
        <f>TITRES_STAT!B895</f>
        <v>45903</v>
      </c>
      <c r="B892" s="5">
        <f>TITRES_STAT!C895</f>
        <v>34.5</v>
      </c>
      <c r="C892" s="5">
        <f>TITRES_STAT!D895</f>
        <v>34.5</v>
      </c>
      <c r="D892" s="5">
        <f>TITRES_STAT!E895</f>
        <v>630</v>
      </c>
      <c r="E892" s="2">
        <f t="shared" si="52"/>
        <v>86401</v>
      </c>
      <c r="F892" s="5" t="str">
        <f t="shared" si="55"/>
        <v>BULLISH</v>
      </c>
      <c r="G892" s="5" t="str">
        <f t="shared" si="54"/>
        <v>STRONG</v>
      </c>
      <c r="H892" s="5" t="str">
        <f t="shared" si="53"/>
        <v>CONFIRMED BULLISH</v>
      </c>
    </row>
    <row r="893" spans="1:8" ht="13.5" x14ac:dyDescent="0.25">
      <c r="A893" s="3">
        <f>TITRES_STAT!B896</f>
        <v>45905</v>
      </c>
      <c r="B893" s="5">
        <f>TITRES_STAT!C896</f>
        <v>34.49</v>
      </c>
      <c r="C893" s="5">
        <f>TITRES_STAT!D896</f>
        <v>34.49</v>
      </c>
      <c r="D893" s="5">
        <f>TITRES_STAT!E896</f>
        <v>47</v>
      </c>
      <c r="E893" s="2">
        <f t="shared" si="52"/>
        <v>86354</v>
      </c>
      <c r="F893" s="5" t="str">
        <f t="shared" si="55"/>
        <v>BULLISH</v>
      </c>
      <c r="G893" s="5" t="str">
        <f t="shared" si="54"/>
        <v>STRONG</v>
      </c>
      <c r="H893" s="5" t="str">
        <f t="shared" si="53"/>
        <v>CONFIRMED BULLISH</v>
      </c>
    </row>
    <row r="894" spans="1:8" ht="13.5" x14ac:dyDescent="0.25">
      <c r="A894" s="3">
        <f>TITRES_STAT!B897</f>
        <v>45908</v>
      </c>
      <c r="B894" s="5">
        <f>TITRES_STAT!C897</f>
        <v>34.49</v>
      </c>
      <c r="C894" s="5">
        <f>TITRES_STAT!D897</f>
        <v>34.49</v>
      </c>
      <c r="D894" s="5">
        <f>TITRES_STAT!E897</f>
        <v>0</v>
      </c>
      <c r="E894" s="2">
        <f t="shared" si="52"/>
        <v>86354</v>
      </c>
      <c r="F894" s="5" t="str">
        <f t="shared" si="55"/>
        <v>BULLISH</v>
      </c>
      <c r="G894" s="5" t="str">
        <f t="shared" si="54"/>
        <v>STRONG</v>
      </c>
      <c r="H894" s="5" t="str">
        <f t="shared" si="53"/>
        <v>CONFIRMED BULLISH</v>
      </c>
    </row>
    <row r="895" spans="1:8" ht="13.5" x14ac:dyDescent="0.25">
      <c r="A895" s="3">
        <f>TITRES_STAT!B898</f>
        <v>45909</v>
      </c>
      <c r="B895" s="5">
        <f>TITRES_STAT!C898</f>
        <v>33.770000000000003</v>
      </c>
      <c r="C895" s="5">
        <f>TITRES_STAT!D898</f>
        <v>33.770000000000003</v>
      </c>
      <c r="D895" s="5">
        <f>TITRES_STAT!E898</f>
        <v>53</v>
      </c>
      <c r="E895" s="2">
        <f t="shared" si="52"/>
        <v>86301</v>
      </c>
      <c r="F895" s="5" t="str">
        <f t="shared" si="55"/>
        <v>BULLISH</v>
      </c>
      <c r="G895" s="5" t="str">
        <f t="shared" si="54"/>
        <v>STRONG</v>
      </c>
      <c r="H895" s="5" t="str">
        <f t="shared" si="53"/>
        <v>CONFIRMED BULLISH</v>
      </c>
    </row>
    <row r="896" spans="1:8" ht="13.5" x14ac:dyDescent="0.25">
      <c r="A896" s="3">
        <f>TITRES_STAT!B899</f>
        <v>45910</v>
      </c>
      <c r="B896" s="5">
        <f>TITRES_STAT!C899</f>
        <v>33.770000000000003</v>
      </c>
      <c r="C896" s="5">
        <f>TITRES_STAT!D899</f>
        <v>33.770000000000003</v>
      </c>
      <c r="D896" s="5">
        <f>TITRES_STAT!E899</f>
        <v>1078</v>
      </c>
      <c r="E896" s="2">
        <f t="shared" si="52"/>
        <v>86301</v>
      </c>
      <c r="F896" s="5" t="str">
        <f t="shared" si="55"/>
        <v>BULLISH</v>
      </c>
      <c r="G896" s="5" t="str">
        <f t="shared" si="54"/>
        <v>NEUTRAL</v>
      </c>
      <c r="H896" s="5" t="str">
        <f t="shared" si="53"/>
        <v>CONFIRMED BULLISH</v>
      </c>
    </row>
    <row r="897" spans="1:8" ht="13.5" x14ac:dyDescent="0.25">
      <c r="A897" s="3">
        <f>TITRES_STAT!B900</f>
        <v>45911</v>
      </c>
      <c r="B897" s="5">
        <f>TITRES_STAT!C900</f>
        <v>35</v>
      </c>
      <c r="C897" s="5">
        <f>TITRES_STAT!D900</f>
        <v>35</v>
      </c>
      <c r="D897" s="5">
        <f>TITRES_STAT!E900</f>
        <v>2970</v>
      </c>
      <c r="E897" s="2">
        <f t="shared" si="52"/>
        <v>89271</v>
      </c>
      <c r="F897" s="5" t="str">
        <f t="shared" si="55"/>
        <v>BULLISH</v>
      </c>
      <c r="G897" s="5" t="str">
        <f t="shared" si="54"/>
        <v>STRONG</v>
      </c>
      <c r="H897" s="5" t="str">
        <f t="shared" si="53"/>
        <v>CONFIRMED BULLISH</v>
      </c>
    </row>
    <row r="898" spans="1:8" ht="13.5" x14ac:dyDescent="0.25">
      <c r="A898" s="3">
        <f>TITRES_STAT!B901</f>
        <v>45912</v>
      </c>
      <c r="B898" s="5">
        <f>TITRES_STAT!C901</f>
        <v>34.6</v>
      </c>
      <c r="C898" s="5">
        <f>TITRES_STAT!D901</f>
        <v>34.6</v>
      </c>
      <c r="D898" s="5">
        <f>TITRES_STAT!E901</f>
        <v>177</v>
      </c>
      <c r="E898" s="2">
        <f t="shared" si="52"/>
        <v>89094</v>
      </c>
      <c r="F898" s="5" t="str">
        <f t="shared" si="55"/>
        <v>BULLISH</v>
      </c>
      <c r="G898" s="5" t="str">
        <f t="shared" si="54"/>
        <v>STRONG</v>
      </c>
      <c r="H898" s="5" t="str">
        <f t="shared" si="53"/>
        <v>CONFIRMED BULLISH</v>
      </c>
    </row>
    <row r="899" spans="1:8" ht="13.5" x14ac:dyDescent="0.25">
      <c r="A899" s="3">
        <f>TITRES_STAT!B902</f>
        <v>45915</v>
      </c>
      <c r="B899" s="5">
        <f>TITRES_STAT!C902</f>
        <v>34.79</v>
      </c>
      <c r="C899" s="5">
        <f>TITRES_STAT!D902</f>
        <v>34.79</v>
      </c>
      <c r="D899" s="5">
        <f>TITRES_STAT!E902</f>
        <v>1101</v>
      </c>
      <c r="E899" s="2">
        <f t="shared" si="52"/>
        <v>90195</v>
      </c>
      <c r="F899" s="5" t="str">
        <f t="shared" si="55"/>
        <v>BULLISH</v>
      </c>
      <c r="G899" s="5" t="str">
        <f t="shared" si="54"/>
        <v>STRONG</v>
      </c>
      <c r="H899" s="5" t="str">
        <f t="shared" si="53"/>
        <v>CONFIRMED BULLISH</v>
      </c>
    </row>
    <row r="900" spans="1:8" ht="13.5" x14ac:dyDescent="0.25">
      <c r="A900" s="3">
        <f>TITRES_STAT!B903</f>
        <v>45916</v>
      </c>
      <c r="B900" s="5">
        <f>TITRES_STAT!C903</f>
        <v>35.4</v>
      </c>
      <c r="C900" s="5">
        <f>TITRES_STAT!D903</f>
        <v>35.4</v>
      </c>
      <c r="D900" s="5">
        <f>TITRES_STAT!E903</f>
        <v>8463</v>
      </c>
      <c r="E900" s="2">
        <f t="shared" ref="E900:E931" si="56">IF(B900&gt;B899, E899+D900, IF(B900&lt;B899, E899-D900, E899))</f>
        <v>98658</v>
      </c>
      <c r="F900" s="5" t="str">
        <f t="shared" si="55"/>
        <v>BULLISH</v>
      </c>
      <c r="G900" s="5" t="str">
        <f t="shared" si="54"/>
        <v>STRONG</v>
      </c>
      <c r="H900" s="5" t="str">
        <f t="shared" si="53"/>
        <v>CONFIRMED BULLISH</v>
      </c>
    </row>
    <row r="901" spans="1:8" ht="13.5" x14ac:dyDescent="0.25">
      <c r="A901" s="3">
        <f>TITRES_STAT!B904</f>
        <v>45917</v>
      </c>
      <c r="B901" s="5">
        <f>TITRES_STAT!C904</f>
        <v>33.28</v>
      </c>
      <c r="C901" s="5">
        <f>TITRES_STAT!D904</f>
        <v>33.28</v>
      </c>
      <c r="D901" s="5">
        <f>TITRES_STAT!E904</f>
        <v>86</v>
      </c>
      <c r="E901" s="2">
        <f t="shared" si="56"/>
        <v>98572</v>
      </c>
      <c r="F901" s="5" t="str">
        <f t="shared" si="55"/>
        <v>BULLISH</v>
      </c>
      <c r="G901" s="5" t="str">
        <f t="shared" si="54"/>
        <v>STRONG</v>
      </c>
      <c r="H901" s="5" t="str">
        <f t="shared" si="53"/>
        <v>BULLISH DIVERGENCE</v>
      </c>
    </row>
    <row r="902" spans="1:8" ht="13.5" x14ac:dyDescent="0.25">
      <c r="A902" s="3">
        <f>TITRES_STAT!B905</f>
        <v>45918</v>
      </c>
      <c r="B902" s="5">
        <f>TITRES_STAT!C905</f>
        <v>34.979999999999997</v>
      </c>
      <c r="C902" s="5">
        <f>TITRES_STAT!D905</f>
        <v>34.979999999999997</v>
      </c>
      <c r="D902" s="5">
        <f>TITRES_STAT!E905</f>
        <v>229</v>
      </c>
      <c r="E902" s="2">
        <f t="shared" si="56"/>
        <v>98801</v>
      </c>
      <c r="F902" s="5" t="str">
        <f t="shared" si="55"/>
        <v>BULLISH</v>
      </c>
      <c r="G902" s="5" t="str">
        <f t="shared" si="54"/>
        <v>STRONG</v>
      </c>
      <c r="H902" s="5" t="str">
        <f t="shared" ref="H902:H931" si="57">IF(AND(B902&gt;B897, E902&gt;E897), "CONFIRMED BULLISH",
 IF(AND(B902&lt;B897, E902&lt;E897), "CONFIRMED BEARISH",
 IF(AND(B902&gt;B897, E902&lt;E897), "BEARISH DIVERGENCE",
 IF(AND(B902&lt;B897, E902&gt;E897), "BULLISH DIVERGENCE", "NEUTRAL"))))</f>
        <v>BULLISH DIVERGENCE</v>
      </c>
    </row>
    <row r="903" spans="1:8" ht="13.5" x14ac:dyDescent="0.25">
      <c r="A903" s="3">
        <f>TITRES_STAT!B906</f>
        <v>45919</v>
      </c>
      <c r="B903" s="5">
        <f>TITRES_STAT!C906</f>
        <v>33.5</v>
      </c>
      <c r="C903" s="5">
        <f>TITRES_STAT!D906</f>
        <v>33.5</v>
      </c>
      <c r="D903" s="5">
        <f>TITRES_STAT!E906</f>
        <v>810</v>
      </c>
      <c r="E903" s="2">
        <f t="shared" si="56"/>
        <v>97991</v>
      </c>
      <c r="F903" s="5" t="str">
        <f t="shared" si="55"/>
        <v>BULLISH</v>
      </c>
      <c r="G903" s="5" t="str">
        <f t="shared" ref="G903:G931" si="58">IF((E903-E898)/E898 &gt; 0.02, "STRONG",
 IF((E903-E898)/E898 &lt; -0.02, "WEAK", "NEUTRAL"))</f>
        <v>STRONG</v>
      </c>
      <c r="H903" s="5" t="str">
        <f t="shared" si="57"/>
        <v>BULLISH DIVERGENCE</v>
      </c>
    </row>
    <row r="904" spans="1:8" ht="13.5" x14ac:dyDescent="0.25">
      <c r="A904" s="3">
        <f>TITRES_STAT!B907</f>
        <v>45922</v>
      </c>
      <c r="B904" s="5">
        <f>TITRES_STAT!C907</f>
        <v>35.49</v>
      </c>
      <c r="C904" s="5">
        <f>TITRES_STAT!D907</f>
        <v>35.49</v>
      </c>
      <c r="D904" s="5">
        <f>TITRES_STAT!E907</f>
        <v>37</v>
      </c>
      <c r="E904" s="2">
        <f t="shared" si="56"/>
        <v>98028</v>
      </c>
      <c r="F904" s="5" t="str">
        <f t="shared" ref="F904:F931" si="59">IF(E904&gt;E899,"BULLISH",IF(E904&lt;E899,"BEARISH","NEUTRAL"))</f>
        <v>BULLISH</v>
      </c>
      <c r="G904" s="5" t="str">
        <f t="shared" si="58"/>
        <v>STRONG</v>
      </c>
      <c r="H904" s="5" t="str">
        <f t="shared" si="57"/>
        <v>CONFIRMED BULLISH</v>
      </c>
    </row>
    <row r="905" spans="1:8" ht="13.5" x14ac:dyDescent="0.25">
      <c r="A905" s="3">
        <f>TITRES_STAT!B908</f>
        <v>45923</v>
      </c>
      <c r="B905" s="5">
        <f>TITRES_STAT!C908</f>
        <v>35.19</v>
      </c>
      <c r="C905" s="5">
        <f>TITRES_STAT!D908</f>
        <v>35.19</v>
      </c>
      <c r="D905" s="5">
        <f>TITRES_STAT!E908</f>
        <v>16</v>
      </c>
      <c r="E905" s="2">
        <f t="shared" si="56"/>
        <v>98012</v>
      </c>
      <c r="F905" s="5" t="str">
        <f t="shared" si="59"/>
        <v>BEARISH</v>
      </c>
      <c r="G905" s="5" t="str">
        <f t="shared" si="58"/>
        <v>NEUTRAL</v>
      </c>
      <c r="H905" s="5" t="str">
        <f t="shared" si="57"/>
        <v>CONFIRMED BEARISH</v>
      </c>
    </row>
    <row r="906" spans="1:8" ht="13.5" x14ac:dyDescent="0.25">
      <c r="A906" s="3">
        <f>TITRES_STAT!B909</f>
        <v>45924</v>
      </c>
      <c r="B906" s="5">
        <f>TITRES_STAT!C909</f>
        <v>35.200000000000003</v>
      </c>
      <c r="C906" s="5">
        <f>TITRES_STAT!D909</f>
        <v>35.200000000000003</v>
      </c>
      <c r="D906" s="5">
        <f>TITRES_STAT!E909</f>
        <v>130</v>
      </c>
      <c r="E906" s="2">
        <f t="shared" si="56"/>
        <v>98142</v>
      </c>
      <c r="F906" s="5" t="str">
        <f t="shared" si="59"/>
        <v>BEARISH</v>
      </c>
      <c r="G906" s="5" t="str">
        <f t="shared" si="58"/>
        <v>NEUTRAL</v>
      </c>
      <c r="H906" s="5" t="str">
        <f t="shared" si="57"/>
        <v>BEARISH DIVERGENCE</v>
      </c>
    </row>
    <row r="907" spans="1:8" ht="13.5" x14ac:dyDescent="0.25">
      <c r="A907" s="3">
        <f>TITRES_STAT!B910</f>
        <v>45925</v>
      </c>
      <c r="B907" s="5">
        <f>TITRES_STAT!C910</f>
        <v>34.5</v>
      </c>
      <c r="C907" s="5">
        <f>TITRES_STAT!D910</f>
        <v>34.5</v>
      </c>
      <c r="D907" s="5">
        <f>TITRES_STAT!E910</f>
        <v>3</v>
      </c>
      <c r="E907" s="2">
        <f t="shared" si="56"/>
        <v>98139</v>
      </c>
      <c r="F907" s="5" t="str">
        <f t="shared" si="59"/>
        <v>BEARISH</v>
      </c>
      <c r="G907" s="5" t="str">
        <f t="shared" si="58"/>
        <v>NEUTRAL</v>
      </c>
      <c r="H907" s="5" t="str">
        <f t="shared" si="57"/>
        <v>CONFIRMED BEARISH</v>
      </c>
    </row>
    <row r="908" spans="1:8" ht="13.5" x14ac:dyDescent="0.25">
      <c r="A908" s="3">
        <f>TITRES_STAT!B911</f>
        <v>45926</v>
      </c>
      <c r="B908" s="5">
        <f>TITRES_STAT!C911</f>
        <v>34.49</v>
      </c>
      <c r="C908" s="5">
        <f>TITRES_STAT!D911</f>
        <v>34.49</v>
      </c>
      <c r="D908" s="5">
        <f>TITRES_STAT!E911</f>
        <v>1970</v>
      </c>
      <c r="E908" s="2">
        <f t="shared" si="56"/>
        <v>96169</v>
      </c>
      <c r="F908" s="5" t="str">
        <f t="shared" si="59"/>
        <v>BEARISH</v>
      </c>
      <c r="G908" s="5" t="str">
        <f t="shared" si="58"/>
        <v>NEUTRAL</v>
      </c>
      <c r="H908" s="5" t="str">
        <f t="shared" si="57"/>
        <v>BEARISH DIVERGENCE</v>
      </c>
    </row>
    <row r="909" spans="1:8" ht="13.5" x14ac:dyDescent="0.25">
      <c r="A909" s="3">
        <f>TITRES_STAT!B912</f>
        <v>45929</v>
      </c>
      <c r="B909" s="5">
        <f>TITRES_STAT!C912</f>
        <v>34.799999999999997</v>
      </c>
      <c r="C909" s="5">
        <f>TITRES_STAT!D912</f>
        <v>34.799999999999997</v>
      </c>
      <c r="D909" s="5">
        <f>TITRES_STAT!E912</f>
        <v>130</v>
      </c>
      <c r="E909" s="2">
        <f t="shared" si="56"/>
        <v>96299</v>
      </c>
      <c r="F909" s="5" t="str">
        <f t="shared" si="59"/>
        <v>BEARISH</v>
      </c>
      <c r="G909" s="5" t="str">
        <f t="shared" si="58"/>
        <v>NEUTRAL</v>
      </c>
      <c r="H909" s="5" t="str">
        <f t="shared" si="57"/>
        <v>CONFIRMED BEARISH</v>
      </c>
    </row>
    <row r="910" spans="1:8" ht="13.5" x14ac:dyDescent="0.25">
      <c r="A910" s="3">
        <f>TITRES_STAT!B913</f>
        <v>45930</v>
      </c>
      <c r="B910" s="5">
        <f>TITRES_STAT!C913</f>
        <v>34.799999999999997</v>
      </c>
      <c r="C910" s="5">
        <f>TITRES_STAT!D913</f>
        <v>34.799999999999997</v>
      </c>
      <c r="D910" s="5">
        <f>TITRES_STAT!E913</f>
        <v>0</v>
      </c>
      <c r="E910" s="2">
        <f t="shared" si="56"/>
        <v>96299</v>
      </c>
      <c r="F910" s="5" t="str">
        <f t="shared" si="59"/>
        <v>BEARISH</v>
      </c>
      <c r="G910" s="5" t="str">
        <f t="shared" si="58"/>
        <v>NEUTRAL</v>
      </c>
      <c r="H910" s="5" t="str">
        <f t="shared" si="57"/>
        <v>CONFIRMED BEARISH</v>
      </c>
    </row>
    <row r="911" spans="1:8" ht="13.5" x14ac:dyDescent="0.25">
      <c r="A911" s="3">
        <f>TITRES_STAT!B914</f>
        <v>45931</v>
      </c>
      <c r="B911" s="5">
        <f>TITRES_STAT!C914</f>
        <v>34.200000000000003</v>
      </c>
      <c r="C911" s="5">
        <f>TITRES_STAT!D914</f>
        <v>34.200000000000003</v>
      </c>
      <c r="D911" s="5">
        <f>TITRES_STAT!E914</f>
        <v>193</v>
      </c>
      <c r="E911" s="2">
        <f t="shared" si="56"/>
        <v>96106</v>
      </c>
      <c r="F911" s="5" t="str">
        <f t="shared" si="59"/>
        <v>BEARISH</v>
      </c>
      <c r="G911" s="5" t="str">
        <f t="shared" si="58"/>
        <v>WEAK</v>
      </c>
      <c r="H911" s="5" t="str">
        <f t="shared" si="57"/>
        <v>CONFIRMED BEARISH</v>
      </c>
    </row>
    <row r="912" spans="1:8" ht="13.5" x14ac:dyDescent="0.25">
      <c r="A912" s="3">
        <f>TITRES_STAT!B915</f>
        <v>45932</v>
      </c>
      <c r="B912" s="5">
        <f>TITRES_STAT!C915</f>
        <v>34.200000000000003</v>
      </c>
      <c r="C912" s="5">
        <f>TITRES_STAT!D915</f>
        <v>34.200000000000003</v>
      </c>
      <c r="D912" s="5">
        <f>TITRES_STAT!E915</f>
        <v>0</v>
      </c>
      <c r="E912" s="2">
        <f t="shared" si="56"/>
        <v>96106</v>
      </c>
      <c r="F912" s="5" t="str">
        <f t="shared" si="59"/>
        <v>BEARISH</v>
      </c>
      <c r="G912" s="5" t="str">
        <f t="shared" si="58"/>
        <v>WEAK</v>
      </c>
      <c r="H912" s="5" t="str">
        <f t="shared" si="57"/>
        <v>CONFIRMED BEARISH</v>
      </c>
    </row>
    <row r="913" spans="1:8" ht="13.5" x14ac:dyDescent="0.25">
      <c r="A913" s="3">
        <f>TITRES_STAT!B916</f>
        <v>45933</v>
      </c>
      <c r="B913" s="5">
        <f>TITRES_STAT!C916</f>
        <v>34</v>
      </c>
      <c r="C913" s="5">
        <f>TITRES_STAT!D916</f>
        <v>34</v>
      </c>
      <c r="D913" s="5">
        <f>TITRES_STAT!E916</f>
        <v>42</v>
      </c>
      <c r="E913" s="2">
        <f t="shared" si="56"/>
        <v>96064</v>
      </c>
      <c r="F913" s="5" t="str">
        <f t="shared" si="59"/>
        <v>BEARISH</v>
      </c>
      <c r="G913" s="5" t="str">
        <f t="shared" si="58"/>
        <v>NEUTRAL</v>
      </c>
      <c r="H913" s="5" t="str">
        <f t="shared" si="57"/>
        <v>CONFIRMED BEARISH</v>
      </c>
    </row>
    <row r="914" spans="1:8" ht="13.5" x14ac:dyDescent="0.25">
      <c r="A914" s="3">
        <f>TITRES_STAT!B917</f>
        <v>45936</v>
      </c>
      <c r="B914" s="5">
        <f>TITRES_STAT!C917</f>
        <v>33.4</v>
      </c>
      <c r="C914" s="5">
        <f>TITRES_STAT!D917</f>
        <v>33.4</v>
      </c>
      <c r="D914" s="5">
        <f>TITRES_STAT!E917</f>
        <v>869</v>
      </c>
      <c r="E914" s="2">
        <f t="shared" si="56"/>
        <v>95195</v>
      </c>
      <c r="F914" s="5" t="str">
        <f t="shared" si="59"/>
        <v>BEARISH</v>
      </c>
      <c r="G914" s="5" t="str">
        <f t="shared" si="58"/>
        <v>NEUTRAL</v>
      </c>
      <c r="H914" s="5" t="str">
        <f t="shared" si="57"/>
        <v>CONFIRMED BEARISH</v>
      </c>
    </row>
    <row r="915" spans="1:8" ht="13.5" x14ac:dyDescent="0.25">
      <c r="A915" s="3">
        <f>TITRES_STAT!B918</f>
        <v>45937</v>
      </c>
      <c r="B915" s="5">
        <f>TITRES_STAT!C918</f>
        <v>33.5</v>
      </c>
      <c r="C915" s="5">
        <f>TITRES_STAT!D918</f>
        <v>33.5</v>
      </c>
      <c r="D915" s="5">
        <f>TITRES_STAT!E918</f>
        <v>2</v>
      </c>
      <c r="E915" s="2">
        <f t="shared" si="56"/>
        <v>95197</v>
      </c>
      <c r="F915" s="5" t="str">
        <f t="shared" si="59"/>
        <v>BEARISH</v>
      </c>
      <c r="G915" s="5" t="str">
        <f t="shared" si="58"/>
        <v>NEUTRAL</v>
      </c>
      <c r="H915" s="5" t="str">
        <f t="shared" si="57"/>
        <v>CONFIRMED BEARISH</v>
      </c>
    </row>
    <row r="916" spans="1:8" ht="13.5" x14ac:dyDescent="0.25">
      <c r="A916" s="3">
        <f>TITRES_STAT!B919</f>
        <v>45938</v>
      </c>
      <c r="B916" s="5">
        <f>TITRES_STAT!C919</f>
        <v>33.5</v>
      </c>
      <c r="C916" s="5">
        <f>TITRES_STAT!D919</f>
        <v>33.5</v>
      </c>
      <c r="D916" s="5">
        <f>TITRES_STAT!E919</f>
        <v>0</v>
      </c>
      <c r="E916" s="2">
        <f t="shared" si="56"/>
        <v>95197</v>
      </c>
      <c r="F916" s="5" t="str">
        <f t="shared" si="59"/>
        <v>BEARISH</v>
      </c>
      <c r="G916" s="5" t="str">
        <f t="shared" si="58"/>
        <v>NEUTRAL</v>
      </c>
      <c r="H916" s="5" t="str">
        <f t="shared" si="57"/>
        <v>CONFIRMED BEARISH</v>
      </c>
    </row>
    <row r="917" spans="1:8" ht="13.5" x14ac:dyDescent="0.25">
      <c r="A917" s="3">
        <f>TITRES_STAT!B920</f>
        <v>45939</v>
      </c>
      <c r="B917" s="5">
        <f>TITRES_STAT!C920</f>
        <v>33.5</v>
      </c>
      <c r="C917" s="5">
        <f>TITRES_STAT!D920</f>
        <v>33.5</v>
      </c>
      <c r="D917" s="5">
        <f>TITRES_STAT!E920</f>
        <v>0</v>
      </c>
      <c r="E917" s="2">
        <f t="shared" si="56"/>
        <v>95197</v>
      </c>
      <c r="F917" s="5" t="str">
        <f t="shared" si="59"/>
        <v>BEARISH</v>
      </c>
      <c r="G917" s="5" t="str">
        <f t="shared" si="58"/>
        <v>NEUTRAL</v>
      </c>
      <c r="H917" s="5" t="str">
        <f t="shared" si="57"/>
        <v>CONFIRMED BEARISH</v>
      </c>
    </row>
    <row r="918" spans="1:8" ht="13.5" x14ac:dyDescent="0.25">
      <c r="A918" s="3">
        <f>TITRES_STAT!B921</f>
        <v>45940</v>
      </c>
      <c r="B918" s="5">
        <f>TITRES_STAT!C921</f>
        <v>33.5</v>
      </c>
      <c r="C918" s="5">
        <f>TITRES_STAT!D921</f>
        <v>33.5</v>
      </c>
      <c r="D918" s="5">
        <f>TITRES_STAT!E921</f>
        <v>310</v>
      </c>
      <c r="E918" s="2">
        <f t="shared" si="56"/>
        <v>95197</v>
      </c>
      <c r="F918" s="5" t="str">
        <f t="shared" si="59"/>
        <v>BEARISH</v>
      </c>
      <c r="G918" s="5" t="str">
        <f t="shared" si="58"/>
        <v>NEUTRAL</v>
      </c>
      <c r="H918" s="5" t="str">
        <f t="shared" si="57"/>
        <v>CONFIRMED BEARISH</v>
      </c>
    </row>
    <row r="919" spans="1:8" ht="13.5" x14ac:dyDescent="0.25">
      <c r="A919" s="3">
        <f>TITRES_STAT!B922</f>
        <v>45943</v>
      </c>
      <c r="B919" s="5">
        <f>TITRES_STAT!C922</f>
        <v>31.49</v>
      </c>
      <c r="C919" s="5">
        <f>TITRES_STAT!D922</f>
        <v>31.49</v>
      </c>
      <c r="D919" s="5">
        <f>TITRES_STAT!E922</f>
        <v>710</v>
      </c>
      <c r="E919" s="2">
        <f t="shared" si="56"/>
        <v>94487</v>
      </c>
      <c r="F919" s="5" t="str">
        <f t="shared" si="59"/>
        <v>BEARISH</v>
      </c>
      <c r="G919" s="5" t="str">
        <f t="shared" si="58"/>
        <v>NEUTRAL</v>
      </c>
      <c r="H919" s="5" t="str">
        <f t="shared" si="57"/>
        <v>CONFIRMED BEARISH</v>
      </c>
    </row>
    <row r="920" spans="1:8" ht="13.5" x14ac:dyDescent="0.25">
      <c r="A920" s="3">
        <f>TITRES_STAT!B923</f>
        <v>45944</v>
      </c>
      <c r="B920" s="5">
        <f>TITRES_STAT!C923</f>
        <v>32.340000000000003</v>
      </c>
      <c r="C920" s="5">
        <f>TITRES_STAT!D923</f>
        <v>32.340000000000003</v>
      </c>
      <c r="D920" s="5">
        <f>TITRES_STAT!E923</f>
        <v>1041</v>
      </c>
      <c r="E920" s="2">
        <f t="shared" si="56"/>
        <v>95528</v>
      </c>
      <c r="F920" s="5" t="str">
        <f t="shared" si="59"/>
        <v>BULLISH</v>
      </c>
      <c r="G920" s="5" t="str">
        <f t="shared" si="58"/>
        <v>NEUTRAL</v>
      </c>
      <c r="H920" s="5" t="str">
        <f t="shared" si="57"/>
        <v>BULLISH DIVERGENCE</v>
      </c>
    </row>
    <row r="921" spans="1:8" ht="13.5" x14ac:dyDescent="0.25">
      <c r="A921" s="3">
        <f>TITRES_STAT!B924</f>
        <v>45946</v>
      </c>
      <c r="B921" s="5">
        <f>TITRES_STAT!C924</f>
        <v>33.33</v>
      </c>
      <c r="C921" s="5">
        <f>TITRES_STAT!D924</f>
        <v>33.33</v>
      </c>
      <c r="D921" s="5">
        <f>TITRES_STAT!E924</f>
        <v>642</v>
      </c>
      <c r="E921" s="2">
        <f t="shared" si="56"/>
        <v>96170</v>
      </c>
      <c r="F921" s="5" t="str">
        <f t="shared" si="59"/>
        <v>BULLISH</v>
      </c>
      <c r="G921" s="5" t="str">
        <f t="shared" si="58"/>
        <v>NEUTRAL</v>
      </c>
      <c r="H921" s="5" t="str">
        <f t="shared" si="57"/>
        <v>BULLISH DIVERGENCE</v>
      </c>
    </row>
    <row r="922" spans="1:8" ht="13.5" x14ac:dyDescent="0.25">
      <c r="A922" s="3">
        <f>TITRES_STAT!B925</f>
        <v>45947</v>
      </c>
      <c r="B922" s="5">
        <f>TITRES_STAT!C925</f>
        <v>33.5</v>
      </c>
      <c r="C922" s="5">
        <f>TITRES_STAT!D925</f>
        <v>33.5</v>
      </c>
      <c r="D922" s="5">
        <f>TITRES_STAT!E925</f>
        <v>921</v>
      </c>
      <c r="E922" s="2">
        <f t="shared" si="56"/>
        <v>97091</v>
      </c>
      <c r="F922" s="5" t="str">
        <f t="shared" si="59"/>
        <v>BULLISH</v>
      </c>
      <c r="G922" s="5" t="str">
        <f t="shared" si="58"/>
        <v>NEUTRAL</v>
      </c>
      <c r="H922" s="5" t="str">
        <f t="shared" si="57"/>
        <v>NEUTRAL</v>
      </c>
    </row>
    <row r="923" spans="1:8" ht="13.5" x14ac:dyDescent="0.25">
      <c r="A923" s="3">
        <f>TITRES_STAT!B926</f>
        <v>45950</v>
      </c>
      <c r="B923" s="5">
        <f>TITRES_STAT!C926</f>
        <v>35.200000000000003</v>
      </c>
      <c r="C923" s="5">
        <f>TITRES_STAT!D926</f>
        <v>35.200000000000003</v>
      </c>
      <c r="D923" s="5">
        <f>TITRES_STAT!E926</f>
        <v>3837</v>
      </c>
      <c r="E923" s="2">
        <f t="shared" si="56"/>
        <v>100928</v>
      </c>
      <c r="F923" s="5" t="str">
        <f t="shared" si="59"/>
        <v>BULLISH</v>
      </c>
      <c r="G923" s="5" t="str">
        <f t="shared" si="58"/>
        <v>STRONG</v>
      </c>
      <c r="H923" s="5" t="str">
        <f t="shared" si="57"/>
        <v>CONFIRMED BULLISH</v>
      </c>
    </row>
    <row r="924" spans="1:8" ht="13.5" x14ac:dyDescent="0.25">
      <c r="A924" s="3">
        <f>TITRES_STAT!B927</f>
        <v>45951</v>
      </c>
      <c r="B924" s="5">
        <f>TITRES_STAT!C927</f>
        <v>35</v>
      </c>
      <c r="C924" s="5">
        <f>TITRES_STAT!D927</f>
        <v>35</v>
      </c>
      <c r="D924" s="5">
        <f>TITRES_STAT!E927</f>
        <v>1998</v>
      </c>
      <c r="E924" s="2">
        <f t="shared" si="56"/>
        <v>98930</v>
      </c>
      <c r="F924" s="5" t="str">
        <f t="shared" si="59"/>
        <v>BULLISH</v>
      </c>
      <c r="G924" s="5" t="str">
        <f t="shared" si="58"/>
        <v>STRONG</v>
      </c>
      <c r="H924" s="5" t="str">
        <f t="shared" si="57"/>
        <v>CONFIRMED BULLISH</v>
      </c>
    </row>
    <row r="925" spans="1:8" ht="13.5" x14ac:dyDescent="0.25">
      <c r="A925" s="3">
        <f>TITRES_STAT!B928</f>
        <v>45952</v>
      </c>
      <c r="B925" s="5">
        <f>TITRES_STAT!C928</f>
        <v>35.5</v>
      </c>
      <c r="C925" s="5">
        <f>TITRES_STAT!D928</f>
        <v>35.5</v>
      </c>
      <c r="D925" s="5">
        <f>TITRES_STAT!E928</f>
        <v>1454</v>
      </c>
      <c r="E925" s="2">
        <f t="shared" si="56"/>
        <v>100384</v>
      </c>
      <c r="F925" s="5" t="str">
        <f t="shared" si="59"/>
        <v>BULLISH</v>
      </c>
      <c r="G925" s="5" t="str">
        <f t="shared" si="58"/>
        <v>STRONG</v>
      </c>
      <c r="H925" s="5" t="str">
        <f t="shared" si="57"/>
        <v>CONFIRMED BULLISH</v>
      </c>
    </row>
    <row r="926" spans="1:8" ht="13.5" x14ac:dyDescent="0.25">
      <c r="A926" s="3">
        <f>TITRES_STAT!B929</f>
        <v>45953</v>
      </c>
      <c r="B926" s="5">
        <f>TITRES_STAT!C929</f>
        <v>35.9</v>
      </c>
      <c r="C926" s="5">
        <f>TITRES_STAT!D929</f>
        <v>35.9</v>
      </c>
      <c r="D926" s="5">
        <f>TITRES_STAT!E929</f>
        <v>386</v>
      </c>
      <c r="E926" s="2">
        <f t="shared" si="56"/>
        <v>100770</v>
      </c>
      <c r="F926" s="5" t="str">
        <f t="shared" si="59"/>
        <v>BULLISH</v>
      </c>
      <c r="G926" s="5" t="str">
        <f t="shared" si="58"/>
        <v>STRONG</v>
      </c>
      <c r="H926" s="5" t="str">
        <f t="shared" si="57"/>
        <v>CONFIRMED BULLISH</v>
      </c>
    </row>
    <row r="927" spans="1:8" ht="13.5" x14ac:dyDescent="0.25">
      <c r="A927" s="3">
        <f>TITRES_STAT!B930</f>
        <v>45954</v>
      </c>
      <c r="B927" s="5">
        <f>TITRES_STAT!C930</f>
        <v>35.99</v>
      </c>
      <c r="C927" s="5">
        <f>TITRES_STAT!D930</f>
        <v>35.99</v>
      </c>
      <c r="D927" s="5">
        <f>TITRES_STAT!E930</f>
        <v>5</v>
      </c>
      <c r="E927" s="2">
        <f t="shared" si="56"/>
        <v>100775</v>
      </c>
      <c r="F927" s="5" t="str">
        <f t="shared" si="59"/>
        <v>BULLISH</v>
      </c>
      <c r="G927" s="5" t="str">
        <f t="shared" si="58"/>
        <v>STRONG</v>
      </c>
      <c r="H927" s="5" t="str">
        <f t="shared" si="57"/>
        <v>CONFIRMED BULLISH</v>
      </c>
    </row>
    <row r="928" spans="1:8" ht="13.5" x14ac:dyDescent="0.25">
      <c r="A928" s="3">
        <f>TITRES_STAT!B931</f>
        <v>45957</v>
      </c>
      <c r="B928" s="5">
        <f>TITRES_STAT!C931</f>
        <v>36</v>
      </c>
      <c r="C928" s="5">
        <f>TITRES_STAT!D931</f>
        <v>36</v>
      </c>
      <c r="D928" s="5">
        <f>TITRES_STAT!E931</f>
        <v>1982</v>
      </c>
      <c r="E928" s="2">
        <f t="shared" si="56"/>
        <v>102757</v>
      </c>
      <c r="F928" s="5" t="str">
        <f t="shared" si="59"/>
        <v>BULLISH</v>
      </c>
      <c r="G928" s="5" t="str">
        <f t="shared" si="58"/>
        <v>NEUTRAL</v>
      </c>
      <c r="H928" s="5" t="str">
        <f t="shared" si="57"/>
        <v>CONFIRMED BULLISH</v>
      </c>
    </row>
    <row r="929" spans="1:8" ht="13.5" x14ac:dyDescent="0.25">
      <c r="A929" s="3">
        <f>TITRES_STAT!B932</f>
        <v>45958</v>
      </c>
      <c r="B929" s="5">
        <f>TITRES_STAT!C932</f>
        <v>35</v>
      </c>
      <c r="C929" s="5">
        <f>TITRES_STAT!D932</f>
        <v>35</v>
      </c>
      <c r="D929" s="5">
        <f>TITRES_STAT!E932</f>
        <v>14528</v>
      </c>
      <c r="E929" s="2">
        <f t="shared" si="56"/>
        <v>88229</v>
      </c>
      <c r="F929" s="5" t="str">
        <f t="shared" si="59"/>
        <v>BEARISH</v>
      </c>
      <c r="G929" s="5" t="str">
        <f t="shared" si="58"/>
        <v>WEAK</v>
      </c>
      <c r="H929" s="5" t="str">
        <f t="shared" si="57"/>
        <v>NEUTRAL</v>
      </c>
    </row>
    <row r="930" spans="1:8" ht="13.5" x14ac:dyDescent="0.25">
      <c r="A930" s="3">
        <f>TITRES_STAT!B933</f>
        <v>45959</v>
      </c>
      <c r="B930" s="5">
        <f>TITRES_STAT!C933</f>
        <v>35</v>
      </c>
      <c r="C930" s="5">
        <f>TITRES_STAT!D933</f>
        <v>35</v>
      </c>
      <c r="D930" s="5">
        <f>TITRES_STAT!E933</f>
        <v>1079</v>
      </c>
      <c r="E930" s="2">
        <f t="shared" si="56"/>
        <v>88229</v>
      </c>
      <c r="F930" s="5" t="str">
        <f t="shared" si="59"/>
        <v>BEARISH</v>
      </c>
      <c r="G930" s="5" t="str">
        <f t="shared" si="58"/>
        <v>WEAK</v>
      </c>
      <c r="H930" s="5" t="str">
        <f t="shared" si="57"/>
        <v>CONFIRMED BEARISH</v>
      </c>
    </row>
    <row r="931" spans="1:8" ht="13.5" x14ac:dyDescent="0.25">
      <c r="A931" s="3">
        <f>TITRES_STAT!B934</f>
        <v>45960</v>
      </c>
      <c r="B931" s="5">
        <f>TITRES_STAT!C934</f>
        <v>34.700000000000003</v>
      </c>
      <c r="C931" s="5">
        <f>TITRES_STAT!D934</f>
        <v>34.700000000000003</v>
      </c>
      <c r="D931" s="5">
        <f>TITRES_STAT!E934</f>
        <v>102</v>
      </c>
      <c r="E931" s="2">
        <f t="shared" si="56"/>
        <v>88127</v>
      </c>
      <c r="F931" s="5" t="str">
        <f t="shared" si="59"/>
        <v>BEARISH</v>
      </c>
      <c r="G931" s="5" t="str">
        <f t="shared" si="58"/>
        <v>WEAK</v>
      </c>
      <c r="H931" s="5" t="str">
        <f t="shared" si="57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931"/>
  <sheetViews>
    <sheetView topLeftCell="A923" workbookViewId="0">
      <selection activeCell="A932" sqref="A932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44613</v>
      </c>
      <c r="B2" s="2">
        <f>RSI!B2</f>
        <v>12.0937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44614</v>
      </c>
      <c r="B3" s="2">
        <f>RSI!B3</f>
        <v>12.0937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44615</v>
      </c>
      <c r="B4" s="2">
        <f>RSI!B4</f>
        <v>12.0937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44616</v>
      </c>
      <c r="B5" s="2">
        <f>RSI!B5</f>
        <v>12.0937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12.0937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44617</v>
      </c>
      <c r="B6" s="2">
        <f>RSI!B6</f>
        <v>12.0937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12.0937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44620</v>
      </c>
      <c r="B7" s="2">
        <f>RSI!B7</f>
        <v>12.0937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12.0937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e">
        <f>OBV!G7</f>
        <v>#DIV/0!</v>
      </c>
      <c r="L7" s="5" t="str">
        <f>OBV!H7</f>
        <v>NEUTRAL</v>
      </c>
    </row>
    <row r="8" spans="1:12" ht="13.5" x14ac:dyDescent="0.25">
      <c r="A8" s="3">
        <f>RSI!A8</f>
        <v>44621</v>
      </c>
      <c r="B8" s="2">
        <f>RSI!B8</f>
        <v>12.0937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12.0937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e">
        <f>OBV!G8</f>
        <v>#DIV/0!</v>
      </c>
      <c r="L8" s="5" t="str">
        <f>OBV!H8</f>
        <v>NEUTRAL</v>
      </c>
    </row>
    <row r="9" spans="1:12" ht="13.5" x14ac:dyDescent="0.25">
      <c r="A9" s="3">
        <f>RSI!A9</f>
        <v>44622</v>
      </c>
      <c r="B9" s="2">
        <f>RSI!B9</f>
        <v>12.0937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12.0937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e">
        <f>OBV!G9</f>
        <v>#DIV/0!</v>
      </c>
      <c r="L9" s="5" t="str">
        <f>OBV!H9</f>
        <v>NEUTRAL</v>
      </c>
    </row>
    <row r="10" spans="1:12" ht="13.5" x14ac:dyDescent="0.25">
      <c r="A10" s="3">
        <f>RSI!A10</f>
        <v>44623</v>
      </c>
      <c r="B10" s="2">
        <f>RSI!B10</f>
        <v>12.0937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12.0937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NEUTRAL</v>
      </c>
      <c r="K10" s="5" t="e">
        <f>OBV!G10</f>
        <v>#DIV/0!</v>
      </c>
      <c r="L10" s="5" t="str">
        <f>OBV!H10</f>
        <v>NEUTRAL</v>
      </c>
    </row>
    <row r="11" spans="1:12" ht="13.5" x14ac:dyDescent="0.25">
      <c r="A11" s="3">
        <f>RSI!A11</f>
        <v>44624</v>
      </c>
      <c r="B11" s="2">
        <f>RSI!B11</f>
        <v>12.0937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12.0937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NEUTRAL</v>
      </c>
      <c r="K11" s="5" t="e">
        <f>OBV!G11</f>
        <v>#DIV/0!</v>
      </c>
      <c r="L11" s="5" t="str">
        <f>OBV!H11</f>
        <v>NEUTRAL</v>
      </c>
    </row>
    <row r="12" spans="1:12" ht="13.5" x14ac:dyDescent="0.25">
      <c r="A12" s="3">
        <f>RSI!A12</f>
        <v>44627</v>
      </c>
      <c r="B12" s="2">
        <f>RSI!B12</f>
        <v>12.0937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12.0937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NEUTRAL</v>
      </c>
      <c r="K12" s="5" t="e">
        <f>OBV!G12</f>
        <v>#DIV/0!</v>
      </c>
      <c r="L12" s="5" t="str">
        <f>OBV!H12</f>
        <v>NEUTRAL</v>
      </c>
    </row>
    <row r="13" spans="1:12" ht="13.5" x14ac:dyDescent="0.25">
      <c r="A13" s="3">
        <f>RSI!A13</f>
        <v>44628</v>
      </c>
      <c r="B13" s="2">
        <f>RSI!B13</f>
        <v>12.0937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12.0937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NEUTRAL</v>
      </c>
      <c r="K13" s="5" t="e">
        <f>OBV!G13</f>
        <v>#DIV/0!</v>
      </c>
      <c r="L13" s="5" t="str">
        <f>OBV!H13</f>
        <v>NEUTRAL</v>
      </c>
    </row>
    <row r="14" spans="1:12" ht="13.5" x14ac:dyDescent="0.25">
      <c r="A14" s="3">
        <f>RSI!A14</f>
        <v>44629</v>
      </c>
      <c r="B14" s="2">
        <f>RSI!B14</f>
        <v>12.0937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12.0937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NEUTRAL</v>
      </c>
      <c r="K14" s="5" t="e">
        <f>OBV!G14</f>
        <v>#DIV/0!</v>
      </c>
      <c r="L14" s="5" t="str">
        <f>OBV!H14</f>
        <v>NEUTRAL</v>
      </c>
    </row>
    <row r="15" spans="1:12" ht="13.5" x14ac:dyDescent="0.25">
      <c r="A15" s="3">
        <f>RSI!A15</f>
        <v>44630</v>
      </c>
      <c r="B15" s="2">
        <f>RSI!B15</f>
        <v>12.0937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12.0937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e">
        <f>OBV!G15</f>
        <v>#DIV/0!</v>
      </c>
      <c r="L15" s="5" t="str">
        <f>OBV!H15</f>
        <v>NEUTRAL</v>
      </c>
    </row>
    <row r="16" spans="1:12" ht="13.5" x14ac:dyDescent="0.25">
      <c r="A16" s="3">
        <f>RSI!A16</f>
        <v>44631</v>
      </c>
      <c r="B16" s="2">
        <f>RSI!B16</f>
        <v>12.0937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12.0937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NEUTRAL</v>
      </c>
      <c r="K16" s="5" t="e">
        <f>OBV!G16</f>
        <v>#DIV/0!</v>
      </c>
      <c r="L16" s="5" t="str">
        <f>OBV!H16</f>
        <v>NEUTRAL</v>
      </c>
    </row>
    <row r="17" spans="1:12" ht="13.5" x14ac:dyDescent="0.25">
      <c r="A17" s="3">
        <f>RSI!A17</f>
        <v>44634</v>
      </c>
      <c r="B17" s="2">
        <f>RSI!B17</f>
        <v>12.0937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12.0937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NEUTRAL</v>
      </c>
      <c r="K17" s="5" t="e">
        <f>OBV!G17</f>
        <v>#DIV/0!</v>
      </c>
      <c r="L17" s="5" t="str">
        <f>OBV!H17</f>
        <v>NEUTRAL</v>
      </c>
    </row>
    <row r="18" spans="1:12" ht="13.5" x14ac:dyDescent="0.25">
      <c r="A18" s="3">
        <f>RSI!A18</f>
        <v>44635</v>
      </c>
      <c r="B18" s="2">
        <f>RSI!B18</f>
        <v>12.0937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12.0937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NEUTRAL</v>
      </c>
      <c r="K18" s="5" t="e">
        <f>OBV!G18</f>
        <v>#DIV/0!</v>
      </c>
      <c r="L18" s="5" t="str">
        <f>OBV!H18</f>
        <v>NEUTRAL</v>
      </c>
    </row>
    <row r="19" spans="1:12" ht="13.5" x14ac:dyDescent="0.25">
      <c r="A19" s="3">
        <f>RSI!A19</f>
        <v>44636</v>
      </c>
      <c r="B19" s="2">
        <f>RSI!B19</f>
        <v>12.0937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12.0937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NEUTRAL</v>
      </c>
      <c r="K19" s="5" t="e">
        <f>OBV!G19</f>
        <v>#DIV/0!</v>
      </c>
      <c r="L19" s="5" t="str">
        <f>OBV!H19</f>
        <v>NEUTRAL</v>
      </c>
    </row>
    <row r="20" spans="1:12" ht="13.5" x14ac:dyDescent="0.25">
      <c r="A20" s="3">
        <f>RSI!A20</f>
        <v>44637</v>
      </c>
      <c r="B20" s="2">
        <f>RSI!B20</f>
        <v>12.449400000000001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12.164840000000002</v>
      </c>
      <c r="G20" s="2">
        <f>'Moving Avg'!F20</f>
        <v>12.112421052631584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e">
        <f>OBV!G20</f>
        <v>#DIV/0!</v>
      </c>
      <c r="L20" s="5" t="str">
        <f>OBV!H20</f>
        <v>CONFIRMED BULLISH</v>
      </c>
    </row>
    <row r="21" spans="1:12" ht="13.5" x14ac:dyDescent="0.25">
      <c r="A21" s="3">
        <f>RSI!A21</f>
        <v>44638</v>
      </c>
      <c r="B21" s="2">
        <f>RSI!B21</f>
        <v>12.449400000000001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12.235980000000001</v>
      </c>
      <c r="G21" s="2">
        <f>'Moving Avg'!F21</f>
        <v>12.129270000000004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e">
        <f>OBV!G21</f>
        <v>#DIV/0!</v>
      </c>
      <c r="L21" s="5" t="str">
        <f>OBV!H21</f>
        <v>CONFIRMED BULLISH</v>
      </c>
    </row>
    <row r="22" spans="1:12" ht="13.5" x14ac:dyDescent="0.25">
      <c r="A22" s="3">
        <f>RSI!A22</f>
        <v>44641</v>
      </c>
      <c r="B22" s="2">
        <f>RSI!B22</f>
        <v>12.3712</v>
      </c>
      <c r="C22" s="2">
        <f>RSI!I22</f>
        <v>79.683061485541458</v>
      </c>
      <c r="D22" s="2">
        <f>MACD!E22</f>
        <v>0</v>
      </c>
      <c r="E22" s="2">
        <f>MACD!F22</f>
        <v>0</v>
      </c>
      <c r="F22" s="2">
        <f>'Moving Avg'!D22</f>
        <v>12.291480000000002</v>
      </c>
      <c r="G22" s="2">
        <f>'Moving Avg'!F22</f>
        <v>12.143145000000002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e">
        <f>OBV!G22</f>
        <v>#DIV/0!</v>
      </c>
      <c r="L22" s="5" t="str">
        <f>OBV!H22</f>
        <v>CONFIRMED BULLISH</v>
      </c>
    </row>
    <row r="23" spans="1:12" ht="13.5" x14ac:dyDescent="0.25">
      <c r="A23" s="3">
        <f>RSI!A23</f>
        <v>44642</v>
      </c>
      <c r="B23" s="2">
        <f>RSI!B23</f>
        <v>12.164899999999999</v>
      </c>
      <c r="C23" s="2">
        <f>RSI!I23</f>
        <v>50.52146228081628</v>
      </c>
      <c r="D23" s="2">
        <f>MACD!E23</f>
        <v>0</v>
      </c>
      <c r="E23" s="2">
        <f>MACD!F23</f>
        <v>0</v>
      </c>
      <c r="F23" s="2">
        <f>'Moving Avg'!D23</f>
        <v>12.305720000000003</v>
      </c>
      <c r="G23" s="2">
        <f>'Moving Avg'!F23</f>
        <v>12.146705000000001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e">
        <f>OBV!G23</f>
        <v>#DIV/0!</v>
      </c>
      <c r="L23" s="5" t="str">
        <f>OBV!H23</f>
        <v>CONFIRMED BULLISH</v>
      </c>
    </row>
    <row r="24" spans="1:12" ht="13.5" x14ac:dyDescent="0.25">
      <c r="A24" s="3">
        <f>RSI!A24</f>
        <v>44643</v>
      </c>
      <c r="B24" s="2">
        <f>RSI!B24</f>
        <v>12.2005</v>
      </c>
      <c r="C24" s="2">
        <f>RSI!I24</f>
        <v>53.672269310628124</v>
      </c>
      <c r="D24" s="2">
        <f>MACD!E24</f>
        <v>0</v>
      </c>
      <c r="E24" s="2">
        <f>MACD!F24</f>
        <v>0</v>
      </c>
      <c r="F24" s="2">
        <f>'Moving Avg'!D24</f>
        <v>12.327079999999999</v>
      </c>
      <c r="G24" s="2">
        <f>'Moving Avg'!F24</f>
        <v>12.152045000000001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e">
        <f>OBV!G24</f>
        <v>#DIV/0!</v>
      </c>
      <c r="L24" s="5" t="str">
        <f>OBV!H24</f>
        <v>CONFIRMED BULLISH</v>
      </c>
    </row>
    <row r="25" spans="1:12" ht="13.5" x14ac:dyDescent="0.25">
      <c r="A25" s="3">
        <f>RSI!A25</f>
        <v>44644</v>
      </c>
      <c r="B25" s="2">
        <f>RSI!B25</f>
        <v>12.378299999999999</v>
      </c>
      <c r="C25" s="2">
        <f>RSI!I25</f>
        <v>65.491667533077191</v>
      </c>
      <c r="D25" s="2">
        <f>MACD!E25</f>
        <v>0</v>
      </c>
      <c r="E25" s="2">
        <f>MACD!F25</f>
        <v>0</v>
      </c>
      <c r="F25" s="2">
        <f>'Moving Avg'!D25</f>
        <v>12.312860000000001</v>
      </c>
      <c r="G25" s="2">
        <f>'Moving Avg'!F25</f>
        <v>12.166275000000001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STRONG</v>
      </c>
      <c r="L25" s="5" t="str">
        <f>OBV!H25</f>
        <v>BULLISH DIVERGENCE</v>
      </c>
    </row>
    <row r="26" spans="1:12" ht="13.5" x14ac:dyDescent="0.25">
      <c r="A26" s="3">
        <f>RSI!A26</f>
        <v>44645</v>
      </c>
      <c r="B26" s="2">
        <f>RSI!B26</f>
        <v>13.0114</v>
      </c>
      <c r="C26" s="2">
        <f>RSI!I26</f>
        <v>82.556722035967042</v>
      </c>
      <c r="D26" s="2">
        <f>MACD!E26</f>
        <v>0</v>
      </c>
      <c r="E26" s="2">
        <f>MACD!F26</f>
        <v>0</v>
      </c>
      <c r="F26" s="2">
        <f>'Moving Avg'!D26</f>
        <v>12.425259999999998</v>
      </c>
      <c r="G26" s="2">
        <f>'Moving Avg'!F26</f>
        <v>12.212160000000001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STRONG</v>
      </c>
      <c r="L26" s="5" t="str">
        <f>OBV!H26</f>
        <v>CONFIRMED BULLISH</v>
      </c>
    </row>
    <row r="27" spans="1:12" ht="13.5" x14ac:dyDescent="0.25">
      <c r="A27" s="3">
        <f>RSI!A27</f>
        <v>44648</v>
      </c>
      <c r="B27" s="2">
        <f>RSI!B27</f>
        <v>12.876300000000001</v>
      </c>
      <c r="C27" s="2">
        <f>RSI!I27</f>
        <v>74.131972802942073</v>
      </c>
      <c r="D27" s="2">
        <f>MACD!E27</f>
        <v>-0.12122307692307999</v>
      </c>
      <c r="E27" s="2">
        <f>MACD!F27</f>
        <v>0</v>
      </c>
      <c r="F27" s="2">
        <f>'Moving Avg'!D27</f>
        <v>12.526280000000002</v>
      </c>
      <c r="G27" s="2">
        <f>'Moving Avg'!F27</f>
        <v>12.251290000000001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STRONG</v>
      </c>
      <c r="L27" s="5" t="str">
        <f>OBV!H27</f>
        <v>CONFIRMED BULLISH</v>
      </c>
    </row>
    <row r="28" spans="1:12" ht="13.5" x14ac:dyDescent="0.25">
      <c r="A28" s="3">
        <f>RSI!A28</f>
        <v>44649</v>
      </c>
      <c r="B28" s="2">
        <f>RSI!B28</f>
        <v>13.089700000000001</v>
      </c>
      <c r="C28" s="2">
        <f>RSI!I28</f>
        <v>77.958234491540708</v>
      </c>
      <c r="D28" s="2">
        <f>MACD!E28</f>
        <v>-0.18602136752137</v>
      </c>
      <c r="E28" s="2">
        <f>MACD!F28</f>
        <v>0</v>
      </c>
      <c r="F28" s="2">
        <f>'Moving Avg'!D28</f>
        <v>12.71124</v>
      </c>
      <c r="G28" s="2">
        <f>'Moving Avg'!F28</f>
        <v>12.301089999999999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CONFIRMED BULLISH</v>
      </c>
    </row>
    <row r="29" spans="1:12" ht="13.5" x14ac:dyDescent="0.25">
      <c r="A29" s="3">
        <f>RSI!A29</f>
        <v>44650</v>
      </c>
      <c r="B29" s="2">
        <f>RSI!B29</f>
        <v>13.082599999999999</v>
      </c>
      <c r="C29" s="2">
        <f>RSI!I29</f>
        <v>77.54724911075283</v>
      </c>
      <c r="D29" s="2">
        <f>MACD!E29</f>
        <v>-0.24549385881608288</v>
      </c>
      <c r="E29" s="2">
        <f>MACD!F29</f>
        <v>0</v>
      </c>
      <c r="F29" s="2">
        <f>'Moving Avg'!D29</f>
        <v>12.88766</v>
      </c>
      <c r="G29" s="2">
        <f>'Moving Avg'!F29</f>
        <v>12.350534999999999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CONFIRMED BULLISH</v>
      </c>
    </row>
    <row r="30" spans="1:12" ht="13.5" x14ac:dyDescent="0.25">
      <c r="A30" s="3">
        <f>RSI!A30</f>
        <v>44651</v>
      </c>
      <c r="B30" s="2">
        <f>RSI!B30</f>
        <v>13.018599999999999</v>
      </c>
      <c r="C30" s="2">
        <f>RSI!I30</f>
        <v>73.771862465847221</v>
      </c>
      <c r="D30" s="2">
        <f>MACD!E30</f>
        <v>-0.24109716272144333</v>
      </c>
      <c r="E30" s="2">
        <f>MACD!F30</f>
        <v>0</v>
      </c>
      <c r="F30" s="2">
        <f>'Moving Avg'!D30</f>
        <v>13.015719999999998</v>
      </c>
      <c r="G30" s="2">
        <f>'Moving Avg'!F30</f>
        <v>12.396779999999998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CONFIRMED BULLISH</v>
      </c>
    </row>
    <row r="31" spans="1:12" ht="13.5" x14ac:dyDescent="0.25">
      <c r="A31" s="3">
        <f>RSI!A31</f>
        <v>44652</v>
      </c>
      <c r="B31" s="2">
        <f>RSI!B31</f>
        <v>12.9474</v>
      </c>
      <c r="C31" s="2">
        <f>RSI!I31</f>
        <v>69.706024592347816</v>
      </c>
      <c r="D31" s="2">
        <f>MACD!E31</f>
        <v>-0.23611744740260754</v>
      </c>
      <c r="E31" s="2">
        <f>MACD!F31</f>
        <v>0</v>
      </c>
      <c r="F31" s="2">
        <f>'Moving Avg'!D31</f>
        <v>13.00292</v>
      </c>
      <c r="G31" s="2">
        <f>'Moving Avg'!F31</f>
        <v>12.439465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</row>
    <row r="32" spans="1:12" ht="13.5" x14ac:dyDescent="0.25">
      <c r="A32" s="3">
        <f>RSI!A32</f>
        <v>44655</v>
      </c>
      <c r="B32" s="2">
        <f>RSI!B32</f>
        <v>12.9474</v>
      </c>
      <c r="C32" s="2">
        <f>RSI!I32</f>
        <v>69.706024592347816</v>
      </c>
      <c r="D32" s="2">
        <f>MACD!E32</f>
        <v>-0.247231146826282</v>
      </c>
      <c r="E32" s="2">
        <f>MACD!F32</f>
        <v>0</v>
      </c>
      <c r="F32" s="2">
        <f>'Moving Avg'!D32</f>
        <v>13.017140000000001</v>
      </c>
      <c r="G32" s="2">
        <f>'Moving Avg'!F32</f>
        <v>12.482149999999999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NEUTRAL</v>
      </c>
      <c r="L32" s="5" t="str">
        <f>OBV!H32</f>
        <v>BEARISH DIVERGENCE</v>
      </c>
    </row>
    <row r="33" spans="1:12" ht="13.5" x14ac:dyDescent="0.25">
      <c r="A33" s="3">
        <f>RSI!A33</f>
        <v>44656</v>
      </c>
      <c r="B33" s="2">
        <f>RSI!B33</f>
        <v>12.9474</v>
      </c>
      <c r="C33" s="2">
        <f>RSI!I33</f>
        <v>69.706024592347816</v>
      </c>
      <c r="D33" s="2">
        <f>MACD!E33</f>
        <v>-0.29142585552772182</v>
      </c>
      <c r="E33" s="2">
        <f>MACD!F33</f>
        <v>0</v>
      </c>
      <c r="F33" s="2">
        <f>'Moving Avg'!D33</f>
        <v>12.988679999999999</v>
      </c>
      <c r="G33" s="2">
        <f>'Moving Avg'!F33</f>
        <v>12.524834999999998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CONFIRMED BEARISH</v>
      </c>
    </row>
    <row r="34" spans="1:12" ht="13.5" x14ac:dyDescent="0.25">
      <c r="A34" s="3">
        <f>RSI!A34</f>
        <v>44657</v>
      </c>
      <c r="B34" s="2">
        <f>RSI!B34</f>
        <v>12.876300000000001</v>
      </c>
      <c r="C34" s="2">
        <f>RSI!I34</f>
        <v>65.222684964446927</v>
      </c>
      <c r="D34" s="2">
        <f>MACD!E34</f>
        <v>-0.32090403635616838</v>
      </c>
      <c r="E34" s="2">
        <f>MACD!F34</f>
        <v>0</v>
      </c>
      <c r="F34" s="2">
        <f>'Moving Avg'!D34</f>
        <v>12.947419999999999</v>
      </c>
      <c r="G34" s="2">
        <f>'Moving Avg'!F34</f>
        <v>12.563965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WEAK</v>
      </c>
      <c r="L34" s="5" t="str">
        <f>OBV!H34</f>
        <v>CONFIRMED BEARISH</v>
      </c>
    </row>
    <row r="35" spans="1:12" ht="13.5" x14ac:dyDescent="0.25">
      <c r="A35" s="3">
        <f>RSI!A35</f>
        <v>44658</v>
      </c>
      <c r="B35" s="2">
        <f>RSI!B35</f>
        <v>12.805099999999999</v>
      </c>
      <c r="C35" s="2">
        <f>RSI!I35</f>
        <v>60.992103957426039</v>
      </c>
      <c r="D35" s="2">
        <f>MACD!E35</f>
        <v>-0.3154159553943412</v>
      </c>
      <c r="E35" s="2">
        <f>MACD!F35</f>
        <v>-0.24499221194323301</v>
      </c>
      <c r="F35" s="2">
        <f>'Moving Avg'!D35</f>
        <v>12.904720000000001</v>
      </c>
      <c r="G35" s="2">
        <f>'Moving Avg'!F35</f>
        <v>12.599534999999999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WEAK</v>
      </c>
      <c r="L35" s="5" t="str">
        <f>OBV!H35</f>
        <v>CONFIRMED BEARISH</v>
      </c>
    </row>
    <row r="36" spans="1:12" ht="13.5" x14ac:dyDescent="0.25">
      <c r="A36" s="3">
        <f>RSI!A36</f>
        <v>44659</v>
      </c>
      <c r="B36" s="2">
        <f>RSI!B36</f>
        <v>12.876300000000001</v>
      </c>
      <c r="C36" s="2">
        <f>RSI!I36</f>
        <v>63.539018542657558</v>
      </c>
      <c r="D36" s="2">
        <f>MACD!E36</f>
        <v>-0.2202595847787272</v>
      </c>
      <c r="E36" s="2">
        <f>MACD!F36</f>
        <v>-0.24004568651033187</v>
      </c>
      <c r="F36" s="2">
        <f>'Moving Avg'!D36</f>
        <v>12.890499999999999</v>
      </c>
      <c r="G36" s="2">
        <f>'Moving Avg'!F36</f>
        <v>12.638664999999998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</row>
    <row r="37" spans="1:12" ht="13.5" x14ac:dyDescent="0.25">
      <c r="A37" s="3">
        <f>RSI!A37</f>
        <v>44662</v>
      </c>
      <c r="B37" s="2">
        <f>RSI!B37</f>
        <v>12.805099999999999</v>
      </c>
      <c r="C37" s="2">
        <f>RSI!I37</f>
        <v>59.364796737139628</v>
      </c>
      <c r="D37" s="2">
        <f>MACD!E37</f>
        <v>-0.15716773219067015</v>
      </c>
      <c r="E37" s="2">
        <f>MACD!F37</f>
        <v>-0.22347009564639955</v>
      </c>
      <c r="F37" s="2">
        <f>'Moving Avg'!D37</f>
        <v>12.862039999999999</v>
      </c>
      <c r="G37" s="2">
        <f>'Moving Avg'!F37</f>
        <v>12.674234999999998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</row>
    <row r="38" spans="1:12" ht="13.5" x14ac:dyDescent="0.25">
      <c r="A38" s="3">
        <f>RSI!A38</f>
        <v>44663</v>
      </c>
      <c r="B38" s="2">
        <f>RSI!B38</f>
        <v>12.805099999999999</v>
      </c>
      <c r="C38" s="2">
        <f>RSI!I38</f>
        <v>59.364796737139621</v>
      </c>
      <c r="D38" s="2">
        <f>MACD!E38</f>
        <v>-7.2303543044007768E-2</v>
      </c>
      <c r="E38" s="2">
        <f>MACD!F38</f>
        <v>-0.19323678512592121</v>
      </c>
      <c r="F38" s="2">
        <f>'Moving Avg'!D38</f>
        <v>12.833579999999998</v>
      </c>
      <c r="G38" s="2">
        <f>'Moving Avg'!F38</f>
        <v>12.709804999999998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</row>
    <row r="39" spans="1:12" ht="13.5" x14ac:dyDescent="0.25">
      <c r="A39" s="3">
        <f>RSI!A39</f>
        <v>44664</v>
      </c>
      <c r="B39" s="2">
        <f>RSI!B39</f>
        <v>12.805099999999999</v>
      </c>
      <c r="C39" s="2">
        <f>RSI!I39</f>
        <v>59.364796737139628</v>
      </c>
      <c r="D39" s="2">
        <f>MACD!E39</f>
        <v>-2.8395368117895003E-3</v>
      </c>
      <c r="E39" s="2">
        <f>MACD!F39</f>
        <v>-0.15515733546309488</v>
      </c>
      <c r="F39" s="2">
        <f>'Moving Avg'!D39</f>
        <v>12.81934</v>
      </c>
      <c r="G39" s="2">
        <f>'Moving Avg'!F39</f>
        <v>12.745374999999999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NEUTRAL</v>
      </c>
      <c r="L39" s="5" t="str">
        <f>OBV!H39</f>
        <v>CONFIRMED BEARISH</v>
      </c>
    </row>
    <row r="40" spans="1:12" ht="13.5" x14ac:dyDescent="0.25">
      <c r="A40" s="3">
        <f>RSI!A40</f>
        <v>44665</v>
      </c>
      <c r="B40" s="2">
        <f>RSI!B40</f>
        <v>12.890499999999999</v>
      </c>
      <c r="C40" s="2">
        <f>RSI!I40</f>
        <v>63.005643684550272</v>
      </c>
      <c r="D40" s="2">
        <f>MACD!E40</f>
        <v>3.8606502678542043E-2</v>
      </c>
      <c r="E40" s="2">
        <f>MACD!F40</f>
        <v>-0.11640456783476749</v>
      </c>
      <c r="F40" s="2">
        <f>'Moving Avg'!D40</f>
        <v>12.83642</v>
      </c>
      <c r="G40" s="2">
        <f>'Moving Avg'!F40</f>
        <v>12.767429999999999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</row>
    <row r="41" spans="1:12" ht="13.5" x14ac:dyDescent="0.25">
      <c r="A41" s="3">
        <f>RSI!A41</f>
        <v>44666</v>
      </c>
      <c r="B41" s="2">
        <f>RSI!B41</f>
        <v>12.8621</v>
      </c>
      <c r="C41" s="2">
        <f>RSI!I41</f>
        <v>61.046763894233173</v>
      </c>
      <c r="D41" s="2">
        <f>MACD!E41</f>
        <v>6.3248197405401996E-2</v>
      </c>
      <c r="E41" s="2">
        <f>MACD!F41</f>
        <v>-8.0474014786733591E-2</v>
      </c>
      <c r="F41" s="2">
        <f>'Moving Avg'!D41</f>
        <v>12.833580000000001</v>
      </c>
      <c r="G41" s="2">
        <f>'Moving Avg'!F41</f>
        <v>12.788065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CONFIRMED BEARISH</v>
      </c>
    </row>
    <row r="42" spans="1:12" ht="13.5" x14ac:dyDescent="0.25">
      <c r="A42" s="3">
        <f>RSI!A42</f>
        <v>44669</v>
      </c>
      <c r="B42" s="2">
        <f>RSI!B42</f>
        <v>13.103899999999999</v>
      </c>
      <c r="C42" s="2">
        <f>RSI!I42</f>
        <v>69.687840420907222</v>
      </c>
      <c r="D42" s="2">
        <f>MACD!E42</f>
        <v>6.4894559970261056E-2</v>
      </c>
      <c r="E42" s="2">
        <f>MACD!F42</f>
        <v>-5.1400299835334659E-2</v>
      </c>
      <c r="F42" s="2">
        <f>'Moving Avg'!D42</f>
        <v>12.893339999999998</v>
      </c>
      <c r="G42" s="2">
        <f>'Moving Avg'!F42</f>
        <v>12.824700000000002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</row>
    <row r="43" spans="1:12" ht="13.5" x14ac:dyDescent="0.25">
      <c r="A43" s="3">
        <f>RSI!A43</f>
        <v>44670</v>
      </c>
      <c r="B43" s="2">
        <f>RSI!B43</f>
        <v>12.890499999999999</v>
      </c>
      <c r="C43" s="2">
        <f>RSI!I43</f>
        <v>57.55343827588981</v>
      </c>
      <c r="D43" s="2">
        <f>MACD!E43</f>
        <v>7.9468837649617541E-2</v>
      </c>
      <c r="E43" s="2">
        <f>MACD!F43</f>
        <v>-2.5226472338344224E-2</v>
      </c>
      <c r="F43" s="2">
        <f>'Moving Avg'!D43</f>
        <v>12.910419999999998</v>
      </c>
      <c r="G43" s="2">
        <f>'Moving Avg'!F43</f>
        <v>12.860980000000001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WEAK</v>
      </c>
      <c r="L43" s="5" t="str">
        <f>OBV!H43</f>
        <v>BEARISH DIVERGENCE</v>
      </c>
    </row>
    <row r="44" spans="1:12" ht="13.5" x14ac:dyDescent="0.25">
      <c r="A44" s="3">
        <f>RSI!A44</f>
        <v>44671</v>
      </c>
      <c r="B44" s="2">
        <f>RSI!B44</f>
        <v>12.9474</v>
      </c>
      <c r="C44" s="2">
        <f>RSI!I44</f>
        <v>59.574676116615308</v>
      </c>
      <c r="D44" s="2">
        <f>MACD!E44</f>
        <v>7.5476960188719744E-2</v>
      </c>
      <c r="E44" s="2">
        <f>MACD!F44</f>
        <v>-5.0857858329314311E-3</v>
      </c>
      <c r="F44" s="2">
        <f>'Moving Avg'!D44</f>
        <v>12.938880000000001</v>
      </c>
      <c r="G44" s="2">
        <f>'Moving Avg'!F44</f>
        <v>12.898325000000003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NEUTRAL</v>
      </c>
      <c r="L44" s="5" t="str">
        <f>OBV!H44</f>
        <v>CONFIRMED BULLISH</v>
      </c>
    </row>
    <row r="45" spans="1:12" ht="13.5" x14ac:dyDescent="0.25">
      <c r="A45" s="3">
        <f>RSI!A45</f>
        <v>44672</v>
      </c>
      <c r="B45" s="2">
        <f>RSI!B45</f>
        <v>12.805099999999999</v>
      </c>
      <c r="C45" s="2">
        <f>RSI!I45</f>
        <v>52.802797673063687</v>
      </c>
      <c r="D45" s="2">
        <f>MACD!E45</f>
        <v>7.0265922745695875E-2</v>
      </c>
      <c r="E45" s="2">
        <f>MACD!F45</f>
        <v>9.9845558827940297E-3</v>
      </c>
      <c r="F45" s="2">
        <f>'Moving Avg'!D45</f>
        <v>12.921799999999999</v>
      </c>
      <c r="G45" s="2">
        <f>'Moving Avg'!F45</f>
        <v>12.919665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WEAK</v>
      </c>
      <c r="L45" s="5" t="str">
        <f>OBV!H45</f>
        <v>CONFIRMED BEARISH</v>
      </c>
    </row>
    <row r="46" spans="1:12" ht="13.5" x14ac:dyDescent="0.25">
      <c r="A46" s="3">
        <f>RSI!A46</f>
        <v>44673</v>
      </c>
      <c r="B46" s="2">
        <f>RSI!B46</f>
        <v>12.876300000000001</v>
      </c>
      <c r="C46" s="2">
        <f>RSI!I46</f>
        <v>55.526789043329444</v>
      </c>
      <c r="D46" s="2">
        <f>MACD!E46</f>
        <v>7.1062221925712876E-2</v>
      </c>
      <c r="E46" s="2">
        <f>MACD!F46</f>
        <v>2.22000890913778E-2</v>
      </c>
      <c r="F46" s="2">
        <f>'Moving Avg'!D46</f>
        <v>12.92464</v>
      </c>
      <c r="G46" s="2">
        <f>'Moving Avg'!F46</f>
        <v>12.912910000000002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NEUTRAL</v>
      </c>
      <c r="L46" s="5" t="str">
        <f>OBV!H46</f>
        <v>CONFIRMED BULLISH</v>
      </c>
    </row>
    <row r="47" spans="1:12" ht="13.5" x14ac:dyDescent="0.25">
      <c r="A47" s="3">
        <f>RSI!A47</f>
        <v>44676</v>
      </c>
      <c r="B47" s="2">
        <f>RSI!B47</f>
        <v>12.876300000000001</v>
      </c>
      <c r="C47" s="2">
        <f>RSI!I47</f>
        <v>55.526789043329444</v>
      </c>
      <c r="D47" s="2">
        <f>MACD!E47</f>
        <v>5.9922431004919119E-2</v>
      </c>
      <c r="E47" s="2">
        <f>MACD!F47</f>
        <v>2.9744557474086067E-2</v>
      </c>
      <c r="F47" s="2">
        <f>'Moving Avg'!D47</f>
        <v>12.87912</v>
      </c>
      <c r="G47" s="2">
        <f>'Moving Avg'!F47</f>
        <v>12.912910000000002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WEAK</v>
      </c>
      <c r="L47" s="5" t="str">
        <f>OBV!H47</f>
        <v>CONFIRMED BEARISH</v>
      </c>
    </row>
    <row r="48" spans="1:12" ht="13.5" x14ac:dyDescent="0.25">
      <c r="A48" s="3">
        <f>RSI!A48</f>
        <v>44677</v>
      </c>
      <c r="B48" s="2">
        <f>RSI!B48</f>
        <v>12.876300000000001</v>
      </c>
      <c r="C48" s="2">
        <f>RSI!I48</f>
        <v>55.526789043329444</v>
      </c>
      <c r="D48" s="2">
        <f>MACD!E48</f>
        <v>4.9700401867488253E-2</v>
      </c>
      <c r="E48" s="2">
        <f>MACD!F48</f>
        <v>3.3735726352766504E-2</v>
      </c>
      <c r="F48" s="2">
        <f>'Moving Avg'!D48</f>
        <v>12.87628</v>
      </c>
      <c r="G48" s="2">
        <f>'Moving Avg'!F48</f>
        <v>12.902240000000003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NEUTRAL</v>
      </c>
      <c r="L48" s="5" t="str">
        <f>OBV!H48</f>
        <v>BULLISH DIVERGENCE</v>
      </c>
    </row>
    <row r="49" spans="1:12" ht="13.5" x14ac:dyDescent="0.25">
      <c r="A49" s="3">
        <f>RSI!A49</f>
        <v>44678</v>
      </c>
      <c r="B49" s="2">
        <f>RSI!B49</f>
        <v>12.876300000000001</v>
      </c>
      <c r="C49" s="2">
        <f>RSI!I49</f>
        <v>55.526789043329444</v>
      </c>
      <c r="D49" s="2">
        <f>MACD!E49</f>
        <v>4.0313907222863321E-2</v>
      </c>
      <c r="E49" s="2">
        <f>MACD!F49</f>
        <v>3.5051362526785868E-2</v>
      </c>
      <c r="F49" s="2">
        <f>'Moving Avg'!D49</f>
        <v>12.86206</v>
      </c>
      <c r="G49" s="2">
        <f>'Moving Avg'!F49</f>
        <v>12.891925000000004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WEAK</v>
      </c>
      <c r="L49" s="5" t="str">
        <f>OBV!H49</f>
        <v>CONFIRMED BEARISH</v>
      </c>
    </row>
    <row r="50" spans="1:12" ht="13.5" x14ac:dyDescent="0.25">
      <c r="A50" s="3">
        <f>RSI!A50</f>
        <v>44679</v>
      </c>
      <c r="B50" s="2">
        <f>RSI!B50</f>
        <v>12.876300000000001</v>
      </c>
      <c r="C50" s="2">
        <f>RSI!I50</f>
        <v>55.526789043329444</v>
      </c>
      <c r="D50" s="2">
        <f>MACD!E50</f>
        <v>4.4827463758011277E-2</v>
      </c>
      <c r="E50" s="2">
        <f>MACD!F50</f>
        <v>3.7006582773030955E-2</v>
      </c>
      <c r="F50" s="2">
        <f>'Moving Avg'!D50</f>
        <v>12.876300000000001</v>
      </c>
      <c r="G50" s="2">
        <f>'Moving Avg'!F50</f>
        <v>12.884810000000002</v>
      </c>
      <c r="H50" s="2">
        <f>'Moving Avg'!G50</f>
        <v>12.54030816326531</v>
      </c>
      <c r="I50" s="2">
        <f>'Moving Avg'!H50</f>
        <v>0</v>
      </c>
      <c r="J50" s="5" t="str">
        <f>OBV!F50</f>
        <v>BULLISH</v>
      </c>
      <c r="K50" s="5" t="str">
        <f>OBV!G50</f>
        <v>NEUTRAL</v>
      </c>
      <c r="L50" s="5" t="str">
        <f>OBV!H50</f>
        <v>CONFIRMED BULLISH</v>
      </c>
    </row>
    <row r="51" spans="1:12" ht="13.5" x14ac:dyDescent="0.25">
      <c r="A51" s="3">
        <f>RSI!A51</f>
        <v>44680</v>
      </c>
      <c r="B51" s="2">
        <f>RSI!B51</f>
        <v>12.876300000000001</v>
      </c>
      <c r="C51" s="2">
        <f>RSI!I51</f>
        <v>55.526789043329444</v>
      </c>
      <c r="D51" s="2">
        <f>MACD!E51</f>
        <v>4.3645464305400949E-2</v>
      </c>
      <c r="E51" s="2">
        <f>MACD!F51</f>
        <v>3.8334359079504957E-2</v>
      </c>
      <c r="F51" s="2">
        <f>'Moving Avg'!D51</f>
        <v>12.876300000000001</v>
      </c>
      <c r="G51" s="2">
        <f>'Moving Avg'!F51</f>
        <v>12.881255000000005</v>
      </c>
      <c r="H51" s="2">
        <f>'Moving Avg'!G51</f>
        <v>12.547028000000005</v>
      </c>
      <c r="I51" s="2">
        <f>'Moving Avg'!H51</f>
        <v>0</v>
      </c>
      <c r="J51" s="5" t="str">
        <f>OBV!F51</f>
        <v>NEUTRAL</v>
      </c>
      <c r="K51" s="5" t="str">
        <f>OBV!G51</f>
        <v>NEUTRAL</v>
      </c>
      <c r="L51" s="5" t="str">
        <f>OBV!H51</f>
        <v>NEUTRAL</v>
      </c>
    </row>
    <row r="52" spans="1:12" ht="13.5" x14ac:dyDescent="0.25">
      <c r="A52" s="3">
        <f>RSI!A52</f>
        <v>44685</v>
      </c>
      <c r="B52" s="2">
        <f>RSI!B52</f>
        <v>12.876300000000001</v>
      </c>
      <c r="C52" s="2">
        <f>RSI!I52</f>
        <v>55.526789043329444</v>
      </c>
      <c r="D52" s="2">
        <f>MACD!E52</f>
        <v>7.9260188787767305E-2</v>
      </c>
      <c r="E52" s="2">
        <f>MACD!F52</f>
        <v>4.6519525021157429E-2</v>
      </c>
      <c r="F52" s="2">
        <f>'Moving Avg'!D52</f>
        <v>12.876300000000001</v>
      </c>
      <c r="G52" s="2">
        <f>'Moving Avg'!F52</f>
        <v>12.877700000000004</v>
      </c>
      <c r="H52" s="2">
        <f>'Moving Avg'!G52</f>
        <v>12.562680000000006</v>
      </c>
      <c r="I52" s="2">
        <f>'Moving Avg'!H52</f>
        <v>0</v>
      </c>
      <c r="J52" s="5" t="str">
        <f>OBV!F52</f>
        <v>NEUTRAL</v>
      </c>
      <c r="K52" s="5" t="str">
        <f>OBV!G52</f>
        <v>NEUTRAL</v>
      </c>
      <c r="L52" s="5" t="str">
        <f>OBV!H52</f>
        <v>NEUTRAL</v>
      </c>
    </row>
    <row r="53" spans="1:12" ht="13.5" x14ac:dyDescent="0.25">
      <c r="A53" s="3">
        <f>RSI!A53</f>
        <v>44686</v>
      </c>
      <c r="B53" s="2">
        <f>RSI!B53</f>
        <v>13.1608</v>
      </c>
      <c r="C53" s="2">
        <f>RSI!I53</f>
        <v>67.945438579725604</v>
      </c>
      <c r="D53" s="2">
        <f>MACD!E53</f>
        <v>5.4949101829075531E-2</v>
      </c>
      <c r="E53" s="2">
        <f>MACD!F53</f>
        <v>4.8205440382741049E-2</v>
      </c>
      <c r="F53" s="2">
        <f>'Moving Avg'!D53</f>
        <v>12.933199999999999</v>
      </c>
      <c r="G53" s="2">
        <f>'Moving Avg'!F53</f>
        <v>12.888370000000004</v>
      </c>
      <c r="H53" s="2">
        <f>'Moving Avg'!G53</f>
        <v>12.584022000000003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</row>
    <row r="54" spans="1:12" ht="13.5" x14ac:dyDescent="0.25">
      <c r="A54" s="3">
        <f>RSI!A54</f>
        <v>44687</v>
      </c>
      <c r="B54" s="2">
        <f>RSI!B54</f>
        <v>13.402699999999999</v>
      </c>
      <c r="C54" s="2">
        <f>RSI!I54</f>
        <v>74.472556863940369</v>
      </c>
      <c r="D54" s="2">
        <f>MACD!E54</f>
        <v>2.3030739091307595E-2</v>
      </c>
      <c r="E54" s="2">
        <f>MACD!F54</f>
        <v>4.3170500124454364E-2</v>
      </c>
      <c r="F54" s="2">
        <f>'Moving Avg'!D54</f>
        <v>13.038480000000002</v>
      </c>
      <c r="G54" s="2">
        <f>'Moving Avg'!F54</f>
        <v>12.914690000000004</v>
      </c>
      <c r="H54" s="2">
        <f>'Moving Avg'!G54</f>
        <v>12.610202000000001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CONFIRMED BULLISH</v>
      </c>
    </row>
    <row r="55" spans="1:12" ht="13.5" x14ac:dyDescent="0.25">
      <c r="A55" s="3">
        <f>RSI!A55</f>
        <v>44690</v>
      </c>
      <c r="B55" s="2">
        <f>RSI!B55</f>
        <v>13.3743</v>
      </c>
      <c r="C55" s="2">
        <f>RSI!I55</f>
        <v>72.60335800659314</v>
      </c>
      <c r="D55" s="2">
        <f>MACD!E55</f>
        <v>-2.7216191704280135E-2</v>
      </c>
      <c r="E55" s="2">
        <f>MACD!F55</f>
        <v>2.9093161758707464E-2</v>
      </c>
      <c r="F55" s="2">
        <f>'Moving Avg'!D55</f>
        <v>13.138080000000002</v>
      </c>
      <c r="G55" s="2">
        <f>'Moving Avg'!F55</f>
        <v>12.943150000000003</v>
      </c>
      <c r="H55" s="2">
        <f>'Moving Avg'!G55</f>
        <v>12.635814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CONFIRMED BULLISH</v>
      </c>
    </row>
    <row r="56" spans="1:12" ht="13.5" x14ac:dyDescent="0.25">
      <c r="A56" s="3">
        <f>RSI!A56</f>
        <v>44691</v>
      </c>
      <c r="B56" s="2">
        <f>RSI!B56</f>
        <v>13.445399999999999</v>
      </c>
      <c r="C56" s="2">
        <f>RSI!I56</f>
        <v>74.339781062671221</v>
      </c>
      <c r="D56" s="2">
        <f>MACD!E56</f>
        <v>-6.7072719345217635E-2</v>
      </c>
      <c r="E56" s="2">
        <f>MACD!F56</f>
        <v>9.8599855379224461E-3</v>
      </c>
      <c r="F56" s="2">
        <f>'Moving Avg'!D56</f>
        <v>13.251900000000001</v>
      </c>
      <c r="G56" s="2">
        <f>'Moving Avg'!F56</f>
        <v>12.971605000000002</v>
      </c>
      <c r="H56" s="2">
        <f>'Moving Avg'!G56</f>
        <v>12.662847999999999</v>
      </c>
      <c r="I56" s="2">
        <f>'Moving Avg'!H56</f>
        <v>0</v>
      </c>
      <c r="J56" s="5" t="str">
        <f>OBV!F56</f>
        <v>BULLISH</v>
      </c>
      <c r="K56" s="5" t="str">
        <f>OBV!G56</f>
        <v>STRONG</v>
      </c>
      <c r="L56" s="5" t="str">
        <f>OBV!H56</f>
        <v>CONFIRMED BULLISH</v>
      </c>
    </row>
    <row r="57" spans="1:12" ht="13.5" x14ac:dyDescent="0.25">
      <c r="A57" s="3">
        <f>RSI!A57</f>
        <v>44692</v>
      </c>
      <c r="B57" s="2">
        <f>RSI!B57</f>
        <v>13.516500000000001</v>
      </c>
      <c r="C57" s="2">
        <f>RSI!I57</f>
        <v>75.979342811857336</v>
      </c>
      <c r="D57" s="2">
        <f>MACD!E57</f>
        <v>-0.10928711884344189</v>
      </c>
      <c r="E57" s="2">
        <f>MACD!F57</f>
        <v>-1.3969435338350421E-2</v>
      </c>
      <c r="F57" s="2">
        <f>'Moving Avg'!D57</f>
        <v>13.37994</v>
      </c>
      <c r="G57" s="2">
        <f>'Moving Avg'!F57</f>
        <v>13.007175000000004</v>
      </c>
      <c r="H57" s="2">
        <f>'Moving Avg'!G57</f>
        <v>12.691303999999997</v>
      </c>
      <c r="I57" s="2">
        <f>'Moving Avg'!H57</f>
        <v>0</v>
      </c>
      <c r="J57" s="5" t="str">
        <f>OBV!F57</f>
        <v>BULLISH</v>
      </c>
      <c r="K57" s="5" t="str">
        <f>OBV!G57</f>
        <v>STRONG</v>
      </c>
      <c r="L57" s="5" t="str">
        <f>OBV!H57</f>
        <v>CONFIRMED BULLISH</v>
      </c>
    </row>
    <row r="58" spans="1:12" ht="13.5" x14ac:dyDescent="0.25">
      <c r="A58" s="3">
        <f>RSI!A58</f>
        <v>44693</v>
      </c>
      <c r="B58" s="2">
        <f>RSI!B58</f>
        <v>13.516500000000001</v>
      </c>
      <c r="C58" s="2">
        <f>RSI!I58</f>
        <v>75.979342811857336</v>
      </c>
      <c r="D58" s="2">
        <f>MACD!E58</f>
        <v>-0.14841136780822239</v>
      </c>
      <c r="E58" s="2">
        <f>MACD!F58</f>
        <v>-4.0857821832324816E-2</v>
      </c>
      <c r="F58" s="2">
        <f>'Moving Avg'!D58</f>
        <v>13.451080000000001</v>
      </c>
      <c r="G58" s="2">
        <f>'Moving Avg'!F58</f>
        <v>13.042745000000002</v>
      </c>
      <c r="H58" s="2">
        <f>'Moving Avg'!G58</f>
        <v>12.719759999999997</v>
      </c>
      <c r="I58" s="2">
        <f>'Moving Avg'!H58</f>
        <v>0</v>
      </c>
      <c r="J58" s="5" t="str">
        <f>OBV!F58</f>
        <v>BULLISH</v>
      </c>
      <c r="K58" s="5" t="str">
        <f>OBV!G58</f>
        <v>STRONG</v>
      </c>
      <c r="L58" s="5" t="str">
        <f>OBV!H58</f>
        <v>CONFIRMED BULLISH</v>
      </c>
    </row>
    <row r="59" spans="1:12" ht="13.5" x14ac:dyDescent="0.25">
      <c r="A59" s="3">
        <f>RSI!A59</f>
        <v>44694</v>
      </c>
      <c r="B59" s="2">
        <f>RSI!B59</f>
        <v>13.8651</v>
      </c>
      <c r="C59" s="2">
        <f>RSI!I59</f>
        <v>82.380820639665814</v>
      </c>
      <c r="D59" s="2">
        <f>MACD!E59</f>
        <v>-0.2104909204979144</v>
      </c>
      <c r="E59" s="2">
        <f>MACD!F59</f>
        <v>-7.4784441565442727E-2</v>
      </c>
      <c r="F59" s="2">
        <f>'Moving Avg'!D59</f>
        <v>13.543559999999999</v>
      </c>
      <c r="G59" s="2">
        <f>'Moving Avg'!F59</f>
        <v>13.095745000000004</v>
      </c>
      <c r="H59" s="2">
        <f>'Moving Avg'!G59</f>
        <v>12.755187999999997</v>
      </c>
      <c r="I59" s="2">
        <f>'Moving Avg'!H59</f>
        <v>0</v>
      </c>
      <c r="J59" s="5" t="str">
        <f>OBV!F59</f>
        <v>BULLISH</v>
      </c>
      <c r="K59" s="5" t="str">
        <f>OBV!G59</f>
        <v>STRONG</v>
      </c>
      <c r="L59" s="5" t="str">
        <f>OBV!H59</f>
        <v>CONFIRMED BULLISH</v>
      </c>
    </row>
    <row r="60" spans="1:12" ht="13.5" x14ac:dyDescent="0.25">
      <c r="A60" s="3">
        <f>RSI!A60</f>
        <v>44697</v>
      </c>
      <c r="B60" s="2">
        <f>RSI!B60</f>
        <v>13.936299999999999</v>
      </c>
      <c r="C60" s="2">
        <f>RSI!I60</f>
        <v>83.356436754683529</v>
      </c>
      <c r="D60" s="2">
        <f>MACD!E60</f>
        <v>-0.2732724398929971</v>
      </c>
      <c r="E60" s="2">
        <f>MACD!F60</f>
        <v>-0.11448204123095361</v>
      </c>
      <c r="F60" s="2">
        <f>'Moving Avg'!D60</f>
        <v>13.655959999999999</v>
      </c>
      <c r="G60" s="2">
        <f>'Moving Avg'!F60</f>
        <v>13.148035000000004</v>
      </c>
      <c r="H60" s="2">
        <f>'Moving Avg'!G60</f>
        <v>12.792039999999995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</row>
    <row r="61" spans="1:12" ht="13.5" x14ac:dyDescent="0.25">
      <c r="A61" s="3">
        <f>RSI!A61</f>
        <v>44698</v>
      </c>
      <c r="B61" s="2">
        <f>RSI!B61</f>
        <v>14.2066</v>
      </c>
      <c r="C61" s="2">
        <f>RSI!I61</f>
        <v>86.428740665219962</v>
      </c>
      <c r="D61" s="2">
        <f>MACD!E61</f>
        <v>-0.35144801845161666</v>
      </c>
      <c r="E61" s="2">
        <f>MACD!F61</f>
        <v>-0.16187523667508624</v>
      </c>
      <c r="F61" s="2">
        <f>'Moving Avg'!D61</f>
        <v>13.808199999999999</v>
      </c>
      <c r="G61" s="2">
        <f>'Moving Avg'!F61</f>
        <v>13.215260000000004</v>
      </c>
      <c r="H61" s="2">
        <f>'Moving Avg'!G61</f>
        <v>12.834297999999995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CONFIRMED BULLISH</v>
      </c>
    </row>
    <row r="62" spans="1:12" ht="13.5" x14ac:dyDescent="0.25">
      <c r="A62" s="3">
        <f>RSI!A62</f>
        <v>44699</v>
      </c>
      <c r="B62" s="2">
        <f>RSI!B62</f>
        <v>14.512499999999999</v>
      </c>
      <c r="C62" s="2">
        <f>RSI!I62</f>
        <v>88.921202898109684</v>
      </c>
      <c r="D62" s="2">
        <f>MACD!E62</f>
        <v>-0.44651095870749735</v>
      </c>
      <c r="E62" s="2">
        <f>MACD!F62</f>
        <v>-0.21880238108156846</v>
      </c>
      <c r="F62" s="2">
        <f>'Moving Avg'!D62</f>
        <v>14.007399999999999</v>
      </c>
      <c r="G62" s="2">
        <f>'Moving Avg'!F62</f>
        <v>13.285690000000002</v>
      </c>
      <c r="H62" s="2">
        <f>'Moving Avg'!G62</f>
        <v>12.882673999999994</v>
      </c>
      <c r="I62" s="2">
        <f>'Moving Avg'!H62</f>
        <v>0</v>
      </c>
      <c r="J62" s="5" t="str">
        <f>OBV!F62</f>
        <v>BULLISH</v>
      </c>
      <c r="K62" s="5" t="str">
        <f>OBV!G62</f>
        <v>STRONG</v>
      </c>
      <c r="L62" s="5" t="str">
        <f>OBV!H62</f>
        <v>CONFIRMED BULLISH</v>
      </c>
    </row>
    <row r="63" spans="1:12" ht="13.5" x14ac:dyDescent="0.25">
      <c r="A63" s="3">
        <f>RSI!A63</f>
        <v>44700</v>
      </c>
      <c r="B63" s="2">
        <f>RSI!B63</f>
        <v>14.4414</v>
      </c>
      <c r="C63" s="2">
        <f>RSI!I63</f>
        <v>85.013073269553942</v>
      </c>
      <c r="D63" s="2">
        <f>MACD!E63</f>
        <v>-0.48551228274036795</v>
      </c>
      <c r="E63" s="2">
        <f>MACD!F63</f>
        <v>-0.27214436141332837</v>
      </c>
      <c r="F63" s="2">
        <f>'Moving Avg'!D63</f>
        <v>14.19238</v>
      </c>
      <c r="G63" s="2">
        <f>'Moving Avg'!F63</f>
        <v>13.363235000000003</v>
      </c>
      <c r="H63" s="2">
        <f>'Moving Avg'!G63</f>
        <v>12.929627999999996</v>
      </c>
      <c r="I63" s="2">
        <f>'Moving Avg'!H63</f>
        <v>0</v>
      </c>
      <c r="J63" s="5" t="str">
        <f>OBV!F63</f>
        <v>BULLISH</v>
      </c>
      <c r="K63" s="5" t="str">
        <f>OBV!G63</f>
        <v>STRONG</v>
      </c>
      <c r="L63" s="5" t="str">
        <f>OBV!H63</f>
        <v>CONFIRMED BULLISH</v>
      </c>
    </row>
    <row r="64" spans="1:12" ht="13.5" x14ac:dyDescent="0.25">
      <c r="A64" s="3">
        <f>RSI!A64</f>
        <v>44701</v>
      </c>
      <c r="B64" s="2">
        <f>RSI!B64</f>
        <v>14.220800000000001</v>
      </c>
      <c r="C64" s="2">
        <f>RSI!I64</f>
        <v>74.127231825513519</v>
      </c>
      <c r="D64" s="2">
        <f>MACD!E64</f>
        <v>-0.4715735789742066</v>
      </c>
      <c r="E64" s="2">
        <f>MACD!F64</f>
        <v>-0.31203020492550404</v>
      </c>
      <c r="F64" s="2">
        <f>'Moving Avg'!D64</f>
        <v>14.26352</v>
      </c>
      <c r="G64" s="2">
        <f>'Moving Avg'!F64</f>
        <v>13.426905000000001</v>
      </c>
      <c r="H64" s="2">
        <f>'Moving Avg'!G64</f>
        <v>12.972169999999997</v>
      </c>
      <c r="I64" s="2">
        <f>'Moving Avg'!H64</f>
        <v>0</v>
      </c>
      <c r="J64" s="5" t="str">
        <f>OBV!F64</f>
        <v>BULLISH</v>
      </c>
      <c r="K64" s="5" t="str">
        <f>OBV!G64</f>
        <v>STRONG</v>
      </c>
      <c r="L64" s="5" t="str">
        <f>OBV!H64</f>
        <v>CONFIRMED BULLISH</v>
      </c>
    </row>
    <row r="65" spans="1:12" ht="13.5" x14ac:dyDescent="0.25">
      <c r="A65" s="3">
        <f>RSI!A65</f>
        <v>44704</v>
      </c>
      <c r="B65" s="2">
        <f>RSI!B65</f>
        <v>14.213699999999999</v>
      </c>
      <c r="C65" s="2">
        <f>RSI!I65</f>
        <v>73.799688810420633</v>
      </c>
      <c r="D65" s="2">
        <f>MACD!E65</f>
        <v>-0.46844526600671088</v>
      </c>
      <c r="E65" s="2">
        <f>MACD!F65</f>
        <v>-0.34331321714174545</v>
      </c>
      <c r="F65" s="2">
        <f>'Moving Avg'!D65</f>
        <v>14.318999999999999</v>
      </c>
      <c r="G65" s="2">
        <f>'Moving Avg'!F65</f>
        <v>13.497335000000001</v>
      </c>
      <c r="H65" s="2">
        <f>'Moving Avg'!G65</f>
        <v>13.014569999999999</v>
      </c>
      <c r="I65" s="2">
        <f>'Moving Avg'!H65</f>
        <v>0</v>
      </c>
      <c r="J65" s="5" t="str">
        <f>OBV!F65</f>
        <v>BULLISH</v>
      </c>
      <c r="K65" s="5" t="str">
        <f>OBV!G65</f>
        <v>STRONG</v>
      </c>
      <c r="L65" s="5" t="str">
        <f>OBV!H65</f>
        <v>CONFIRMED BULLISH</v>
      </c>
    </row>
    <row r="66" spans="1:12" ht="13.5" x14ac:dyDescent="0.25">
      <c r="A66" s="3">
        <f>RSI!A66</f>
        <v>44705</v>
      </c>
      <c r="B66" s="2">
        <f>RSI!B66</f>
        <v>14.149699999999999</v>
      </c>
      <c r="C66" s="2">
        <f>RSI!I66</f>
        <v>70.764321747545779</v>
      </c>
      <c r="D66" s="2">
        <f>MACD!E66</f>
        <v>-0.45454251065033446</v>
      </c>
      <c r="E66" s="2">
        <f>MACD!F66</f>
        <v>-0.36555907584346325</v>
      </c>
      <c r="F66" s="2">
        <f>'Moving Avg'!D66</f>
        <v>14.30762</v>
      </c>
      <c r="G66" s="2">
        <f>'Moving Avg'!F66</f>
        <v>13.561005</v>
      </c>
      <c r="H66" s="2">
        <f>'Moving Avg'!G66</f>
        <v>13.05569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</row>
    <row r="67" spans="1:12" ht="13.5" x14ac:dyDescent="0.25">
      <c r="A67" s="3">
        <f>RSI!A67</f>
        <v>44706</v>
      </c>
      <c r="B67" s="2">
        <f>RSI!B67</f>
        <v>14.192399999999999</v>
      </c>
      <c r="C67" s="2">
        <f>RSI!I67</f>
        <v>71.603499746967316</v>
      </c>
      <c r="D67" s="2">
        <f>MACD!E67</f>
        <v>-0.43872077912439522</v>
      </c>
      <c r="E67" s="2">
        <f>MACD!F67</f>
        <v>-0.38019141649964966</v>
      </c>
      <c r="F67" s="2">
        <f>'Moving Avg'!D67</f>
        <v>14.243599999999997</v>
      </c>
      <c r="G67" s="2">
        <f>'Moving Avg'!F67</f>
        <v>13.626810000000001</v>
      </c>
      <c r="H67" s="2">
        <f>'Moving Avg'!G67</f>
        <v>13.097664000000002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</row>
    <row r="68" spans="1:12" ht="13.5" x14ac:dyDescent="0.25">
      <c r="A68" s="3">
        <f>RSI!A68</f>
        <v>44707</v>
      </c>
      <c r="B68" s="2">
        <f>RSI!B68</f>
        <v>14.2279</v>
      </c>
      <c r="C68" s="2">
        <f>RSI!I68</f>
        <v>72.314992886241299</v>
      </c>
      <c r="D68" s="2">
        <f>MACD!E68</f>
        <v>-0.43165736235479102</v>
      </c>
      <c r="E68" s="2">
        <f>MACD!F68</f>
        <v>-0.390484605670678</v>
      </c>
      <c r="F68" s="2">
        <f>'Moving Avg'!D68</f>
        <v>14.200899999999999</v>
      </c>
      <c r="G68" s="2">
        <f>'Moving Avg'!F68</f>
        <v>13.694389999999999</v>
      </c>
      <c r="H68" s="2">
        <f>'Moving Avg'!G68</f>
        <v>13.140348000000001</v>
      </c>
      <c r="I68" s="2">
        <f>'Moving Avg'!H68</f>
        <v>0</v>
      </c>
      <c r="J68" s="5" t="str">
        <f>OBV!F68</f>
        <v>BULLISH</v>
      </c>
      <c r="K68" s="5" t="str">
        <f>OBV!G68</f>
        <v>STRONG</v>
      </c>
      <c r="L68" s="5" t="str">
        <f>OBV!H68</f>
        <v>BULLISH DIVERGENCE</v>
      </c>
    </row>
    <row r="69" spans="1:12" ht="13.5" x14ac:dyDescent="0.25">
      <c r="A69" s="3">
        <f>RSI!A69</f>
        <v>44708</v>
      </c>
      <c r="B69" s="2">
        <f>RSI!B69</f>
        <v>14.363099999999999</v>
      </c>
      <c r="C69" s="2">
        <f>RSI!I69</f>
        <v>74.894882793085216</v>
      </c>
      <c r="D69" s="2">
        <f>MACD!E69</f>
        <v>-0.38569534223780977</v>
      </c>
      <c r="E69" s="2">
        <f>MACD!F69</f>
        <v>-0.38952675298410439</v>
      </c>
      <c r="F69" s="2">
        <f>'Moving Avg'!D69</f>
        <v>14.22936</v>
      </c>
      <c r="G69" s="2">
        <f>'Moving Avg'!F69</f>
        <v>13.768729999999996</v>
      </c>
      <c r="H69" s="2">
        <f>'Moving Avg'!G69</f>
        <v>13.185736000000006</v>
      </c>
      <c r="I69" s="2">
        <f>'Moving Avg'!H69</f>
        <v>0</v>
      </c>
      <c r="J69" s="5" t="str">
        <f>OBV!F69</f>
        <v>BULLISH</v>
      </c>
      <c r="K69" s="5" t="str">
        <f>OBV!G69</f>
        <v>STRONG</v>
      </c>
      <c r="L69" s="5" t="str">
        <f>OBV!H69</f>
        <v>CONFIRMED BULLISH</v>
      </c>
    </row>
    <row r="70" spans="1:12" ht="13.5" x14ac:dyDescent="0.25">
      <c r="A70" s="3">
        <f>RSI!A70</f>
        <v>44711</v>
      </c>
      <c r="B70" s="2">
        <f>RSI!B70</f>
        <v>14.2279</v>
      </c>
      <c r="C70" s="2">
        <f>RSI!I70</f>
        <v>68.064259405495847</v>
      </c>
      <c r="D70" s="2">
        <f>MACD!E70</f>
        <v>-0.32999637670755178</v>
      </c>
      <c r="E70" s="2">
        <f>MACD!F70</f>
        <v>-0.37762067772879387</v>
      </c>
      <c r="F70" s="2">
        <f>'Moving Avg'!D70</f>
        <v>14.232200000000001</v>
      </c>
      <c r="G70" s="2">
        <f>'Moving Avg'!F70</f>
        <v>13.836309999999997</v>
      </c>
      <c r="H70" s="2">
        <f>'Moving Avg'!G70</f>
        <v>13.221306000000004</v>
      </c>
      <c r="I70" s="2">
        <f>'Moving Avg'!H70</f>
        <v>0</v>
      </c>
      <c r="J70" s="5" t="str">
        <f>OBV!F70</f>
        <v>BULLISH</v>
      </c>
      <c r="K70" s="5" t="str">
        <f>OBV!G70</f>
        <v>STRONG</v>
      </c>
      <c r="L70" s="5" t="str">
        <f>OBV!H70</f>
        <v>CONFIRMED BULLISH</v>
      </c>
    </row>
    <row r="71" spans="1:12" ht="13.5" x14ac:dyDescent="0.25">
      <c r="A71" s="3">
        <f>RSI!A71</f>
        <v>44712</v>
      </c>
      <c r="B71" s="2">
        <f>RSI!B71</f>
        <v>14.1568</v>
      </c>
      <c r="C71" s="2">
        <f>RSI!I71</f>
        <v>64.721285969119265</v>
      </c>
      <c r="D71" s="2">
        <f>MACD!E71</f>
        <v>-0.23906873845213461</v>
      </c>
      <c r="E71" s="2">
        <f>MACD!F71</f>
        <v>-0.34991028987346207</v>
      </c>
      <c r="F71" s="2">
        <f>'Moving Avg'!D71</f>
        <v>14.233619999999998</v>
      </c>
      <c r="G71" s="2">
        <f>'Moving Avg'!F71</f>
        <v>13.900334999999998</v>
      </c>
      <c r="H71" s="2">
        <f>'Moving Avg'!G71</f>
        <v>13.255454000000007</v>
      </c>
      <c r="I71" s="2">
        <f>'Moving Avg'!H71</f>
        <v>0</v>
      </c>
      <c r="J71" s="5" t="str">
        <f>OBV!F71</f>
        <v>BULLISH</v>
      </c>
      <c r="K71" s="5" t="str">
        <f>OBV!G71</f>
        <v>STRONG</v>
      </c>
      <c r="L71" s="5" t="str">
        <f>OBV!H71</f>
        <v>CONFIRMED BULLISH</v>
      </c>
    </row>
    <row r="72" spans="1:12" ht="13.5" x14ac:dyDescent="0.25">
      <c r="A72" s="3">
        <f>RSI!A72</f>
        <v>44713</v>
      </c>
      <c r="B72" s="2">
        <f>RSI!B72</f>
        <v>14.2066</v>
      </c>
      <c r="C72" s="2">
        <f>RSI!I72</f>
        <v>65.981581363008701</v>
      </c>
      <c r="D72" s="2">
        <f>MACD!E72</f>
        <v>-0.121164534822368</v>
      </c>
      <c r="E72" s="2">
        <f>MACD!F72</f>
        <v>-0.30416113886324325</v>
      </c>
      <c r="F72" s="2">
        <f>'Moving Avg'!D72</f>
        <v>14.236459999999999</v>
      </c>
      <c r="G72" s="2">
        <f>'Moving Avg'!F72</f>
        <v>13.966849999999997</v>
      </c>
      <c r="H72" s="2">
        <f>'Moving Avg'!G72</f>
        <v>13.292162000000005</v>
      </c>
      <c r="I72" s="2">
        <f>'Moving Avg'!H72</f>
        <v>0</v>
      </c>
      <c r="J72" s="5" t="str">
        <f>OBV!F72</f>
        <v>BULLISH</v>
      </c>
      <c r="K72" s="5" t="str">
        <f>OBV!G72</f>
        <v>STRONG</v>
      </c>
      <c r="L72" s="5" t="str">
        <f>OBV!H72</f>
        <v>CONFIRMED BULLISH</v>
      </c>
    </row>
    <row r="73" spans="1:12" ht="13.5" x14ac:dyDescent="0.25">
      <c r="A73" s="3">
        <f>RSI!A73</f>
        <v>44714</v>
      </c>
      <c r="B73" s="2">
        <f>RSI!B73</f>
        <v>14.2066</v>
      </c>
      <c r="C73" s="2">
        <f>RSI!I73</f>
        <v>65.981581363008701</v>
      </c>
      <c r="D73" s="2">
        <f>MACD!E73</f>
        <v>-3.4861075741241976E-2</v>
      </c>
      <c r="E73" s="2">
        <f>MACD!F73</f>
        <v>-0.25030112623884304</v>
      </c>
      <c r="F73" s="2">
        <f>'Moving Avg'!D73</f>
        <v>14.232200000000001</v>
      </c>
      <c r="G73" s="2">
        <f>'Moving Avg'!F73</f>
        <v>14.019139999999998</v>
      </c>
      <c r="H73" s="2">
        <f>'Moving Avg'!G73</f>
        <v>13.332996000000003</v>
      </c>
      <c r="I73" s="2">
        <f>'Moving Avg'!H73</f>
        <v>0</v>
      </c>
      <c r="J73" s="5" t="str">
        <f>OBV!F73</f>
        <v>BULLISH</v>
      </c>
      <c r="K73" s="5" t="str">
        <f>OBV!G73</f>
        <v>NEUTRAL</v>
      </c>
      <c r="L73" s="5" t="str">
        <f>OBV!H73</f>
        <v>BULLISH DIVERGENCE</v>
      </c>
    </row>
    <row r="74" spans="1:12" ht="13.5" x14ac:dyDescent="0.25">
      <c r="A74" s="3">
        <f>RSI!A74</f>
        <v>44715</v>
      </c>
      <c r="B74" s="2">
        <f>RSI!B74</f>
        <v>14.1568</v>
      </c>
      <c r="C74" s="2">
        <f>RSI!I74</f>
        <v>63.356631291130938</v>
      </c>
      <c r="D74" s="2">
        <f>MACD!E74</f>
        <v>5.5790825216508466E-3</v>
      </c>
      <c r="E74" s="2">
        <f>MACD!F74</f>
        <v>-0.19912508448674426</v>
      </c>
      <c r="F74" s="2">
        <f>'Moving Avg'!D74</f>
        <v>14.190940000000001</v>
      </c>
      <c r="G74" s="2">
        <f>'Moving Avg'!F74</f>
        <v>14.056844999999999</v>
      </c>
      <c r="H74" s="2">
        <f>'Moving Avg'!G74</f>
        <v>13.372122000000005</v>
      </c>
      <c r="I74" s="2">
        <f>'Moving Avg'!H74</f>
        <v>0</v>
      </c>
      <c r="J74" s="5" t="str">
        <f>OBV!F74</f>
        <v>BEARISH</v>
      </c>
      <c r="K74" s="5" t="str">
        <f>OBV!G74</f>
        <v>NEUTRAL</v>
      </c>
      <c r="L74" s="5" t="str">
        <f>OBV!H74</f>
        <v>CONFIRMED BEARISH</v>
      </c>
    </row>
    <row r="75" spans="1:12" ht="13.5" x14ac:dyDescent="0.25">
      <c r="A75" s="3">
        <f>RSI!A75</f>
        <v>44718</v>
      </c>
      <c r="B75" s="2">
        <f>RSI!B75</f>
        <v>14.1568</v>
      </c>
      <c r="C75" s="2">
        <f>RSI!I75</f>
        <v>63.356631291130938</v>
      </c>
      <c r="D75" s="2">
        <f>MACD!E75</f>
        <v>3.6836424949594715E-2</v>
      </c>
      <c r="E75" s="2">
        <f>MACD!F75</f>
        <v>-0.15193278259947646</v>
      </c>
      <c r="F75" s="2">
        <f>'Moving Avg'!D75</f>
        <v>14.17672</v>
      </c>
      <c r="G75" s="2">
        <f>'Moving Avg'!F75</f>
        <v>14.095969999999999</v>
      </c>
      <c r="H75" s="2">
        <f>'Moving Avg'!G75</f>
        <v>13.407692000000003</v>
      </c>
      <c r="I75" s="2">
        <f>'Moving Avg'!H75</f>
        <v>0</v>
      </c>
      <c r="J75" s="5" t="str">
        <f>OBV!F75</f>
        <v>BEARISH</v>
      </c>
      <c r="K75" s="5" t="str">
        <f>OBV!G75</f>
        <v>NEUTRAL</v>
      </c>
      <c r="L75" s="5" t="str">
        <f>OBV!H75</f>
        <v>CONFIRMED BEARISH</v>
      </c>
    </row>
    <row r="76" spans="1:12" ht="13.5" x14ac:dyDescent="0.25">
      <c r="A76" s="3">
        <f>RSI!A76</f>
        <v>44719</v>
      </c>
      <c r="B76" s="2">
        <f>RSI!B76</f>
        <v>13.9434</v>
      </c>
      <c r="C76" s="2">
        <f>RSI!I76</f>
        <v>52.898056981210622</v>
      </c>
      <c r="D76" s="2">
        <f>MACD!E76</f>
        <v>6.7515694088871925E-2</v>
      </c>
      <c r="E76" s="2">
        <f>MACD!F76</f>
        <v>-0.10804308726180678</v>
      </c>
      <c r="F76" s="2">
        <f>'Moving Avg'!D76</f>
        <v>14.134039999999999</v>
      </c>
      <c r="G76" s="2">
        <f>'Moving Avg'!F76</f>
        <v>14.120870000000002</v>
      </c>
      <c r="H76" s="2">
        <f>'Moving Avg'!G76</f>
        <v>13.426332</v>
      </c>
      <c r="I76" s="2">
        <f>'Moving Avg'!H76</f>
        <v>0</v>
      </c>
      <c r="J76" s="5" t="str">
        <f>OBV!F76</f>
        <v>BEARISH</v>
      </c>
      <c r="K76" s="5" t="str">
        <f>OBV!G76</f>
        <v>WEAK</v>
      </c>
      <c r="L76" s="5" t="str">
        <f>OBV!H76</f>
        <v>CONFIRMED BEARISH</v>
      </c>
    </row>
    <row r="77" spans="1:12" ht="13.5" x14ac:dyDescent="0.25">
      <c r="A77" s="3">
        <f>RSI!A77</f>
        <v>44720</v>
      </c>
      <c r="B77" s="2">
        <f>RSI!B77</f>
        <v>14.192399999999999</v>
      </c>
      <c r="C77" s="2">
        <f>RSI!I77</f>
        <v>60.989894430314912</v>
      </c>
      <c r="D77" s="2">
        <f>MACD!E77</f>
        <v>8.1258532370767966E-2</v>
      </c>
      <c r="E77" s="2">
        <f>MACD!F77</f>
        <v>-7.0182763335291831E-2</v>
      </c>
      <c r="F77" s="2">
        <f>'Moving Avg'!D77</f>
        <v>14.131200000000002</v>
      </c>
      <c r="G77" s="2">
        <f>'Moving Avg'!F77</f>
        <v>14.154665000000003</v>
      </c>
      <c r="H77" s="2">
        <f>'Moving Avg'!G77</f>
        <v>13.452654000000001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BULLISH DIVERGENCE</v>
      </c>
    </row>
    <row r="78" spans="1:12" ht="13.5" x14ac:dyDescent="0.25">
      <c r="A78" s="3">
        <f>RSI!A78</f>
        <v>44721</v>
      </c>
      <c r="B78" s="2">
        <f>RSI!B78</f>
        <v>14.3325</v>
      </c>
      <c r="C78" s="2">
        <f>RSI!I78</f>
        <v>64.667814607217053</v>
      </c>
      <c r="D78" s="2">
        <f>MACD!E78</f>
        <v>8.6183450883700274E-2</v>
      </c>
      <c r="E78" s="2">
        <f>MACD!F78</f>
        <v>-3.8909520491493418E-2</v>
      </c>
      <c r="F78" s="2">
        <f>'Moving Avg'!D78</f>
        <v>14.156380000000002</v>
      </c>
      <c r="G78" s="2">
        <f>'Moving Avg'!F78</f>
        <v>14.195465000000002</v>
      </c>
      <c r="H78" s="2">
        <f>'Moving Avg'!G78</f>
        <v>13.477510000000001</v>
      </c>
      <c r="I78" s="2">
        <f>'Moving Avg'!H78</f>
        <v>0</v>
      </c>
      <c r="J78" s="5" t="str">
        <f>OBV!F78</f>
        <v>BEARISH</v>
      </c>
      <c r="K78" s="5" t="str">
        <f>OBV!G78</f>
        <v>NEUTRAL</v>
      </c>
      <c r="L78" s="5" t="str">
        <f>OBV!H78</f>
        <v>CONFIRMED BEARISH</v>
      </c>
    </row>
    <row r="79" spans="1:12" ht="13.5" x14ac:dyDescent="0.25">
      <c r="A79" s="3">
        <f>RSI!A79</f>
        <v>44722</v>
      </c>
      <c r="B79" s="2">
        <f>RSI!B79</f>
        <v>14.340400000000001</v>
      </c>
      <c r="C79" s="2">
        <f>RSI!I79</f>
        <v>64.868950665610498</v>
      </c>
      <c r="D79" s="2">
        <f>MACD!E79</f>
        <v>0.10808264970854609</v>
      </c>
      <c r="E79" s="2">
        <f>MACD!F79</f>
        <v>-9.5110864514855176E-3</v>
      </c>
      <c r="F79" s="2">
        <f>'Moving Avg'!D79</f>
        <v>14.193100000000001</v>
      </c>
      <c r="G79" s="2">
        <f>'Moving Avg'!F79</f>
        <v>14.219230000000001</v>
      </c>
      <c r="H79" s="2">
        <f>'Moving Avg'!G79</f>
        <v>13.502666000000001</v>
      </c>
      <c r="I79" s="2">
        <f>'Moving Avg'!H79</f>
        <v>0</v>
      </c>
      <c r="J79" s="5" t="str">
        <f>OBV!F79</f>
        <v>BULLISH</v>
      </c>
      <c r="K79" s="5" t="str">
        <f>OBV!G79</f>
        <v>NEUTRAL</v>
      </c>
      <c r="L79" s="5" t="str">
        <f>OBV!H79</f>
        <v>BULLISH DIVERGENCE</v>
      </c>
    </row>
    <row r="80" spans="1:12" ht="13.5" x14ac:dyDescent="0.25">
      <c r="A80" s="3">
        <f>RSI!A80</f>
        <v>44725</v>
      </c>
      <c r="B80" s="2">
        <f>RSI!B80</f>
        <v>14.261200000000001</v>
      </c>
      <c r="C80" s="2">
        <f>RSI!I80</f>
        <v>61.11287018510852</v>
      </c>
      <c r="D80" s="2">
        <f>MACD!E80</f>
        <v>0.10933378668290139</v>
      </c>
      <c r="E80" s="2">
        <f>MACD!F80</f>
        <v>1.4257888175391864E-2</v>
      </c>
      <c r="F80" s="2">
        <f>'Moving Avg'!D80</f>
        <v>14.213980000000001</v>
      </c>
      <c r="G80" s="2">
        <f>'Moving Avg'!F80</f>
        <v>14.235474999999999</v>
      </c>
      <c r="H80" s="2">
        <f>'Moving Avg'!G80</f>
        <v>13.527518000000001</v>
      </c>
      <c r="I80" s="2">
        <f>'Moving Avg'!H80</f>
        <v>0</v>
      </c>
      <c r="J80" s="5" t="str">
        <f>OBV!F80</f>
        <v>BEARISH</v>
      </c>
      <c r="K80" s="5" t="str">
        <f>OBV!G80</f>
        <v>NEUTRAL</v>
      </c>
      <c r="L80" s="5" t="str">
        <f>OBV!H80</f>
        <v>CONFIRMED BEARISH</v>
      </c>
    </row>
    <row r="81" spans="1:12" ht="13.5" x14ac:dyDescent="0.25">
      <c r="A81" s="3">
        <f>RSI!A81</f>
        <v>44726</v>
      </c>
      <c r="B81" s="2">
        <f>RSI!B81</f>
        <v>14.261200000000001</v>
      </c>
      <c r="C81" s="2">
        <f>RSI!I81</f>
        <v>61.11287018510852</v>
      </c>
      <c r="D81" s="2">
        <f>MACD!E81</f>
        <v>9.7750104407163363E-2</v>
      </c>
      <c r="E81" s="2">
        <f>MACD!F81</f>
        <v>3.0956331421746166E-2</v>
      </c>
      <c r="F81" s="2">
        <f>'Moving Avg'!D81</f>
        <v>14.277539999999998</v>
      </c>
      <c r="G81" s="2">
        <f>'Moving Avg'!F81</f>
        <v>14.238204999999999</v>
      </c>
      <c r="H81" s="2">
        <f>'Moving Avg'!G81</f>
        <v>13.553794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BULLISH DIVERGENCE</v>
      </c>
    </row>
    <row r="82" spans="1:12" ht="13.5" x14ac:dyDescent="0.25">
      <c r="A82" s="3">
        <f>RSI!A82</f>
        <v>44727</v>
      </c>
      <c r="B82" s="2">
        <f>RSI!B82</f>
        <v>14.261200000000001</v>
      </c>
      <c r="C82" s="2">
        <f>RSI!I82</f>
        <v>61.11287018510852</v>
      </c>
      <c r="D82" s="2">
        <f>MACD!E82</f>
        <v>9.4032403428654376E-2</v>
      </c>
      <c r="E82" s="2">
        <f>MACD!F82</f>
        <v>4.3571545823127805E-2</v>
      </c>
      <c r="F82" s="2">
        <f>'Moving Avg'!D82</f>
        <v>14.291300000000001</v>
      </c>
      <c r="G82" s="2">
        <f>'Moving Avg'!F82</f>
        <v>14.225639999999999</v>
      </c>
      <c r="H82" s="2">
        <f>'Moving Avg'!G82</f>
        <v>13.580070000000001</v>
      </c>
      <c r="I82" s="2">
        <f>'Moving Avg'!H82</f>
        <v>0</v>
      </c>
      <c r="J82" s="5" t="str">
        <f>OBV!F82</f>
        <v>BEARISH</v>
      </c>
      <c r="K82" s="5" t="str">
        <f>OBV!G82</f>
        <v>WEAK</v>
      </c>
      <c r="L82" s="5" t="str">
        <f>OBV!H82</f>
        <v>CONFIRMED BEARISH</v>
      </c>
    </row>
    <row r="83" spans="1:12" ht="13.5" x14ac:dyDescent="0.25">
      <c r="A83" s="3">
        <f>RSI!A83</f>
        <v>44728</v>
      </c>
      <c r="B83" s="2">
        <f>RSI!B83</f>
        <v>14.538500000000001</v>
      </c>
      <c r="C83" s="2">
        <f>RSI!I83</f>
        <v>68.969922066868605</v>
      </c>
      <c r="D83" s="2">
        <f>MACD!E83</f>
        <v>6.8885117437758936E-2</v>
      </c>
      <c r="E83" s="2">
        <f>MACD!F83</f>
        <v>4.8634260146054036E-2</v>
      </c>
      <c r="F83" s="2">
        <f>'Moving Avg'!D83</f>
        <v>14.332500000000001</v>
      </c>
      <c r="G83" s="2">
        <f>'Moving Avg'!F83</f>
        <v>14.230494999999999</v>
      </c>
      <c r="H83" s="2">
        <f>'Moving Avg'!G83</f>
        <v>13.611892000000001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CONFIRMED BULLISH</v>
      </c>
    </row>
    <row r="84" spans="1:12" ht="13.5" x14ac:dyDescent="0.25">
      <c r="A84" s="3">
        <f>RSI!A84</f>
        <v>44729</v>
      </c>
      <c r="B84" s="2">
        <f>RSI!B84</f>
        <v>14.815799999999999</v>
      </c>
      <c r="C84" s="2">
        <f>RSI!I84</f>
        <v>74.515161470948669</v>
      </c>
      <c r="D84" s="2">
        <f>MACD!E84</f>
        <v>1.6413196875797453E-2</v>
      </c>
      <c r="E84" s="2">
        <f>MACD!F84</f>
        <v>4.2190047492002725E-2</v>
      </c>
      <c r="F84" s="2">
        <f>'Moving Avg'!D84</f>
        <v>14.427580000000001</v>
      </c>
      <c r="G84" s="2">
        <f>'Moving Avg'!F84</f>
        <v>14.260245000000001</v>
      </c>
      <c r="H84" s="2">
        <f>'Moving Avg'!G84</f>
        <v>13.650682000000002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CONFIRMED BULLISH</v>
      </c>
    </row>
    <row r="85" spans="1:12" ht="13.5" x14ac:dyDescent="0.25">
      <c r="A85" s="3">
        <f>RSI!A85</f>
        <v>44732</v>
      </c>
      <c r="B85" s="2">
        <f>RSI!B85</f>
        <v>14.657400000000001</v>
      </c>
      <c r="C85" s="2">
        <f>RSI!I85</f>
        <v>67.134838401485666</v>
      </c>
      <c r="D85" s="2">
        <f>MACD!E85</f>
        <v>-2.0660965352242044E-2</v>
      </c>
      <c r="E85" s="2">
        <f>MACD!F85</f>
        <v>2.9619844923153768E-2</v>
      </c>
      <c r="F85" s="2">
        <f>'Moving Avg'!D85</f>
        <v>14.506819999999999</v>
      </c>
      <c r="G85" s="2">
        <f>'Moving Avg'!F85</f>
        <v>14.282430000000002</v>
      </c>
      <c r="H85" s="2">
        <f>'Moving Avg'!G85</f>
        <v>13.687728000000002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</row>
    <row r="86" spans="1:12" ht="13.5" x14ac:dyDescent="0.25">
      <c r="A86" s="3">
        <f>RSI!A86</f>
        <v>44733</v>
      </c>
      <c r="B86" s="2">
        <f>RSI!B86</f>
        <v>14.617699999999999</v>
      </c>
      <c r="C86" s="2">
        <f>RSI!I86</f>
        <v>65.386839774700121</v>
      </c>
      <c r="D86" s="2">
        <f>MACD!E86</f>
        <v>-8.5067092848829517E-2</v>
      </c>
      <c r="E86" s="2">
        <f>MACD!F86</f>
        <v>6.6824573687571109E-3</v>
      </c>
      <c r="F86" s="2">
        <f>'Moving Avg'!D86</f>
        <v>14.578120000000002</v>
      </c>
      <c r="G86" s="2">
        <f>'Moving Avg'!F86</f>
        <v>14.30583</v>
      </c>
      <c r="H86" s="2">
        <f>'Moving Avg'!G86</f>
        <v>13.722556000000003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</row>
    <row r="87" spans="1:12" ht="13.5" x14ac:dyDescent="0.25">
      <c r="A87" s="3">
        <f>RSI!A87</f>
        <v>44734</v>
      </c>
      <c r="B87" s="2">
        <f>RSI!B87</f>
        <v>14.9663</v>
      </c>
      <c r="C87" s="2">
        <f>RSI!I87</f>
        <v>72.225372653925916</v>
      </c>
      <c r="D87" s="2">
        <f>MACD!E87</f>
        <v>-0.12975716888918853</v>
      </c>
      <c r="E87" s="2">
        <f>MACD!F87</f>
        <v>-2.0605467882832018E-2</v>
      </c>
      <c r="F87" s="2">
        <f>'Moving Avg'!D87</f>
        <v>14.719140000000001</v>
      </c>
      <c r="G87" s="2">
        <f>'Moving Avg'!F87</f>
        <v>14.344525000000001</v>
      </c>
      <c r="H87" s="2">
        <f>'Moving Avg'!G87</f>
        <v>13.765780000000001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</row>
    <row r="88" spans="1:12" ht="13.5" x14ac:dyDescent="0.25">
      <c r="A88" s="3">
        <f>RSI!A88</f>
        <v>44735</v>
      </c>
      <c r="B88" s="2">
        <f>RSI!B88</f>
        <v>14.974299999999999</v>
      </c>
      <c r="C88" s="2">
        <f>RSI!I88</f>
        <v>72.360331638494443</v>
      </c>
      <c r="D88" s="2">
        <f>MACD!E88</f>
        <v>-0.15115016671124515</v>
      </c>
      <c r="E88" s="2">
        <f>MACD!F88</f>
        <v>-4.6714407648514644E-2</v>
      </c>
      <c r="F88" s="2">
        <f>'Moving Avg'!D88</f>
        <v>14.806299999999998</v>
      </c>
      <c r="G88" s="2">
        <f>'Moving Avg'!F88</f>
        <v>14.381844999999998</v>
      </c>
      <c r="H88" s="2">
        <f>'Moving Avg'!G88</f>
        <v>13.809164000000001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</row>
    <row r="89" spans="1:12" ht="13.5" x14ac:dyDescent="0.25">
      <c r="A89" s="3">
        <f>RSI!A89</f>
        <v>44736</v>
      </c>
      <c r="B89" s="2">
        <f>RSI!B89</f>
        <v>14.9663</v>
      </c>
      <c r="C89" s="2">
        <f>RSI!I89</f>
        <v>71.98365202075199</v>
      </c>
      <c r="D89" s="2">
        <f>MACD!E89</f>
        <v>-0.17169453632440757</v>
      </c>
      <c r="E89" s="2">
        <f>MACD!F89</f>
        <v>-7.1710433383693234E-2</v>
      </c>
      <c r="F89" s="2">
        <f>'Moving Avg'!D89</f>
        <v>14.836400000000001</v>
      </c>
      <c r="G89" s="2">
        <f>'Moving Avg'!F89</f>
        <v>14.412004999999997</v>
      </c>
      <c r="H89" s="2">
        <f>'Moving Avg'!G89</f>
        <v>13.852388000000003</v>
      </c>
      <c r="I89" s="2">
        <f>'Moving Avg'!H89</f>
        <v>0</v>
      </c>
      <c r="J89" s="5" t="str">
        <f>OBV!F89</f>
        <v>BULLISH</v>
      </c>
      <c r="K89" s="5" t="str">
        <f>OBV!G89</f>
        <v>NEUTRAL</v>
      </c>
      <c r="L89" s="5" t="str">
        <f>OBV!H89</f>
        <v>CONFIRMED BULLISH</v>
      </c>
    </row>
    <row r="90" spans="1:12" ht="13.5" x14ac:dyDescent="0.25">
      <c r="A90" s="3">
        <f>RSI!A90</f>
        <v>44739</v>
      </c>
      <c r="B90" s="2">
        <f>RSI!B90</f>
        <v>14.974299999999999</v>
      </c>
      <c r="C90" s="2">
        <f>RSI!I90</f>
        <v>72.139837230504739</v>
      </c>
      <c r="D90" s="2">
        <f>MACD!E90</f>
        <v>-0.20574389102048229</v>
      </c>
      <c r="E90" s="2">
        <f>MACD!F90</f>
        <v>-9.8517124911051052E-2</v>
      </c>
      <c r="F90" s="2">
        <f>'Moving Avg'!D90</f>
        <v>14.899780000000002</v>
      </c>
      <c r="G90" s="2">
        <f>'Moving Avg'!F90</f>
        <v>14.449324999999998</v>
      </c>
      <c r="H90" s="2">
        <f>'Moving Avg'!G90</f>
        <v>13.894064000000004</v>
      </c>
      <c r="I90" s="2">
        <f>'Moving Avg'!H90</f>
        <v>0</v>
      </c>
      <c r="J90" s="5" t="str">
        <f>OBV!F90</f>
        <v>BULLISH</v>
      </c>
      <c r="K90" s="5" t="str">
        <f>OBV!G90</f>
        <v>STRONG</v>
      </c>
      <c r="L90" s="5" t="str">
        <f>OBV!H90</f>
        <v>CONFIRMED BULLISH</v>
      </c>
    </row>
    <row r="91" spans="1:12" ht="13.5" x14ac:dyDescent="0.25">
      <c r="A91" s="3">
        <f>RSI!A91</f>
        <v>44740</v>
      </c>
      <c r="B91" s="2">
        <f>RSI!B91</f>
        <v>14.974299999999999</v>
      </c>
      <c r="C91" s="2">
        <f>RSI!I91</f>
        <v>72.139837230504739</v>
      </c>
      <c r="D91" s="2">
        <f>MACD!E91</f>
        <v>-0.23820257186760152</v>
      </c>
      <c r="E91" s="2">
        <f>MACD!F91</f>
        <v>-0.12645421430236115</v>
      </c>
      <c r="F91" s="2">
        <f>'Moving Avg'!D91</f>
        <v>14.971100000000002</v>
      </c>
      <c r="G91" s="2">
        <f>'Moving Avg'!F91</f>
        <v>14.490199999999998</v>
      </c>
      <c r="H91" s="2">
        <f>'Moving Avg'!G91</f>
        <v>13.936308000000002</v>
      </c>
      <c r="I91" s="2">
        <f>'Moving Avg'!H91</f>
        <v>0</v>
      </c>
      <c r="J91" s="5" t="str">
        <f>OBV!F91</f>
        <v>BULLISH</v>
      </c>
      <c r="K91" s="5" t="str">
        <f>OBV!G91</f>
        <v>STRONG</v>
      </c>
      <c r="L91" s="5" t="str">
        <f>OBV!H91</f>
        <v>CONFIRMED BULLISH</v>
      </c>
    </row>
    <row r="92" spans="1:12" ht="13.5" x14ac:dyDescent="0.25">
      <c r="A92" s="3">
        <f>RSI!A92</f>
        <v>44741</v>
      </c>
      <c r="B92" s="2">
        <f>RSI!B92</f>
        <v>14.958399999999999</v>
      </c>
      <c r="C92" s="2">
        <f>RSI!I92</f>
        <v>71.224597447186454</v>
      </c>
      <c r="D92" s="2">
        <f>MACD!E92</f>
        <v>-0.26786732100004507</v>
      </c>
      <c r="E92" s="2">
        <f>MACD!F92</f>
        <v>-0.15473683564189794</v>
      </c>
      <c r="F92" s="2">
        <f>'Moving Avg'!D92</f>
        <v>14.969519999999999</v>
      </c>
      <c r="G92" s="2">
        <f>'Moving Avg'!F92</f>
        <v>14.52779</v>
      </c>
      <c r="H92" s="2">
        <f>'Moving Avg'!G92</f>
        <v>13.973398</v>
      </c>
      <c r="I92" s="2">
        <f>'Moving Avg'!H92</f>
        <v>0</v>
      </c>
      <c r="J92" s="5" t="str">
        <f>OBV!F92</f>
        <v>BEARISH</v>
      </c>
      <c r="K92" s="5" t="str">
        <f>OBV!G92</f>
        <v>NEUTRAL</v>
      </c>
      <c r="L92" s="5" t="str">
        <f>OBV!H92</f>
        <v>CONFIRMED BEARISH</v>
      </c>
    </row>
    <row r="93" spans="1:12" ht="13.5" x14ac:dyDescent="0.25">
      <c r="A93" s="3">
        <f>RSI!A93</f>
        <v>44742</v>
      </c>
      <c r="B93" s="2">
        <f>RSI!B93</f>
        <v>14.0631</v>
      </c>
      <c r="C93" s="2">
        <f>RSI!I93</f>
        <v>40.254994125237204</v>
      </c>
      <c r="D93" s="2">
        <f>MACD!E93</f>
        <v>-0.18702155669070564</v>
      </c>
      <c r="E93" s="2">
        <f>MACD!F93</f>
        <v>-0.16119377985165947</v>
      </c>
      <c r="F93" s="2">
        <f>'Moving Avg'!D93</f>
        <v>14.787280000000001</v>
      </c>
      <c r="G93" s="2">
        <f>'Moving Avg'!F93</f>
        <v>14.520615000000001</v>
      </c>
      <c r="H93" s="2">
        <f>'Moving Avg'!G93</f>
        <v>13.996849999999997</v>
      </c>
      <c r="I93" s="2">
        <f>'Moving Avg'!H93</f>
        <v>0</v>
      </c>
      <c r="J93" s="5" t="str">
        <f>OBV!F93</f>
        <v>BEARISH</v>
      </c>
      <c r="K93" s="5" t="str">
        <f>OBV!G93</f>
        <v>NEUTRAL</v>
      </c>
      <c r="L93" s="5" t="str">
        <f>OBV!H93</f>
        <v>CONFIRMED BEARISH</v>
      </c>
    </row>
    <row r="94" spans="1:12" ht="13.5" x14ac:dyDescent="0.25">
      <c r="A94" s="3">
        <f>RSI!A94</f>
        <v>44743</v>
      </c>
      <c r="B94" s="2">
        <f>RSI!B94</f>
        <v>14.657400000000001</v>
      </c>
      <c r="C94" s="2">
        <f>RSI!I94</f>
        <v>54.422115930772193</v>
      </c>
      <c r="D94" s="2">
        <f>MACD!E94</f>
        <v>-0.11749257830942028</v>
      </c>
      <c r="E94" s="2">
        <f>MACD!F94</f>
        <v>-0.15245353954321167</v>
      </c>
      <c r="F94" s="2">
        <f>'Moving Avg'!D94</f>
        <v>14.7255</v>
      </c>
      <c r="G94" s="2">
        <f>'Moving Avg'!F94</f>
        <v>14.545645000000002</v>
      </c>
      <c r="H94" s="2">
        <f>'Moving Avg'!G94</f>
        <v>14.031049999999999</v>
      </c>
      <c r="I94" s="2">
        <f>'Moving Avg'!H94</f>
        <v>0</v>
      </c>
      <c r="J94" s="5" t="str">
        <f>OBV!F94</f>
        <v>BEARISH</v>
      </c>
      <c r="K94" s="5" t="str">
        <f>OBV!G94</f>
        <v>NEUTRAL</v>
      </c>
      <c r="L94" s="5" t="str">
        <f>OBV!H94</f>
        <v>CONFIRMED BEARISH</v>
      </c>
    </row>
    <row r="95" spans="1:12" ht="13.5" x14ac:dyDescent="0.25">
      <c r="A95" s="3">
        <f>RSI!A95</f>
        <v>44746</v>
      </c>
      <c r="B95" s="2">
        <f>RSI!B95</f>
        <v>14.578099999999999</v>
      </c>
      <c r="C95" s="2">
        <f>RSI!I95</f>
        <v>52.628804706710838</v>
      </c>
      <c r="D95" s="2">
        <f>MACD!E95</f>
        <v>-7.8369389226537578E-2</v>
      </c>
      <c r="E95" s="2">
        <f>MACD!F95</f>
        <v>-0.13763670947987686</v>
      </c>
      <c r="F95" s="2">
        <f>'Moving Avg'!D95</f>
        <v>14.646260000000002</v>
      </c>
      <c r="G95" s="2">
        <f>'Moving Avg'!F95</f>
        <v>14.56671</v>
      </c>
      <c r="H95" s="2">
        <f>'Moving Avg'!G95</f>
        <v>14.066509999999996</v>
      </c>
      <c r="I95" s="2">
        <f>'Moving Avg'!H95</f>
        <v>0</v>
      </c>
      <c r="J95" s="5" t="str">
        <f>OBV!F95</f>
        <v>BEARISH</v>
      </c>
      <c r="K95" s="5" t="str">
        <f>OBV!G95</f>
        <v>NEUTRAL</v>
      </c>
      <c r="L95" s="5" t="str">
        <f>OBV!H95</f>
        <v>CONFIRMED BEARISH</v>
      </c>
    </row>
    <row r="96" spans="1:12" ht="13.5" x14ac:dyDescent="0.25">
      <c r="A96" s="3">
        <f>RSI!A96</f>
        <v>44747</v>
      </c>
      <c r="B96" s="2">
        <f>RSI!B96</f>
        <v>14.578099999999999</v>
      </c>
      <c r="C96" s="2">
        <f>RSI!I96</f>
        <v>52.628804706710838</v>
      </c>
      <c r="D96" s="2">
        <f>MACD!E96</f>
        <v>-5.202820815902065E-2</v>
      </c>
      <c r="E96" s="2">
        <f>MACD!F96</f>
        <v>-0.12051500921570563</v>
      </c>
      <c r="F96" s="2">
        <f>'Moving Avg'!D96</f>
        <v>14.567019999999999</v>
      </c>
      <c r="G96" s="2">
        <f>'Moving Avg'!F96</f>
        <v>14.598445000000002</v>
      </c>
      <c r="H96" s="2">
        <f>'Moving Avg'!G96</f>
        <v>14.100545999999994</v>
      </c>
      <c r="I96" s="2">
        <f>'Moving Avg'!H96</f>
        <v>0</v>
      </c>
      <c r="J96" s="5" t="str">
        <f>OBV!F96</f>
        <v>BEARISH</v>
      </c>
      <c r="K96" s="5" t="str">
        <f>OBV!G96</f>
        <v>NEUTRAL</v>
      </c>
      <c r="L96" s="5" t="str">
        <f>OBV!H96</f>
        <v>CONFIRMED BEARISH</v>
      </c>
    </row>
    <row r="97" spans="1:12" ht="13.5" x14ac:dyDescent="0.25">
      <c r="A97" s="3">
        <f>RSI!A97</f>
        <v>44748</v>
      </c>
      <c r="B97" s="2">
        <f>RSI!B97</f>
        <v>14.6494</v>
      </c>
      <c r="C97" s="2">
        <f>RSI!I97</f>
        <v>54.202454733242497</v>
      </c>
      <c r="D97" s="2">
        <f>MACD!E97</f>
        <v>1.8002953169194313E-2</v>
      </c>
      <c r="E97" s="2">
        <f>MACD!F97</f>
        <v>-9.2811416738725644E-2</v>
      </c>
      <c r="F97" s="2">
        <f>'Moving Avg'!D97</f>
        <v>14.50522</v>
      </c>
      <c r="G97" s="2">
        <f>'Moving Avg'!F97</f>
        <v>14.621294999999998</v>
      </c>
      <c r="H97" s="2">
        <f>'Moving Avg'!G97</f>
        <v>14.136007999999995</v>
      </c>
      <c r="I97" s="2">
        <f>'Moving Avg'!H97</f>
        <v>0</v>
      </c>
      <c r="J97" s="5" t="str">
        <f>OBV!F97</f>
        <v>BULLISH</v>
      </c>
      <c r="K97" s="5" t="str">
        <f>OBV!G97</f>
        <v>NEUTRAL</v>
      </c>
      <c r="L97" s="5" t="str">
        <f>OBV!H97</f>
        <v>BULLISH DIVERGENCE</v>
      </c>
    </row>
    <row r="98" spans="1:12" ht="13.5" x14ac:dyDescent="0.25">
      <c r="A98" s="3">
        <f>RSI!A98</f>
        <v>44749</v>
      </c>
      <c r="B98" s="2">
        <f>RSI!B98</f>
        <v>14.4038</v>
      </c>
      <c r="C98" s="2">
        <f>RSI!I98</f>
        <v>48.255871651498943</v>
      </c>
      <c r="D98" s="2">
        <f>MACD!E98</f>
        <v>9.570026813381638E-2</v>
      </c>
      <c r="E98" s="2">
        <f>MACD!F98</f>
        <v>-5.5109079764217243E-2</v>
      </c>
      <c r="F98" s="2">
        <f>'Moving Avg'!D98</f>
        <v>14.573359999999999</v>
      </c>
      <c r="G98" s="2">
        <f>'Moving Avg'!F98</f>
        <v>14.624859999999998</v>
      </c>
      <c r="H98" s="2">
        <f>'Moving Avg'!G98</f>
        <v>14.166557999999995</v>
      </c>
      <c r="I98" s="2">
        <f>'Moving Avg'!H98</f>
        <v>0</v>
      </c>
      <c r="J98" s="5" t="str">
        <f>OBV!F98</f>
        <v>BULLISH</v>
      </c>
      <c r="K98" s="5" t="str">
        <f>OBV!G98</f>
        <v>NEUTRAL</v>
      </c>
      <c r="L98" s="5" t="str">
        <f>OBV!H98</f>
        <v>CONFIRMED BULLISH</v>
      </c>
    </row>
    <row r="99" spans="1:12" ht="13.5" x14ac:dyDescent="0.25">
      <c r="A99" s="3">
        <f>RSI!A99</f>
        <v>44750</v>
      </c>
      <c r="B99" s="2">
        <f>RSI!B99</f>
        <v>14.641500000000001</v>
      </c>
      <c r="C99" s="2">
        <f>RSI!I99</f>
        <v>53.565617265797684</v>
      </c>
      <c r="D99" s="2">
        <f>MACD!E99</f>
        <v>0.14314687936668236</v>
      </c>
      <c r="E99" s="2">
        <f>MACD!F99</f>
        <v>-1.5457887938037325E-2</v>
      </c>
      <c r="F99" s="2">
        <f>'Moving Avg'!D99</f>
        <v>14.570179999999999</v>
      </c>
      <c r="G99" s="2">
        <f>'Moving Avg'!F99</f>
        <v>14.639914999999998</v>
      </c>
      <c r="H99" s="2">
        <f>'Moving Avg'!G99</f>
        <v>14.201861999999991</v>
      </c>
      <c r="I99" s="2">
        <f>'Moving Avg'!H99</f>
        <v>0</v>
      </c>
      <c r="J99" s="5" t="str">
        <f>OBV!F99</f>
        <v>BULLISH</v>
      </c>
      <c r="K99" s="5" t="str">
        <f>OBV!G99</f>
        <v>NEUTRAL</v>
      </c>
      <c r="L99" s="5" t="str">
        <f>OBV!H99</f>
        <v>BULLISH DIVERGENCE</v>
      </c>
    </row>
    <row r="100" spans="1:12" ht="13.5" x14ac:dyDescent="0.25">
      <c r="A100" s="3">
        <f>RSI!A100</f>
        <v>44753</v>
      </c>
      <c r="B100" s="2">
        <f>RSI!B100</f>
        <v>14.5702</v>
      </c>
      <c r="C100" s="2">
        <f>RSI!I100</f>
        <v>51.8469918321899</v>
      </c>
      <c r="D100" s="2">
        <f>MACD!E100</f>
        <v>0.18890252202073121</v>
      </c>
      <c r="E100" s="2">
        <f>MACD!F100</f>
        <v>2.5414194053716383E-2</v>
      </c>
      <c r="F100" s="2">
        <f>'Moving Avg'!D100</f>
        <v>14.568599999999998</v>
      </c>
      <c r="G100" s="2">
        <f>'Moving Avg'!F100</f>
        <v>14.655365</v>
      </c>
      <c r="H100" s="2">
        <f>'Moving Avg'!G100</f>
        <v>14.235739999999995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BULLISH DIVERGENCE</v>
      </c>
    </row>
    <row r="101" spans="1:12" ht="13.5" x14ac:dyDescent="0.25">
      <c r="A101" s="3">
        <f>RSI!A101</f>
        <v>44754</v>
      </c>
      <c r="B101" s="2">
        <f>RSI!B101</f>
        <v>14.498900000000001</v>
      </c>
      <c r="C101" s="2">
        <f>RSI!I101</f>
        <v>50.115378893645975</v>
      </c>
      <c r="D101" s="2">
        <f>MACD!E101</f>
        <v>0.23248483439047618</v>
      </c>
      <c r="E101" s="2">
        <f>MACD!F101</f>
        <v>6.6828322121068345E-2</v>
      </c>
      <c r="F101" s="2">
        <f>'Moving Avg'!D101</f>
        <v>14.552760000000001</v>
      </c>
      <c r="G101" s="2">
        <f>'Moving Avg'!F101</f>
        <v>14.667250000000001</v>
      </c>
      <c r="H101" s="2">
        <f>'Moving Avg'!G101</f>
        <v>14.268191999999994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BULLISH DIVERGENCE</v>
      </c>
    </row>
    <row r="102" spans="1:12" ht="13.5" x14ac:dyDescent="0.25">
      <c r="A102" s="3">
        <f>RSI!A102</f>
        <v>44755</v>
      </c>
      <c r="B102" s="2">
        <f>RSI!B102</f>
        <v>14.633599999999999</v>
      </c>
      <c r="C102" s="2">
        <f>RSI!I102</f>
        <v>53.289370185152627</v>
      </c>
      <c r="D102" s="2">
        <f>MACD!E102</f>
        <v>0.25697485309166623</v>
      </c>
      <c r="E102" s="2">
        <f>MACD!F102</f>
        <v>0.10485762831518794</v>
      </c>
      <c r="F102" s="2">
        <f>'Moving Avg'!D102</f>
        <v>14.549599999999998</v>
      </c>
      <c r="G102" s="2">
        <f>'Moving Avg'!F102</f>
        <v>14.68587</v>
      </c>
      <c r="H102" s="2">
        <f>'Moving Avg'!G102</f>
        <v>14.303337999999995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</row>
    <row r="103" spans="1:12" ht="13.5" x14ac:dyDescent="0.25">
      <c r="A103" s="3">
        <f>RSI!A103</f>
        <v>44756</v>
      </c>
      <c r="B103" s="2">
        <f>RSI!B103</f>
        <v>14.641500000000001</v>
      </c>
      <c r="C103" s="2">
        <f>RSI!I103</f>
        <v>53.476333828555646</v>
      </c>
      <c r="D103" s="2">
        <f>MACD!E103</f>
        <v>0.13861147910437488</v>
      </c>
      <c r="E103" s="2">
        <f>MACD!F103</f>
        <v>0.11160839847302532</v>
      </c>
      <c r="F103" s="2">
        <f>'Moving Avg'!D103</f>
        <v>14.597140000000001</v>
      </c>
      <c r="G103" s="2">
        <f>'Moving Avg'!F103</f>
        <v>14.69102</v>
      </c>
      <c r="H103" s="2">
        <f>'Moving Avg'!G103</f>
        <v>14.332951999999995</v>
      </c>
      <c r="I103" s="2">
        <f>'Moving Avg'!H103</f>
        <v>0</v>
      </c>
      <c r="J103" s="5" t="str">
        <f>OBV!F103</f>
        <v>BEARISH</v>
      </c>
      <c r="K103" s="5" t="str">
        <f>OBV!G103</f>
        <v>NEUTRAL</v>
      </c>
      <c r="L103" s="5" t="str">
        <f>OBV!H103</f>
        <v>BEARISH DIVERGENCE</v>
      </c>
    </row>
    <row r="104" spans="1:12" ht="13.5" x14ac:dyDescent="0.25">
      <c r="A104" s="3">
        <f>RSI!A104</f>
        <v>44757</v>
      </c>
      <c r="B104" s="2">
        <f>RSI!B104</f>
        <v>14.641500000000001</v>
      </c>
      <c r="C104" s="2">
        <f>RSI!I104</f>
        <v>53.476333828555639</v>
      </c>
      <c r="D104" s="2">
        <f>MACD!E104</f>
        <v>0.12913634017867004</v>
      </c>
      <c r="E104" s="2">
        <f>MACD!F104</f>
        <v>0.11511398681415427</v>
      </c>
      <c r="F104" s="2">
        <f>'Moving Avg'!D104</f>
        <v>14.597140000000001</v>
      </c>
      <c r="G104" s="2">
        <f>'Moving Avg'!F104</f>
        <v>14.682304999999999</v>
      </c>
      <c r="H104" s="2">
        <f>'Moving Avg'!G104</f>
        <v>14.357727999999994</v>
      </c>
      <c r="I104" s="2">
        <f>'Moving Avg'!H104</f>
        <v>0</v>
      </c>
      <c r="J104" s="5" t="str">
        <f>OBV!F104</f>
        <v>BEARISH</v>
      </c>
      <c r="K104" s="5" t="str">
        <f>OBV!G104</f>
        <v>NEUTRAL</v>
      </c>
      <c r="L104" s="5" t="str">
        <f>OBV!H104</f>
        <v>NEUTRAL</v>
      </c>
    </row>
    <row r="105" spans="1:12" ht="13.5" x14ac:dyDescent="0.25">
      <c r="A105" s="3">
        <f>RSI!A105</f>
        <v>44760</v>
      </c>
      <c r="B105" s="2">
        <f>RSI!B105</f>
        <v>14.578099999999999</v>
      </c>
      <c r="C105" s="2">
        <f>RSI!I105</f>
        <v>51.555678311438385</v>
      </c>
      <c r="D105" s="2">
        <f>MACD!E105</f>
        <v>0.11291865195849127</v>
      </c>
      <c r="E105" s="2">
        <f>MACD!F105</f>
        <v>0.11467491984302168</v>
      </c>
      <c r="F105" s="2">
        <f>'Moving Avg'!D105</f>
        <v>14.59872</v>
      </c>
      <c r="G105" s="2">
        <f>'Moving Avg'!F105</f>
        <v>14.678340000000002</v>
      </c>
      <c r="H105" s="2">
        <f>'Moving Avg'!G105</f>
        <v>14.381803999999995</v>
      </c>
      <c r="I105" s="2">
        <f>'Moving Avg'!H105</f>
        <v>0</v>
      </c>
      <c r="J105" s="5" t="str">
        <f>OBV!F105</f>
        <v>BEARISH</v>
      </c>
      <c r="K105" s="5" t="str">
        <f>OBV!G105</f>
        <v>NEUTRAL</v>
      </c>
      <c r="L105" s="5" t="str">
        <f>OBV!H105</f>
        <v>BEARISH DIVERGENCE</v>
      </c>
    </row>
    <row r="106" spans="1:12" ht="13.5" x14ac:dyDescent="0.25">
      <c r="A106" s="3">
        <f>RSI!A106</f>
        <v>44761</v>
      </c>
      <c r="B106" s="2">
        <f>RSI!B106</f>
        <v>14.895</v>
      </c>
      <c r="C106" s="2">
        <f>RSI!I106</f>
        <v>59.404181199771031</v>
      </c>
      <c r="D106" s="2">
        <f>MACD!E106</f>
        <v>7.5451589655402884E-2</v>
      </c>
      <c r="E106" s="2">
        <f>MACD!F106</f>
        <v>0.10683025380549793</v>
      </c>
      <c r="F106" s="2">
        <f>'Moving Avg'!D106</f>
        <v>14.677940000000001</v>
      </c>
      <c r="G106" s="2">
        <f>'Moving Avg'!F106</f>
        <v>14.692205000000001</v>
      </c>
      <c r="H106" s="2">
        <f>'Moving Avg'!G106</f>
        <v>14.410795999999996</v>
      </c>
      <c r="I106" s="2">
        <f>'Moving Avg'!H106</f>
        <v>0</v>
      </c>
      <c r="J106" s="5" t="str">
        <f>OBV!F106</f>
        <v>BULLISH</v>
      </c>
      <c r="K106" s="5" t="str">
        <f>OBV!G106</f>
        <v>NEUTRAL</v>
      </c>
      <c r="L106" s="5" t="str">
        <f>OBV!H106</f>
        <v>CONFIRMED BULLISH</v>
      </c>
    </row>
    <row r="107" spans="1:12" ht="13.5" x14ac:dyDescent="0.25">
      <c r="A107" s="3">
        <f>RSI!A107</f>
        <v>44762</v>
      </c>
      <c r="B107" s="2">
        <f>RSI!B107</f>
        <v>15.782400000000001</v>
      </c>
      <c r="C107" s="2">
        <f>RSI!I107</f>
        <v>72.728290234680472</v>
      </c>
      <c r="D107" s="2">
        <f>MACD!E107</f>
        <v>-1.3138292088100911E-2</v>
      </c>
      <c r="E107" s="2">
        <f>MACD!F107</f>
        <v>8.2836544626778169E-2</v>
      </c>
      <c r="F107" s="2">
        <f>'Moving Avg'!D107</f>
        <v>14.9077</v>
      </c>
      <c r="G107" s="2">
        <f>'Moving Avg'!F107</f>
        <v>14.733009999999998</v>
      </c>
      <c r="H107" s="2">
        <f>'Moving Avg'!G107</f>
        <v>14.456113999999996</v>
      </c>
      <c r="I107" s="2">
        <f>'Moving Avg'!H107</f>
        <v>0</v>
      </c>
      <c r="J107" s="5" t="str">
        <f>OBV!F107</f>
        <v>BULLISH</v>
      </c>
      <c r="K107" s="5" t="str">
        <f>OBV!G107</f>
        <v>STRONG</v>
      </c>
      <c r="L107" s="5" t="str">
        <f>OBV!H107</f>
        <v>CONFIRMED BULLISH</v>
      </c>
    </row>
    <row r="108" spans="1:12" ht="13.5" x14ac:dyDescent="0.25">
      <c r="A108" s="3">
        <f>RSI!A108</f>
        <v>44763</v>
      </c>
      <c r="B108" s="2">
        <f>RSI!B108</f>
        <v>15.6873</v>
      </c>
      <c r="C108" s="2">
        <f>RSI!I108</f>
        <v>70.073934351654074</v>
      </c>
      <c r="D108" s="2">
        <f>MACD!E108</f>
        <v>-0.12604844682061511</v>
      </c>
      <c r="E108" s="2">
        <f>MACD!F108</f>
        <v>4.1059546337299517E-2</v>
      </c>
      <c r="F108" s="2">
        <f>'Moving Avg'!D108</f>
        <v>15.116859999999999</v>
      </c>
      <c r="G108" s="2">
        <f>'Moving Avg'!F108</f>
        <v>14.768660000000001</v>
      </c>
      <c r="H108" s="2">
        <f>'Moving Avg'!G108</f>
        <v>14.499529999999998</v>
      </c>
      <c r="I108" s="2">
        <f>'Moving Avg'!H108</f>
        <v>0</v>
      </c>
      <c r="J108" s="5" t="str">
        <f>OBV!F108</f>
        <v>BULLISH</v>
      </c>
      <c r="K108" s="5" t="str">
        <f>OBV!G108</f>
        <v>STRONG</v>
      </c>
      <c r="L108" s="5" t="str">
        <f>OBV!H108</f>
        <v>CONFIRMED BULLISH</v>
      </c>
    </row>
    <row r="109" spans="1:12" ht="13.5" x14ac:dyDescent="0.25">
      <c r="A109" s="3">
        <f>RSI!A109</f>
        <v>44764</v>
      </c>
      <c r="B109" s="2">
        <f>RSI!B109</f>
        <v>15.837899999999999</v>
      </c>
      <c r="C109" s="2">
        <f>RSI!I109</f>
        <v>71.827455410348904</v>
      </c>
      <c r="D109" s="2">
        <f>MACD!E109</f>
        <v>-0.20228747463872843</v>
      </c>
      <c r="E109" s="2">
        <f>MACD!F109</f>
        <v>-7.6098578579060772E-3</v>
      </c>
      <c r="F109" s="2">
        <f>'Moving Avg'!D109</f>
        <v>15.35614</v>
      </c>
      <c r="G109" s="2">
        <f>'Moving Avg'!F109</f>
        <v>14.812240000000003</v>
      </c>
      <c r="H109" s="2">
        <f>'Moving Avg'!G109</f>
        <v>14.538985999999998</v>
      </c>
      <c r="I109" s="2">
        <f>'Moving Avg'!H109</f>
        <v>0</v>
      </c>
      <c r="J109" s="5" t="str">
        <f>OBV!F109</f>
        <v>BULLISH</v>
      </c>
      <c r="K109" s="5" t="str">
        <f>OBV!G109</f>
        <v>STRONG</v>
      </c>
      <c r="L109" s="5" t="str">
        <f>OBV!H109</f>
        <v>CONFIRMED BULLISH</v>
      </c>
    </row>
    <row r="110" spans="1:12" ht="13.5" x14ac:dyDescent="0.25">
      <c r="A110" s="3">
        <f>RSI!A110</f>
        <v>44768</v>
      </c>
      <c r="B110" s="2">
        <f>RSI!B110</f>
        <v>15.7666</v>
      </c>
      <c r="C110" s="2">
        <f>RSI!I110</f>
        <v>69.743845136194182</v>
      </c>
      <c r="D110" s="2">
        <f>MACD!E110</f>
        <v>-0.27903557364564158</v>
      </c>
      <c r="E110" s="2">
        <f>MACD!F110</f>
        <v>-6.1895001015453179E-2</v>
      </c>
      <c r="F110" s="2">
        <f>'Moving Avg'!D110</f>
        <v>15.59384</v>
      </c>
      <c r="G110" s="2">
        <f>'Moving Avg'!F110</f>
        <v>14.851855</v>
      </c>
      <c r="H110" s="2">
        <f>'Moving Avg'!G110</f>
        <v>14.575591999999999</v>
      </c>
      <c r="I110" s="2">
        <f>'Moving Avg'!H110</f>
        <v>0</v>
      </c>
      <c r="J110" s="5" t="str">
        <f>OBV!F110</f>
        <v>BULLISH</v>
      </c>
      <c r="K110" s="5" t="str">
        <f>OBV!G110</f>
        <v>STRONG</v>
      </c>
      <c r="L110" s="5" t="str">
        <f>OBV!H110</f>
        <v>CONFIRMED BULLISH</v>
      </c>
    </row>
    <row r="111" spans="1:12" ht="13.5" x14ac:dyDescent="0.25">
      <c r="A111" s="3">
        <f>RSI!A111</f>
        <v>44769</v>
      </c>
      <c r="B111" s="2">
        <f>RSI!B111</f>
        <v>15.679399999999999</v>
      </c>
      <c r="C111" s="2">
        <f>RSI!I111</f>
        <v>67.17723575806346</v>
      </c>
      <c r="D111" s="2">
        <f>MACD!E111</f>
        <v>-0.35413011761236213</v>
      </c>
      <c r="E111" s="2">
        <f>MACD!F111</f>
        <v>-0.12034202433483497</v>
      </c>
      <c r="F111" s="2">
        <f>'Moving Avg'!D111</f>
        <v>15.750720000000001</v>
      </c>
      <c r="G111" s="2">
        <f>'Moving Avg'!F111</f>
        <v>14.887109999999998</v>
      </c>
      <c r="H111" s="2">
        <f>'Moving Avg'!G111</f>
        <v>14.605048</v>
      </c>
      <c r="I111" s="2">
        <f>'Moving Avg'!H111</f>
        <v>0</v>
      </c>
      <c r="J111" s="5" t="str">
        <f>OBV!F111</f>
        <v>BULLISH</v>
      </c>
      <c r="K111" s="5" t="str">
        <f>OBV!G111</f>
        <v>NEUTRAL</v>
      </c>
      <c r="L111" s="5" t="str">
        <f>OBV!H111</f>
        <v>CONFIRMED BULLISH</v>
      </c>
    </row>
    <row r="112" spans="1:12" ht="13.5" x14ac:dyDescent="0.25">
      <c r="A112" s="3">
        <f>RSI!A112</f>
        <v>44770</v>
      </c>
      <c r="B112" s="2">
        <f>RSI!B112</f>
        <v>15.6873</v>
      </c>
      <c r="C112" s="2">
        <f>RSI!I112</f>
        <v>67.294662716347091</v>
      </c>
      <c r="D112" s="2">
        <f>MACD!E112</f>
        <v>-0.40224430314056292</v>
      </c>
      <c r="E112" s="2">
        <f>MACD!F112</f>
        <v>-0.17672248009598057</v>
      </c>
      <c r="F112" s="2">
        <f>'Moving Avg'!D112</f>
        <v>15.7317</v>
      </c>
      <c r="G112" s="2">
        <f>'Moving Avg'!F112</f>
        <v>14.923554999999999</v>
      </c>
      <c r="H112" s="2">
        <f>'Moving Avg'!G112</f>
        <v>14.628544000000002</v>
      </c>
      <c r="I112" s="2">
        <f>'Moving Avg'!H112</f>
        <v>0</v>
      </c>
      <c r="J112" s="5" t="str">
        <f>OBV!F112</f>
        <v>BULLISH</v>
      </c>
      <c r="K112" s="5" t="str">
        <f>OBV!G112</f>
        <v>NEUTRAL</v>
      </c>
      <c r="L112" s="5" t="str">
        <f>OBV!H112</f>
        <v>BULLISH DIVERGENCE</v>
      </c>
    </row>
    <row r="113" spans="1:12" ht="13.5" x14ac:dyDescent="0.25">
      <c r="A113" s="3">
        <f>RSI!A113</f>
        <v>44771</v>
      </c>
      <c r="B113" s="2">
        <f>RSI!B113</f>
        <v>15.6873</v>
      </c>
      <c r="C113" s="2">
        <f>RSI!I113</f>
        <v>67.294662716347091</v>
      </c>
      <c r="D113" s="2">
        <f>MACD!E113</f>
        <v>-0.44614921427358922</v>
      </c>
      <c r="E113" s="2">
        <f>MACD!F113</f>
        <v>-0.23060782693150231</v>
      </c>
      <c r="F113" s="2">
        <f>'Moving Avg'!D113</f>
        <v>15.7317</v>
      </c>
      <c r="G113" s="2">
        <f>'Moving Avg'!F113</f>
        <v>15.004765000000001</v>
      </c>
      <c r="H113" s="2">
        <f>'Moving Avg'!G113</f>
        <v>14.653462000000001</v>
      </c>
      <c r="I113" s="2">
        <f>'Moving Avg'!H113</f>
        <v>0</v>
      </c>
      <c r="J113" s="5" t="str">
        <f>OBV!F113</f>
        <v>BULLISH</v>
      </c>
      <c r="K113" s="5" t="str">
        <f>OBV!G113</f>
        <v>NEUTRAL</v>
      </c>
      <c r="L113" s="5" t="str">
        <f>OBV!H113</f>
        <v>NEUTRAL</v>
      </c>
    </row>
    <row r="114" spans="1:12" ht="13.5" x14ac:dyDescent="0.25">
      <c r="A114" s="3">
        <f>RSI!A114</f>
        <v>44774</v>
      </c>
      <c r="B114" s="2">
        <f>RSI!B114</f>
        <v>15.663600000000001</v>
      </c>
      <c r="C114" s="2">
        <f>RSI!I114</f>
        <v>66.467308710538418</v>
      </c>
      <c r="D114" s="2">
        <f>MACD!E114</f>
        <v>-0.48562572055418407</v>
      </c>
      <c r="E114" s="2">
        <f>MACD!F114</f>
        <v>-0.2816114056560387</v>
      </c>
      <c r="F114" s="2">
        <f>'Moving Avg'!D114</f>
        <v>15.69684</v>
      </c>
      <c r="G114" s="2">
        <f>'Moving Avg'!F114</f>
        <v>15.055074999999999</v>
      </c>
      <c r="H114" s="2">
        <f>'Moving Avg'!G114</f>
        <v>14.682318000000002</v>
      </c>
      <c r="I114" s="2">
        <f>'Moving Avg'!H114</f>
        <v>0</v>
      </c>
      <c r="J114" s="5" t="str">
        <f>OBV!F114</f>
        <v>BEARISH</v>
      </c>
      <c r="K114" s="5" t="str">
        <f>OBV!G114</f>
        <v>WEAK</v>
      </c>
      <c r="L114" s="5" t="str">
        <f>OBV!H114</f>
        <v>CONFIRMED BEARISH</v>
      </c>
    </row>
    <row r="115" spans="1:12" ht="13.5" x14ac:dyDescent="0.25">
      <c r="A115" s="3">
        <f>RSI!A115</f>
        <v>44775</v>
      </c>
      <c r="B115" s="2">
        <f>RSI!B115</f>
        <v>15.6081</v>
      </c>
      <c r="C115" s="2">
        <f>RSI!I115</f>
        <v>64.468426762662304</v>
      </c>
      <c r="D115" s="2">
        <f>MACD!E115</f>
        <v>-0.52831100928622554</v>
      </c>
      <c r="E115" s="2">
        <f>MACD!F115</f>
        <v>-0.33095132638207608</v>
      </c>
      <c r="F115" s="2">
        <f>'Moving Avg'!D115</f>
        <v>15.665140000000003</v>
      </c>
      <c r="G115" s="2">
        <f>'Moving Avg'!F115</f>
        <v>15.106574999999998</v>
      </c>
      <c r="H115" s="2">
        <f>'Moving Avg'!G115</f>
        <v>14.710206000000003</v>
      </c>
      <c r="I115" s="2">
        <f>'Moving Avg'!H115</f>
        <v>0</v>
      </c>
      <c r="J115" s="5" t="str">
        <f>OBV!F115</f>
        <v>BEARISH</v>
      </c>
      <c r="K115" s="5" t="str">
        <f>OBV!G115</f>
        <v>NEUTRAL</v>
      </c>
      <c r="L115" s="5" t="str">
        <f>OBV!H115</f>
        <v>CONFIRMED BEARISH</v>
      </c>
    </row>
    <row r="116" spans="1:12" ht="13.5" x14ac:dyDescent="0.25">
      <c r="A116" s="3">
        <f>RSI!A116</f>
        <v>44776</v>
      </c>
      <c r="B116" s="2">
        <f>RSI!B116</f>
        <v>15.3704</v>
      </c>
      <c r="C116" s="2">
        <f>RSI!I116</f>
        <v>56.615440715298639</v>
      </c>
      <c r="D116" s="2">
        <f>MACD!E116</f>
        <v>-0.50110989921262572</v>
      </c>
      <c r="E116" s="2">
        <f>MACD!F116</f>
        <v>-0.36498304094818601</v>
      </c>
      <c r="F116" s="2">
        <f>'Moving Avg'!D116</f>
        <v>15.603339999999999</v>
      </c>
      <c r="G116" s="2">
        <f>'Moving Avg'!F116</f>
        <v>15.146189999999999</v>
      </c>
      <c r="H116" s="2">
        <f>'Moving Avg'!G116</f>
        <v>14.73462</v>
      </c>
      <c r="I116" s="2">
        <f>'Moving Avg'!H116</f>
        <v>0</v>
      </c>
      <c r="J116" s="5" t="str">
        <f>OBV!F116</f>
        <v>BEARISH</v>
      </c>
      <c r="K116" s="5" t="str">
        <f>OBV!G116</f>
        <v>WEAK</v>
      </c>
      <c r="L116" s="5" t="str">
        <f>OBV!H116</f>
        <v>CONFIRMED BEARISH</v>
      </c>
    </row>
    <row r="117" spans="1:12" ht="13.5" x14ac:dyDescent="0.25">
      <c r="A117" s="3">
        <f>RSI!A117</f>
        <v>44777</v>
      </c>
      <c r="B117" s="2">
        <f>RSI!B117</f>
        <v>15.5685</v>
      </c>
      <c r="C117" s="2">
        <f>RSI!I117</f>
        <v>60.891102143710512</v>
      </c>
      <c r="D117" s="2">
        <f>MACD!E117</f>
        <v>-0.35765649503288266</v>
      </c>
      <c r="E117" s="2">
        <f>MACD!F117</f>
        <v>-0.36351773176512536</v>
      </c>
      <c r="F117" s="2">
        <f>'Moving Avg'!D117</f>
        <v>15.579580000000002</v>
      </c>
      <c r="G117" s="2">
        <f>'Moving Avg'!F117</f>
        <v>15.192145</v>
      </c>
      <c r="H117" s="2">
        <f>'Moving Avg'!G117</f>
        <v>14.762142000000004</v>
      </c>
      <c r="I117" s="2">
        <f>'Moving Avg'!H117</f>
        <v>0</v>
      </c>
      <c r="J117" s="5" t="str">
        <f>OBV!F117</f>
        <v>BEARISH</v>
      </c>
      <c r="K117" s="5" t="str">
        <f>OBV!G117</f>
        <v>NEUTRAL</v>
      </c>
      <c r="L117" s="5" t="str">
        <f>OBV!H117</f>
        <v>CONFIRMED BEARISH</v>
      </c>
    </row>
    <row r="118" spans="1:12" ht="13.5" x14ac:dyDescent="0.25">
      <c r="A118" s="3">
        <f>RSI!A118</f>
        <v>44778</v>
      </c>
      <c r="B118" s="2">
        <f>RSI!B118</f>
        <v>15.600199999999999</v>
      </c>
      <c r="C118" s="2">
        <f>RSI!I118</f>
        <v>61.544216532247887</v>
      </c>
      <c r="D118" s="2">
        <f>MACD!E118</f>
        <v>-0.25572967984894746</v>
      </c>
      <c r="E118" s="2">
        <f>MACD!F118</f>
        <v>-0.3419601213818898</v>
      </c>
      <c r="F118" s="2">
        <f>'Moving Avg'!D118</f>
        <v>15.56216</v>
      </c>
      <c r="G118" s="2">
        <f>'Moving Avg'!F118</f>
        <v>15.251965000000002</v>
      </c>
      <c r="H118" s="2">
        <f>'Moving Avg'!G118</f>
        <v>14.789588000000002</v>
      </c>
      <c r="I118" s="2">
        <f>'Moving Avg'!H118</f>
        <v>0</v>
      </c>
      <c r="J118" s="5" t="str">
        <f>OBV!F118</f>
        <v>BEARISH</v>
      </c>
      <c r="K118" s="5" t="str">
        <f>OBV!G118</f>
        <v>NEUTRAL</v>
      </c>
      <c r="L118" s="5" t="str">
        <f>OBV!H118</f>
        <v>CONFIRMED BEARISH</v>
      </c>
    </row>
    <row r="119" spans="1:12" ht="13.5" x14ac:dyDescent="0.25">
      <c r="A119" s="3">
        <f>RSI!A119</f>
        <v>44781</v>
      </c>
      <c r="B119" s="2">
        <f>RSI!B119</f>
        <v>15.560600000000001</v>
      </c>
      <c r="C119" s="2">
        <f>RSI!I119</f>
        <v>60.191918343496454</v>
      </c>
      <c r="D119" s="2">
        <f>MACD!E119</f>
        <v>-0.14586303342450968</v>
      </c>
      <c r="E119" s="2">
        <f>MACD!F119</f>
        <v>-0.30274070379041379</v>
      </c>
      <c r="F119" s="2">
        <f>'Moving Avg'!D119</f>
        <v>15.541559999999999</v>
      </c>
      <c r="G119" s="2">
        <f>'Moving Avg'!F119</f>
        <v>15.29792</v>
      </c>
      <c r="H119" s="2">
        <f>'Moving Avg'!G119</f>
        <v>14.813538000000003</v>
      </c>
      <c r="I119" s="2">
        <f>'Moving Avg'!H119</f>
        <v>0</v>
      </c>
      <c r="J119" s="5" t="str">
        <f>OBV!F119</f>
        <v>BULLISH</v>
      </c>
      <c r="K119" s="5" t="str">
        <f>OBV!G119</f>
        <v>NEUTRAL</v>
      </c>
      <c r="L119" s="5" t="str">
        <f>OBV!H119</f>
        <v>BULLISH DIVERGENCE</v>
      </c>
    </row>
    <row r="120" spans="1:12" ht="13.5" x14ac:dyDescent="0.25">
      <c r="A120" s="3">
        <f>RSI!A120</f>
        <v>44782</v>
      </c>
      <c r="B120" s="2">
        <f>RSI!B120</f>
        <v>15.5685</v>
      </c>
      <c r="C120" s="2">
        <f>RSI!I120</f>
        <v>60.378955429976976</v>
      </c>
      <c r="D120" s="2">
        <f>MACD!E120</f>
        <v>-6.6517221742405042E-2</v>
      </c>
      <c r="E120" s="2">
        <f>MACD!F120</f>
        <v>-0.25549600738081207</v>
      </c>
      <c r="F120" s="2">
        <f>'Moving Avg'!D120</f>
        <v>15.53364</v>
      </c>
      <c r="G120" s="2">
        <f>'Moving Avg'!F120</f>
        <v>15.347834999999998</v>
      </c>
      <c r="H120" s="2">
        <f>'Moving Avg'!G120</f>
        <v>14.840350000000003</v>
      </c>
      <c r="I120" s="2">
        <f>'Moving Avg'!H120</f>
        <v>0</v>
      </c>
      <c r="J120" s="5" t="str">
        <f>OBV!F120</f>
        <v>BULLISH</v>
      </c>
      <c r="K120" s="5" t="str">
        <f>OBV!G120</f>
        <v>NEUTRAL</v>
      </c>
      <c r="L120" s="5" t="str">
        <f>OBV!H120</f>
        <v>BULLISH DIVERGENCE</v>
      </c>
    </row>
    <row r="121" spans="1:12" ht="13.5" x14ac:dyDescent="0.25">
      <c r="A121" s="3">
        <f>RSI!A121</f>
        <v>44783</v>
      </c>
      <c r="B121" s="2">
        <f>RSI!B121</f>
        <v>15.5685</v>
      </c>
      <c r="C121" s="2">
        <f>RSI!I121</f>
        <v>60.378955429976976</v>
      </c>
      <c r="D121" s="2">
        <f>MACD!E121</f>
        <v>-1.475150351007315E-2</v>
      </c>
      <c r="E121" s="2">
        <f>MACD!F121</f>
        <v>-0.20734710660666431</v>
      </c>
      <c r="F121" s="2">
        <f>'Moving Avg'!D121</f>
        <v>15.573259999999999</v>
      </c>
      <c r="G121" s="2">
        <f>'Moving Avg'!F121</f>
        <v>15.401315</v>
      </c>
      <c r="H121" s="2">
        <f>'Moving Avg'!G121</f>
        <v>14.868584000000004</v>
      </c>
      <c r="I121" s="2">
        <f>'Moving Avg'!H121</f>
        <v>0</v>
      </c>
      <c r="J121" s="5" t="str">
        <f>OBV!F121</f>
        <v>BULLISH</v>
      </c>
      <c r="K121" s="5" t="str">
        <f>OBV!G121</f>
        <v>STRONG</v>
      </c>
      <c r="L121" s="5" t="str">
        <f>OBV!H121</f>
        <v>CONFIRMED BULLISH</v>
      </c>
    </row>
    <row r="122" spans="1:12" ht="13.5" x14ac:dyDescent="0.25">
      <c r="A122" s="3">
        <f>RSI!A122</f>
        <v>44784</v>
      </c>
      <c r="B122" s="2">
        <f>RSI!B122</f>
        <v>15.679399999999999</v>
      </c>
      <c r="C122" s="2">
        <f>RSI!I122</f>
        <v>63.194383266524753</v>
      </c>
      <c r="D122" s="2">
        <f>MACD!E122</f>
        <v>2.02381789056858E-2</v>
      </c>
      <c r="E122" s="2">
        <f>MACD!F122</f>
        <v>-0.1618300495041943</v>
      </c>
      <c r="F122" s="2">
        <f>'Moving Avg'!D122</f>
        <v>15.59544</v>
      </c>
      <c r="G122" s="2">
        <f>'Moving Avg'!F122</f>
        <v>15.453605</v>
      </c>
      <c r="H122" s="2">
        <f>'Moving Avg'!G122</f>
        <v>14.898040000000002</v>
      </c>
      <c r="I122" s="2">
        <f>'Moving Avg'!H122</f>
        <v>0</v>
      </c>
      <c r="J122" s="5" t="str">
        <f>OBV!F122</f>
        <v>BULLISH</v>
      </c>
      <c r="K122" s="5" t="str">
        <f>OBV!G122</f>
        <v>STRONG</v>
      </c>
      <c r="L122" s="5" t="str">
        <f>OBV!H122</f>
        <v>CONFIRMED BULLISH</v>
      </c>
    </row>
    <row r="123" spans="1:12" ht="13.5" x14ac:dyDescent="0.25">
      <c r="A123" s="3">
        <f>RSI!A123</f>
        <v>44785</v>
      </c>
      <c r="B123" s="2">
        <f>RSI!B123</f>
        <v>15.6873</v>
      </c>
      <c r="C123" s="2">
        <f>RSI!I123</f>
        <v>63.393933286003033</v>
      </c>
      <c r="D123" s="2">
        <f>MACD!E123</f>
        <v>4.6925956537341662E-2</v>
      </c>
      <c r="E123" s="2">
        <f>MACD!F123</f>
        <v>-0.12007884829588712</v>
      </c>
      <c r="F123" s="2">
        <f>'Moving Avg'!D123</f>
        <v>15.612860000000001</v>
      </c>
      <c r="G123" s="2">
        <f>'Moving Avg'!F123</f>
        <v>15.505894999999995</v>
      </c>
      <c r="H123" s="2">
        <f>'Moving Avg'!G123</f>
        <v>14.927654000000002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</row>
    <row r="124" spans="1:12" ht="13.5" x14ac:dyDescent="0.25">
      <c r="A124" s="3">
        <f>RSI!A124</f>
        <v>44788</v>
      </c>
      <c r="B124" s="2">
        <f>RSI!B124</f>
        <v>15.4496</v>
      </c>
      <c r="C124" s="2">
        <f>RSI!I124</f>
        <v>53.921038811491556</v>
      </c>
      <c r="D124" s="2">
        <f>MACD!E124</f>
        <v>8.1261668852317115E-2</v>
      </c>
      <c r="E124" s="2">
        <f>MACD!F124</f>
        <v>-7.9810744866246286E-2</v>
      </c>
      <c r="F124" s="2">
        <f>'Moving Avg'!D124</f>
        <v>15.59066</v>
      </c>
      <c r="G124" s="2">
        <f>'Moving Avg'!F124</f>
        <v>15.546299999999997</v>
      </c>
      <c r="H124" s="2">
        <f>'Moving Avg'!G124</f>
        <v>14.953510000000003</v>
      </c>
      <c r="I124" s="2">
        <f>'Moving Avg'!H124</f>
        <v>0</v>
      </c>
      <c r="J124" s="5" t="str">
        <f>OBV!F124</f>
        <v>BULLISH</v>
      </c>
      <c r="K124" s="5" t="str">
        <f>OBV!G124</f>
        <v>NEUTRAL</v>
      </c>
      <c r="L124" s="5" t="str">
        <f>OBV!H124</f>
        <v>BULLISH DIVERGENCE</v>
      </c>
    </row>
    <row r="125" spans="1:12" ht="13.5" x14ac:dyDescent="0.25">
      <c r="A125" s="3">
        <f>RSI!A125</f>
        <v>44789</v>
      </c>
      <c r="B125" s="2">
        <f>RSI!B125</f>
        <v>15.6081</v>
      </c>
      <c r="C125" s="2">
        <f>RSI!I125</f>
        <v>58.386385738748167</v>
      </c>
      <c r="D125" s="2">
        <f>MACD!E125</f>
        <v>8.9396353214734603E-2</v>
      </c>
      <c r="E125" s="2">
        <f>MACD!F125</f>
        <v>-4.5969325250050111E-2</v>
      </c>
      <c r="F125" s="2">
        <f>'Moving Avg'!D125</f>
        <v>15.598579999999998</v>
      </c>
      <c r="G125" s="2">
        <f>'Moving Avg'!F125</f>
        <v>15.597799999999998</v>
      </c>
      <c r="H125" s="2">
        <f>'Moving Avg'!G125</f>
        <v>14.982536000000003</v>
      </c>
      <c r="I125" s="2">
        <f>'Moving Avg'!H125</f>
        <v>0</v>
      </c>
      <c r="J125" s="5" t="str">
        <f>OBV!F125</f>
        <v>BULLISH</v>
      </c>
      <c r="K125" s="5" t="str">
        <f>OBV!G125</f>
        <v>NEUTRAL</v>
      </c>
      <c r="L125" s="5" t="str">
        <f>OBV!H125</f>
        <v>CONFIRMED BULLISH</v>
      </c>
    </row>
    <row r="126" spans="1:12" ht="13.5" x14ac:dyDescent="0.25">
      <c r="A126" s="3">
        <f>RSI!A126</f>
        <v>44790</v>
      </c>
      <c r="B126" s="2">
        <f>RSI!B126</f>
        <v>15.6081</v>
      </c>
      <c r="C126" s="2">
        <f>RSI!I126</f>
        <v>58.386385738748167</v>
      </c>
      <c r="D126" s="2">
        <f>MACD!E126</f>
        <v>5.8181688789680663E-2</v>
      </c>
      <c r="E126" s="2">
        <f>MACD!F126</f>
        <v>-2.5139122442103957E-2</v>
      </c>
      <c r="F126" s="2">
        <f>'Moving Avg'!D126</f>
        <v>15.6065</v>
      </c>
      <c r="G126" s="2">
        <f>'Moving Avg'!F126</f>
        <v>15.633454999999994</v>
      </c>
      <c r="H126" s="2">
        <f>'Moving Avg'!G126</f>
        <v>15.015830000000003</v>
      </c>
      <c r="I126" s="2">
        <f>'Moving Avg'!H126</f>
        <v>0</v>
      </c>
      <c r="J126" s="5" t="str">
        <f>OBV!F126</f>
        <v>BULLISH</v>
      </c>
      <c r="K126" s="5" t="str">
        <f>OBV!G126</f>
        <v>NEUTRAL</v>
      </c>
      <c r="L126" s="5" t="str">
        <f>OBV!H126</f>
        <v>CONFIRMED BULLISH</v>
      </c>
    </row>
    <row r="127" spans="1:12" ht="13.5" x14ac:dyDescent="0.25">
      <c r="A127" s="3">
        <f>RSI!A127</f>
        <v>44791</v>
      </c>
      <c r="B127" s="2">
        <f>RSI!B127</f>
        <v>15.6081</v>
      </c>
      <c r="C127" s="2">
        <f>RSI!I127</f>
        <v>58.386385738748167</v>
      </c>
      <c r="D127" s="2">
        <f>MACD!E127</f>
        <v>6.0830807102931317E-2</v>
      </c>
      <c r="E127" s="2">
        <f>MACD!F127</f>
        <v>-7.9451365330969036E-3</v>
      </c>
      <c r="F127" s="2">
        <f>'Moving Avg'!D127</f>
        <v>15.59224</v>
      </c>
      <c r="G127" s="2">
        <f>'Moving Avg'!F127</f>
        <v>15.624739999999994</v>
      </c>
      <c r="H127" s="2">
        <f>'Moving Avg'!G127</f>
        <v>15.044144000000001</v>
      </c>
      <c r="I127" s="2">
        <f>'Moving Avg'!H127</f>
        <v>0</v>
      </c>
      <c r="J127" s="5" t="str">
        <f>OBV!F127</f>
        <v>BEARISH</v>
      </c>
      <c r="K127" s="5" t="str">
        <f>OBV!G127</f>
        <v>NEUTRAL</v>
      </c>
      <c r="L127" s="5" t="str">
        <f>OBV!H127</f>
        <v>CONFIRMED BEARISH</v>
      </c>
    </row>
    <row r="128" spans="1:12" ht="13.5" x14ac:dyDescent="0.25">
      <c r="A128" s="3">
        <f>RSI!A128</f>
        <v>44792</v>
      </c>
      <c r="B128" s="2">
        <f>RSI!B128</f>
        <v>15.6556</v>
      </c>
      <c r="C128" s="2">
        <f>RSI!I128</f>
        <v>59.842959940345111</v>
      </c>
      <c r="D128" s="2">
        <f>MACD!E128</f>
        <v>6.3120221085075201E-2</v>
      </c>
      <c r="E128" s="2">
        <f>MACD!F128</f>
        <v>6.2679349905375176E-3</v>
      </c>
      <c r="F128" s="2">
        <f>'Moving Avg'!D128</f>
        <v>15.585900000000001</v>
      </c>
      <c r="G128" s="2">
        <f>'Moving Avg'!F128</f>
        <v>15.623154999999997</v>
      </c>
      <c r="H128" s="2">
        <f>'Moving Avg'!G128</f>
        <v>15.070606000000003</v>
      </c>
      <c r="I128" s="2">
        <f>'Moving Avg'!H128</f>
        <v>0</v>
      </c>
      <c r="J128" s="5" t="str">
        <f>OBV!F128</f>
        <v>BEARISH</v>
      </c>
      <c r="K128" s="5" t="str">
        <f>OBV!G128</f>
        <v>NEUTRAL</v>
      </c>
      <c r="L128" s="5" t="str">
        <f>OBV!H128</f>
        <v>CONFIRMED BEARISH</v>
      </c>
    </row>
    <row r="129" spans="1:12" ht="13.5" x14ac:dyDescent="0.25">
      <c r="A129" s="3">
        <f>RSI!A129</f>
        <v>44795</v>
      </c>
      <c r="B129" s="2">
        <f>RSI!B129</f>
        <v>15.845800000000001</v>
      </c>
      <c r="C129" s="2">
        <f>RSI!I129</f>
        <v>65.109295220516714</v>
      </c>
      <c r="D129" s="2">
        <f>MACD!E129</f>
        <v>4.3382067127097912E-2</v>
      </c>
      <c r="E129" s="2">
        <f>MACD!F129</f>
        <v>1.3690761417849598E-2</v>
      </c>
      <c r="F129" s="2">
        <f>'Moving Avg'!D129</f>
        <v>15.665139999999999</v>
      </c>
      <c r="G129" s="2">
        <f>'Moving Avg'!F129</f>
        <v>15.623549999999998</v>
      </c>
      <c r="H129" s="2">
        <f>'Moving Avg'!G129</f>
        <v>15.100714000000004</v>
      </c>
      <c r="I129" s="2">
        <f>'Moving Avg'!H129</f>
        <v>0</v>
      </c>
      <c r="J129" s="5" t="str">
        <f>OBV!F129</f>
        <v>BULLISH</v>
      </c>
      <c r="K129" s="5" t="str">
        <f>OBV!G129</f>
        <v>STRONG</v>
      </c>
      <c r="L129" s="5" t="str">
        <f>OBV!H129</f>
        <v>CONFIRMED BULLISH</v>
      </c>
    </row>
    <row r="130" spans="1:12" ht="13.5" x14ac:dyDescent="0.25">
      <c r="A130" s="3">
        <f>RSI!A130</f>
        <v>44796</v>
      </c>
      <c r="B130" s="2">
        <f>RSI!B130</f>
        <v>15.845800000000001</v>
      </c>
      <c r="C130" s="2">
        <f>RSI!I130</f>
        <v>65.109295220516714</v>
      </c>
      <c r="D130" s="2">
        <f>MACD!E130</f>
        <v>2.5388561124382036E-2</v>
      </c>
      <c r="E130" s="2">
        <f>MACD!F130</f>
        <v>1.6030321359156087E-2</v>
      </c>
      <c r="F130" s="2">
        <f>'Moving Avg'!D130</f>
        <v>15.712680000000001</v>
      </c>
      <c r="G130" s="2">
        <f>'Moving Avg'!F130</f>
        <v>15.627510000000001</v>
      </c>
      <c r="H130" s="2">
        <f>'Moving Avg'!G130</f>
        <v>15.132406000000003</v>
      </c>
      <c r="I130" s="2">
        <f>'Moving Avg'!H130</f>
        <v>0</v>
      </c>
      <c r="J130" s="5" t="str">
        <f>OBV!F130</f>
        <v>BULLISH</v>
      </c>
      <c r="K130" s="5" t="str">
        <f>OBV!G130</f>
        <v>NEUTRAL</v>
      </c>
      <c r="L130" s="5" t="str">
        <f>OBV!H130</f>
        <v>CONFIRMED BULLISH</v>
      </c>
    </row>
    <row r="131" spans="1:12" ht="13.5" x14ac:dyDescent="0.25">
      <c r="A131" s="3">
        <f>RSI!A131</f>
        <v>44797</v>
      </c>
      <c r="B131" s="2">
        <f>RSI!B131</f>
        <v>15.845800000000001</v>
      </c>
      <c r="C131" s="2">
        <f>RSI!I131</f>
        <v>65.109295220516714</v>
      </c>
      <c r="D131" s="2">
        <f>MACD!E131</f>
        <v>7.8416426194145572E-3</v>
      </c>
      <c r="E131" s="2">
        <f>MACD!F131</f>
        <v>1.4392585611207782E-2</v>
      </c>
      <c r="F131" s="2">
        <f>'Moving Avg'!D131</f>
        <v>15.760219999999999</v>
      </c>
      <c r="G131" s="2">
        <f>'Moving Avg'!F131</f>
        <v>15.635830000000002</v>
      </c>
      <c r="H131" s="2">
        <f>'Moving Avg'!G131</f>
        <v>15.164098000000003</v>
      </c>
      <c r="I131" s="2">
        <f>'Moving Avg'!H131</f>
        <v>0</v>
      </c>
      <c r="J131" s="5" t="str">
        <f>OBV!F131</f>
        <v>BULLISH</v>
      </c>
      <c r="K131" s="5" t="str">
        <f>OBV!G131</f>
        <v>NEUTRAL</v>
      </c>
      <c r="L131" s="5" t="str">
        <f>OBV!H131</f>
        <v>CONFIRMED BULLISH</v>
      </c>
    </row>
    <row r="132" spans="1:12" ht="13.5" x14ac:dyDescent="0.25">
      <c r="A132" s="3">
        <f>RSI!A132</f>
        <v>44798</v>
      </c>
      <c r="B132" s="2">
        <f>RSI!B132</f>
        <v>15.837899999999999</v>
      </c>
      <c r="C132" s="2">
        <f>RSI!I132</f>
        <v>64.669332561056905</v>
      </c>
      <c r="D132" s="2">
        <f>MACD!E132</f>
        <v>8.4913031341038447E-3</v>
      </c>
      <c r="E132" s="2">
        <f>MACD!F132</f>
        <v>1.3212329115786995E-2</v>
      </c>
      <c r="F132" s="2">
        <f>'Moving Avg'!D132</f>
        <v>15.806180000000001</v>
      </c>
      <c r="G132" s="2">
        <f>'Moving Avg'!F132</f>
        <v>15.643360000000001</v>
      </c>
      <c r="H132" s="2">
        <f>'Moving Avg'!G132</f>
        <v>15.195632000000005</v>
      </c>
      <c r="I132" s="2">
        <f>'Moving Avg'!H132</f>
        <v>0</v>
      </c>
      <c r="J132" s="5" t="str">
        <f>OBV!F132</f>
        <v>BULLISH</v>
      </c>
      <c r="K132" s="5" t="str">
        <f>OBV!G132</f>
        <v>NEUTRAL</v>
      </c>
      <c r="L132" s="5" t="str">
        <f>OBV!H132</f>
        <v>CONFIRMED BULLISH</v>
      </c>
    </row>
    <row r="133" spans="1:12" ht="13.5" x14ac:dyDescent="0.25">
      <c r="A133" s="3">
        <f>RSI!A133</f>
        <v>44799</v>
      </c>
      <c r="B133" s="2">
        <f>RSI!B133</f>
        <v>15.845800000000001</v>
      </c>
      <c r="C133" s="2">
        <f>RSI!I133</f>
        <v>64.924579413280654</v>
      </c>
      <c r="D133" s="2">
        <f>MACD!E133</f>
        <v>7.7274610514912467E-3</v>
      </c>
      <c r="E133" s="2">
        <f>MACD!F133</f>
        <v>1.2115355502927846E-2</v>
      </c>
      <c r="F133" s="2">
        <f>'Moving Avg'!D133</f>
        <v>15.844220000000002</v>
      </c>
      <c r="G133" s="2">
        <f>'Moving Avg'!F133</f>
        <v>15.651284999999998</v>
      </c>
      <c r="H133" s="2">
        <f>'Moving Avg'!G133</f>
        <v>15.221778000000006</v>
      </c>
      <c r="I133" s="2">
        <f>'Moving Avg'!H133</f>
        <v>0</v>
      </c>
      <c r="J133" s="5" t="str">
        <f>OBV!F133</f>
        <v>BEARISH</v>
      </c>
      <c r="K133" s="5" t="str">
        <f>OBV!G133</f>
        <v>NEUTRAL</v>
      </c>
      <c r="L133" s="5" t="str">
        <f>OBV!H133</f>
        <v>BEARISH DIVERGENCE</v>
      </c>
    </row>
    <row r="134" spans="1:12" ht="13.5" x14ac:dyDescent="0.25">
      <c r="A134" s="3">
        <f>RSI!A134</f>
        <v>44802</v>
      </c>
      <c r="B134" s="2">
        <f>RSI!B134</f>
        <v>15.7666</v>
      </c>
      <c r="C134" s="2">
        <f>RSI!I134</f>
        <v>60.22691544377885</v>
      </c>
      <c r="D134" s="2">
        <f>MACD!E134</f>
        <v>-2.5467884865673085E-2</v>
      </c>
      <c r="E134" s="2">
        <f>MACD!F134</f>
        <v>4.5987074292076612E-3</v>
      </c>
      <c r="F134" s="2">
        <f>'Moving Avg'!D134</f>
        <v>15.828379999999999</v>
      </c>
      <c r="G134" s="2">
        <f>'Moving Avg'!F134</f>
        <v>15.656434999999998</v>
      </c>
      <c r="H134" s="2">
        <f>'Moving Avg'!G134</f>
        <v>15.240794000000005</v>
      </c>
      <c r="I134" s="2">
        <f>'Moving Avg'!H134</f>
        <v>0</v>
      </c>
      <c r="J134" s="5" t="str">
        <f>OBV!F134</f>
        <v>BEARISH</v>
      </c>
      <c r="K134" s="5" t="str">
        <f>OBV!G134</f>
        <v>NEUTRAL</v>
      </c>
      <c r="L134" s="5" t="str">
        <f>OBV!H134</f>
        <v>CONFIRMED BEARISH</v>
      </c>
    </row>
    <row r="135" spans="1:12" ht="13.5" x14ac:dyDescent="0.25">
      <c r="A135" s="3">
        <f>RSI!A135</f>
        <v>44803</v>
      </c>
      <c r="B135" s="2">
        <f>RSI!B135</f>
        <v>15.845800000000001</v>
      </c>
      <c r="C135" s="2">
        <f>RSI!I135</f>
        <v>63.102059518755624</v>
      </c>
      <c r="D135" s="2">
        <f>MACD!E135</f>
        <v>-3.6279989104295751E-2</v>
      </c>
      <c r="E135" s="2">
        <f>MACD!F135</f>
        <v>-3.5770318774930214E-3</v>
      </c>
      <c r="F135" s="2">
        <f>'Moving Avg'!D135</f>
        <v>15.828379999999999</v>
      </c>
      <c r="G135" s="2">
        <f>'Moving Avg'!F135</f>
        <v>15.66832</v>
      </c>
      <c r="H135" s="2">
        <f>'Moving Avg'!G135</f>
        <v>15.264562000000007</v>
      </c>
      <c r="I135" s="2">
        <f>'Moving Avg'!H135</f>
        <v>0</v>
      </c>
      <c r="J135" s="5" t="str">
        <f>OBV!F135</f>
        <v>BEARISH</v>
      </c>
      <c r="K135" s="5" t="str">
        <f>OBV!G135</f>
        <v>NEUTRAL</v>
      </c>
      <c r="L135" s="5" t="str">
        <f>OBV!H135</f>
        <v>NEUTRAL</v>
      </c>
    </row>
    <row r="136" spans="1:12" ht="13.5" x14ac:dyDescent="0.25">
      <c r="A136" s="3">
        <f>RSI!A136</f>
        <v>44804</v>
      </c>
      <c r="B136" s="2">
        <f>RSI!B136</f>
        <v>15.845800000000001</v>
      </c>
      <c r="C136" s="2">
        <f>RSI!I136</f>
        <v>63.102059518755624</v>
      </c>
      <c r="D136" s="2">
        <f>MACD!E136</f>
        <v>-4.704639568322655E-2</v>
      </c>
      <c r="E136" s="2">
        <f>MACD!F136</f>
        <v>-1.2270904638639729E-2</v>
      </c>
      <c r="F136" s="2">
        <f>'Moving Avg'!D136</f>
        <v>15.828379999999999</v>
      </c>
      <c r="G136" s="2">
        <f>'Moving Avg'!F136</f>
        <v>15.692089999999999</v>
      </c>
      <c r="H136" s="2">
        <f>'Moving Avg'!G136</f>
        <v>15.289124000000008</v>
      </c>
      <c r="I136" s="2">
        <f>'Moving Avg'!H136</f>
        <v>0</v>
      </c>
      <c r="J136" s="5" t="str">
        <f>OBV!F136</f>
        <v>BEARISH</v>
      </c>
      <c r="K136" s="5" t="str">
        <f>OBV!G136</f>
        <v>NEUTRAL</v>
      </c>
      <c r="L136" s="5" t="str">
        <f>OBV!H136</f>
        <v>NEUTRAL</v>
      </c>
    </row>
    <row r="137" spans="1:12" ht="13.5" x14ac:dyDescent="0.25">
      <c r="A137" s="3">
        <f>RSI!A137</f>
        <v>44805</v>
      </c>
      <c r="B137" s="2">
        <f>RSI!B137</f>
        <v>16.638100000000001</v>
      </c>
      <c r="C137" s="2">
        <f>RSI!I137</f>
        <v>79.932541503559193</v>
      </c>
      <c r="D137" s="2">
        <f>MACD!E137</f>
        <v>-0.11634319404924653</v>
      </c>
      <c r="E137" s="2">
        <f>MACD!F137</f>
        <v>-3.3085362520761094E-2</v>
      </c>
      <c r="F137" s="2">
        <f>'Moving Avg'!D137</f>
        <v>15.988420000000001</v>
      </c>
      <c r="G137" s="2">
        <f>'Moving Avg'!F137</f>
        <v>15.745570000000001</v>
      </c>
      <c r="H137" s="2">
        <f>'Moving Avg'!G137</f>
        <v>15.322560000000008</v>
      </c>
      <c r="I137" s="2">
        <f>'Moving Avg'!H137</f>
        <v>0</v>
      </c>
      <c r="J137" s="5" t="str">
        <f>OBV!F137</f>
        <v>BULLISH</v>
      </c>
      <c r="K137" s="5" t="str">
        <f>OBV!G137</f>
        <v>NEUTRAL</v>
      </c>
      <c r="L137" s="5" t="str">
        <f>OBV!H137</f>
        <v>CONFIRMED BULLISH</v>
      </c>
    </row>
    <row r="138" spans="1:12" ht="13.5" x14ac:dyDescent="0.25">
      <c r="A138" s="3">
        <f>RSI!A138</f>
        <v>44806</v>
      </c>
      <c r="B138" s="2">
        <f>RSI!B138</f>
        <v>17.3749</v>
      </c>
      <c r="C138" s="2">
        <f>RSI!I138</f>
        <v>86.225102637682568</v>
      </c>
      <c r="D138" s="2">
        <f>MACD!E138</f>
        <v>-0.2283176862841696</v>
      </c>
      <c r="E138" s="2">
        <f>MACD!F138</f>
        <v>-7.2131827273442792E-2</v>
      </c>
      <c r="F138" s="2">
        <f>'Moving Avg'!D138</f>
        <v>16.294240000000002</v>
      </c>
      <c r="G138" s="2">
        <f>'Moving Avg'!F138</f>
        <v>15.834305000000004</v>
      </c>
      <c r="H138" s="2">
        <f>'Moving Avg'!G138</f>
        <v>15.370572000000008</v>
      </c>
      <c r="I138" s="2">
        <f>'Moving Avg'!H138</f>
        <v>0</v>
      </c>
      <c r="J138" s="5" t="str">
        <f>OBV!F138</f>
        <v>BULLISH</v>
      </c>
      <c r="K138" s="5" t="str">
        <f>OBV!G138</f>
        <v>NEUTRAL</v>
      </c>
      <c r="L138" s="5" t="str">
        <f>OBV!H138</f>
        <v>CONFIRMED BULLISH</v>
      </c>
    </row>
    <row r="139" spans="1:12" ht="13.5" x14ac:dyDescent="0.25">
      <c r="A139" s="3">
        <f>RSI!A139</f>
        <v>44809</v>
      </c>
      <c r="B139" s="2">
        <f>RSI!B139</f>
        <v>17.3353</v>
      </c>
      <c r="C139" s="2">
        <f>RSI!I139</f>
        <v>84.688054467745332</v>
      </c>
      <c r="D139" s="2">
        <f>MACD!E139</f>
        <v>-0.30084336896071484</v>
      </c>
      <c r="E139" s="2">
        <f>MACD!F139</f>
        <v>-0.11787413561089721</v>
      </c>
      <c r="F139" s="2">
        <f>'Moving Avg'!D139</f>
        <v>16.607980000000001</v>
      </c>
      <c r="G139" s="2">
        <f>'Moving Avg'!F139</f>
        <v>15.923040000000004</v>
      </c>
      <c r="H139" s="2">
        <f>'Moving Avg'!G139</f>
        <v>15.417952000000009</v>
      </c>
      <c r="I139" s="2">
        <f>'Moving Avg'!H139</f>
        <v>0</v>
      </c>
      <c r="J139" s="5" t="str">
        <f>OBV!F139</f>
        <v>BULLISH</v>
      </c>
      <c r="K139" s="5" t="str">
        <f>OBV!G139</f>
        <v>NEUTRAL</v>
      </c>
      <c r="L139" s="5" t="str">
        <f>OBV!H139</f>
        <v>CONFIRMED BULLISH</v>
      </c>
    </row>
    <row r="140" spans="1:12" ht="13.5" x14ac:dyDescent="0.25">
      <c r="A140" s="3">
        <f>RSI!A140</f>
        <v>44810</v>
      </c>
      <c r="B140" s="2">
        <f>RSI!B140</f>
        <v>17.311499999999999</v>
      </c>
      <c r="C140" s="2">
        <f>RSI!I140</f>
        <v>83.722091929515187</v>
      </c>
      <c r="D140" s="2">
        <f>MACD!E140</f>
        <v>-0.36944846656814079</v>
      </c>
      <c r="E140" s="2">
        <f>MACD!F140</f>
        <v>-0.16818900180234592</v>
      </c>
      <c r="F140" s="2">
        <f>'Moving Avg'!D140</f>
        <v>16.901119999999999</v>
      </c>
      <c r="G140" s="2">
        <f>'Moving Avg'!F140</f>
        <v>16.010190000000001</v>
      </c>
      <c r="H140" s="2">
        <f>'Moving Avg'!G140</f>
        <v>15.464696000000009</v>
      </c>
      <c r="I140" s="2">
        <f>'Moving Avg'!H140</f>
        <v>0</v>
      </c>
      <c r="J140" s="5" t="str">
        <f>OBV!F140</f>
        <v>BEARISH</v>
      </c>
      <c r="K140" s="5" t="str">
        <f>OBV!G140</f>
        <v>NEUTRAL</v>
      </c>
      <c r="L140" s="5" t="str">
        <f>OBV!H140</f>
        <v>BEARISH DIVERGENCE</v>
      </c>
    </row>
    <row r="141" spans="1:12" ht="13.5" x14ac:dyDescent="0.25">
      <c r="A141" s="3">
        <f>RSI!A141</f>
        <v>44811</v>
      </c>
      <c r="B141" s="2">
        <f>RSI!B141</f>
        <v>17.430399999999999</v>
      </c>
      <c r="C141" s="2">
        <f>RSI!I141</f>
        <v>84.663246889563183</v>
      </c>
      <c r="D141" s="2">
        <f>MACD!E141</f>
        <v>-0.44449920154184497</v>
      </c>
      <c r="E141" s="2">
        <f>MACD!F141</f>
        <v>-0.22345104175024574</v>
      </c>
      <c r="F141" s="2">
        <f>'Moving Avg'!D141</f>
        <v>17.218040000000002</v>
      </c>
      <c r="G141" s="2">
        <f>'Moving Avg'!F141</f>
        <v>16.103285000000003</v>
      </c>
      <c r="H141" s="2">
        <f>'Moving Avg'!G141</f>
        <v>15.513818000000006</v>
      </c>
      <c r="I141" s="2">
        <f>'Moving Avg'!H141</f>
        <v>0</v>
      </c>
      <c r="J141" s="5" t="str">
        <f>OBV!F141</f>
        <v>BULLISH</v>
      </c>
      <c r="K141" s="5" t="str">
        <f>OBV!G141</f>
        <v>STRONG</v>
      </c>
      <c r="L141" s="5" t="str">
        <f>OBV!H141</f>
        <v>CONFIRMED BULLISH</v>
      </c>
    </row>
    <row r="142" spans="1:12" ht="13.5" x14ac:dyDescent="0.25">
      <c r="A142" s="3">
        <f>RSI!A142</f>
        <v>44812</v>
      </c>
      <c r="B142" s="2">
        <f>RSI!B142</f>
        <v>17.430399999999999</v>
      </c>
      <c r="C142" s="2">
        <f>RSI!I142</f>
        <v>84.663246889563183</v>
      </c>
      <c r="D142" s="2">
        <f>MACD!E142</f>
        <v>-0.51750762123301897</v>
      </c>
      <c r="E142" s="2">
        <f>MACD!F142</f>
        <v>-0.28226235764680041</v>
      </c>
      <c r="F142" s="2">
        <f>'Moving Avg'!D142</f>
        <v>17.3765</v>
      </c>
      <c r="G142" s="2">
        <f>'Moving Avg'!F142</f>
        <v>16.190835000000003</v>
      </c>
      <c r="H142" s="2">
        <f>'Moving Avg'!G142</f>
        <v>15.563258000000003</v>
      </c>
      <c r="I142" s="2">
        <f>'Moving Avg'!H142</f>
        <v>0</v>
      </c>
      <c r="J142" s="5" t="str">
        <f>OBV!F142</f>
        <v>BULLISH</v>
      </c>
      <c r="K142" s="5" t="str">
        <f>OBV!G142</f>
        <v>STRONG</v>
      </c>
      <c r="L142" s="5" t="str">
        <f>OBV!H142</f>
        <v>CONFIRMED BULLISH</v>
      </c>
    </row>
    <row r="143" spans="1:12" ht="13.5" x14ac:dyDescent="0.25">
      <c r="A143" s="3">
        <f>RSI!A143</f>
        <v>44813</v>
      </c>
      <c r="B143" s="2">
        <f>RSI!B143</f>
        <v>17.351099999999999</v>
      </c>
      <c r="C143" s="2">
        <f>RSI!I143</f>
        <v>81.039003660019659</v>
      </c>
      <c r="D143" s="2">
        <f>MACD!E143</f>
        <v>-0.57986911676048258</v>
      </c>
      <c r="E143" s="2">
        <f>MACD!F143</f>
        <v>-0.34178370946953684</v>
      </c>
      <c r="F143" s="2">
        <f>'Moving Avg'!D143</f>
        <v>17.371739999999999</v>
      </c>
      <c r="G143" s="2">
        <f>'Moving Avg'!F143</f>
        <v>16.274025000000002</v>
      </c>
      <c r="H143" s="2">
        <f>'Moving Avg'!G143</f>
        <v>15.629018000000004</v>
      </c>
      <c r="I143" s="2">
        <f>'Moving Avg'!H143</f>
        <v>0</v>
      </c>
      <c r="J143" s="5" t="str">
        <f>OBV!F143</f>
        <v>BULLISH</v>
      </c>
      <c r="K143" s="5" t="str">
        <f>OBV!G143</f>
        <v>STRONG</v>
      </c>
      <c r="L143" s="5" t="str">
        <f>OBV!H143</f>
        <v>BULLISH DIVERGENCE</v>
      </c>
    </row>
    <row r="144" spans="1:12" ht="13.5" x14ac:dyDescent="0.25">
      <c r="A144" s="3">
        <f>RSI!A144</f>
        <v>44816</v>
      </c>
      <c r="B144" s="2">
        <f>RSI!B144</f>
        <v>17.4145</v>
      </c>
      <c r="C144" s="2">
        <f>RSI!I144</f>
        <v>81.713012119423695</v>
      </c>
      <c r="D144" s="2">
        <f>MACD!E144</f>
        <v>-0.6561549709001131</v>
      </c>
      <c r="E144" s="2">
        <f>MACD!F144</f>
        <v>-0.40465796175565216</v>
      </c>
      <c r="F144" s="2">
        <f>'Moving Avg'!D144</f>
        <v>17.38758</v>
      </c>
      <c r="G144" s="2">
        <f>'Moving Avg'!F144</f>
        <v>16.37227</v>
      </c>
      <c r="H144" s="2">
        <f>'Moving Avg'!G144</f>
        <v>15.684160000000002</v>
      </c>
      <c r="I144" s="2">
        <f>'Moving Avg'!H144</f>
        <v>0</v>
      </c>
      <c r="J144" s="5" t="str">
        <f>OBV!F144</f>
        <v>BULLISH</v>
      </c>
      <c r="K144" s="5" t="str">
        <f>OBV!G144</f>
        <v>STRONG</v>
      </c>
      <c r="L144" s="5" t="str">
        <f>OBV!H144</f>
        <v>CONFIRMED BULLISH</v>
      </c>
    </row>
    <row r="145" spans="1:12" ht="13.5" x14ac:dyDescent="0.25">
      <c r="A145" s="3">
        <f>RSI!A145</f>
        <v>44817</v>
      </c>
      <c r="B145" s="2">
        <f>RSI!B145</f>
        <v>18.2227</v>
      </c>
      <c r="C145" s="2">
        <f>RSI!I145</f>
        <v>87.710345009321657</v>
      </c>
      <c r="D145" s="2">
        <f>MACD!E145</f>
        <v>-0.77490707917589141</v>
      </c>
      <c r="E145" s="2">
        <f>MACD!F145</f>
        <v>-0.47870778523970003</v>
      </c>
      <c r="F145" s="2">
        <f>'Moving Avg'!D145</f>
        <v>17.56982</v>
      </c>
      <c r="G145" s="2">
        <f>'Moving Avg'!F145</f>
        <v>16.502999999999997</v>
      </c>
      <c r="H145" s="2">
        <f>'Moving Avg'!G145</f>
        <v>15.757052000000002</v>
      </c>
      <c r="I145" s="2">
        <f>'Moving Avg'!H145</f>
        <v>0</v>
      </c>
      <c r="J145" s="5" t="str">
        <f>OBV!F145</f>
        <v>BULLISH</v>
      </c>
      <c r="K145" s="5" t="str">
        <f>OBV!G145</f>
        <v>STRONG</v>
      </c>
      <c r="L145" s="5" t="str">
        <f>OBV!H145</f>
        <v>CONFIRMED BULLISH</v>
      </c>
    </row>
    <row r="146" spans="1:12" ht="13.5" x14ac:dyDescent="0.25">
      <c r="A146" s="3">
        <f>RSI!A146</f>
        <v>44818</v>
      </c>
      <c r="B146" s="2">
        <f>RSI!B146</f>
        <v>19.007000000000001</v>
      </c>
      <c r="C146" s="2">
        <f>RSI!I146</f>
        <v>90.847326741000117</v>
      </c>
      <c r="D146" s="2">
        <f>MACD!E146</f>
        <v>-0.94429910612499413</v>
      </c>
      <c r="E146" s="2">
        <f>MACD!F146</f>
        <v>-0.57182604941675885</v>
      </c>
      <c r="F146" s="2">
        <f>'Moving Avg'!D146</f>
        <v>17.88514</v>
      </c>
      <c r="G146" s="2">
        <f>'Moving Avg'!F146</f>
        <v>16.672944999999995</v>
      </c>
      <c r="H146" s="2">
        <f>'Moving Avg'!G146</f>
        <v>15.845629999999998</v>
      </c>
      <c r="I146" s="2">
        <f>'Moving Avg'!H146</f>
        <v>0</v>
      </c>
      <c r="J146" s="5" t="str">
        <f>OBV!F146</f>
        <v>BULLISH</v>
      </c>
      <c r="K146" s="5" t="str">
        <f>OBV!G146</f>
        <v>STRONG</v>
      </c>
      <c r="L146" s="5" t="str">
        <f>OBV!H146</f>
        <v>CONFIRMED BULLISH</v>
      </c>
    </row>
    <row r="147" spans="1:12" ht="13.5" x14ac:dyDescent="0.25">
      <c r="A147" s="3">
        <f>RSI!A147</f>
        <v>44819</v>
      </c>
      <c r="B147" s="2">
        <f>RSI!B147</f>
        <v>19.007000000000001</v>
      </c>
      <c r="C147" s="2">
        <f>RSI!I147</f>
        <v>90.847326741000117</v>
      </c>
      <c r="D147" s="2">
        <f>MACD!E147</f>
        <v>-0.98038517731161434</v>
      </c>
      <c r="E147" s="2">
        <f>MACD!F147</f>
        <v>-0.65353787499573002</v>
      </c>
      <c r="F147" s="2">
        <f>'Moving Avg'!D147</f>
        <v>18.20046</v>
      </c>
      <c r="G147" s="2">
        <f>'Moving Avg'!F147</f>
        <v>16.842889999999997</v>
      </c>
      <c r="H147" s="2">
        <f>'Moving Avg'!G147</f>
        <v>15.932781999999998</v>
      </c>
      <c r="I147" s="2">
        <f>'Moving Avg'!H147</f>
        <v>0</v>
      </c>
      <c r="J147" s="5" t="str">
        <f>OBV!F147</f>
        <v>BULLISH</v>
      </c>
      <c r="K147" s="5" t="str">
        <f>OBV!G147</f>
        <v>STRONG</v>
      </c>
      <c r="L147" s="5" t="str">
        <f>OBV!H147</f>
        <v>CONFIRMED BULLISH</v>
      </c>
    </row>
    <row r="148" spans="1:12" ht="13.5" x14ac:dyDescent="0.25">
      <c r="A148" s="3">
        <f>RSI!A148</f>
        <v>44820</v>
      </c>
      <c r="B148" s="2">
        <f>RSI!B148</f>
        <v>18.999099999999999</v>
      </c>
      <c r="C148" s="2">
        <f>RSI!I148</f>
        <v>90.577238536598614</v>
      </c>
      <c r="D148" s="2">
        <f>MACD!E148</f>
        <v>-0.91054223961097236</v>
      </c>
      <c r="E148" s="2">
        <f>MACD!F148</f>
        <v>-0.70493874791877853</v>
      </c>
      <c r="F148" s="2">
        <f>'Moving Avg'!D148</f>
        <v>18.530059999999999</v>
      </c>
      <c r="G148" s="2">
        <f>'Moving Avg'!F148</f>
        <v>17.010064999999997</v>
      </c>
      <c r="H148" s="2">
        <f>'Moving Avg'!G148</f>
        <v>16.024687999999998</v>
      </c>
      <c r="I148" s="2">
        <f>'Moving Avg'!H148</f>
        <v>0</v>
      </c>
      <c r="J148" s="5" t="str">
        <f>OBV!F148</f>
        <v>BULLISH</v>
      </c>
      <c r="K148" s="5" t="str">
        <f>OBV!G148</f>
        <v>NEUTRAL</v>
      </c>
      <c r="L148" s="5" t="str">
        <f>OBV!H148</f>
        <v>CONFIRMED BULLISH</v>
      </c>
    </row>
    <row r="149" spans="1:12" ht="13.5" x14ac:dyDescent="0.25">
      <c r="A149" s="3">
        <f>RSI!A149</f>
        <v>44823</v>
      </c>
      <c r="B149" s="2">
        <f>RSI!B149</f>
        <v>19.007000000000001</v>
      </c>
      <c r="C149" s="2">
        <f>RSI!I149</f>
        <v>90.60731093693451</v>
      </c>
      <c r="D149" s="2">
        <f>MACD!E149</f>
        <v>-0.87063233412344943</v>
      </c>
      <c r="E149" s="2">
        <f>MACD!F149</f>
        <v>-0.73807746515971273</v>
      </c>
      <c r="F149" s="2">
        <f>'Moving Avg'!D149</f>
        <v>18.848559999999999</v>
      </c>
      <c r="G149" s="2">
        <f>'Moving Avg'!F149</f>
        <v>17.168124999999996</v>
      </c>
      <c r="H149" s="2">
        <f>'Moving Avg'!G149</f>
        <v>16.111997999999993</v>
      </c>
      <c r="I149" s="2">
        <f>'Moving Avg'!H149</f>
        <v>0</v>
      </c>
      <c r="J149" s="5" t="str">
        <f>OBV!F149</f>
        <v>BULLISH</v>
      </c>
      <c r="K149" s="5" t="str">
        <f>OBV!G149</f>
        <v>NEUTRAL</v>
      </c>
      <c r="L149" s="5" t="str">
        <f>OBV!H149</f>
        <v>CONFIRMED BULLISH</v>
      </c>
    </row>
    <row r="150" spans="1:12" ht="13.5" x14ac:dyDescent="0.25">
      <c r="A150" s="3">
        <f>RSI!A150</f>
        <v>44824</v>
      </c>
      <c r="B150" s="2">
        <f>RSI!B150</f>
        <v>18.935700000000001</v>
      </c>
      <c r="C150" s="2">
        <f>RSI!I150</f>
        <v>87.881264093718826</v>
      </c>
      <c r="D150" s="2">
        <f>MACD!E150</f>
        <v>-0.84687292288252891</v>
      </c>
      <c r="E150" s="2">
        <f>MACD!F150</f>
        <v>-0.75983655670427597</v>
      </c>
      <c r="F150" s="2">
        <f>'Moving Avg'!D150</f>
        <v>18.991160000000001</v>
      </c>
      <c r="G150" s="2">
        <f>'Moving Avg'!F150</f>
        <v>17.322619999999997</v>
      </c>
      <c r="H150" s="2">
        <f>'Moving Avg'!G150</f>
        <v>16.199307999999995</v>
      </c>
      <c r="I150" s="2">
        <f>'Moving Avg'!H150</f>
        <v>0</v>
      </c>
      <c r="J150" s="5" t="str">
        <f>OBV!F150</f>
        <v>BEARISH</v>
      </c>
      <c r="K150" s="5" t="str">
        <f>OBV!G150</f>
        <v>NEUTRAL</v>
      </c>
      <c r="L150" s="5" t="str">
        <f>OBV!H150</f>
        <v>BEARISH DIVERGENCE</v>
      </c>
    </row>
    <row r="151" spans="1:12" ht="13.5" x14ac:dyDescent="0.25">
      <c r="A151" s="3">
        <f>RSI!A151</f>
        <v>44825</v>
      </c>
      <c r="B151" s="2">
        <f>RSI!B151</f>
        <v>19.007000000000001</v>
      </c>
      <c r="C151" s="2">
        <f>RSI!I151</f>
        <v>88.261596889404331</v>
      </c>
      <c r="D151" s="2">
        <f>MACD!E151</f>
        <v>-0.82410560156406021</v>
      </c>
      <c r="E151" s="2">
        <f>MACD!F151</f>
        <v>-0.77269036567623284</v>
      </c>
      <c r="F151" s="2">
        <f>'Moving Avg'!D151</f>
        <v>18.991160000000001</v>
      </c>
      <c r="G151" s="2">
        <f>'Moving Avg'!F151</f>
        <v>17.48068</v>
      </c>
      <c r="H151" s="2">
        <f>'Moving Avg'!G151</f>
        <v>16.289469999999994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NEUTRAL</v>
      </c>
    </row>
    <row r="152" spans="1:12" ht="13.5" x14ac:dyDescent="0.25">
      <c r="A152" s="3">
        <f>RSI!A152</f>
        <v>44826</v>
      </c>
      <c r="B152" s="2">
        <f>RSI!B152</f>
        <v>19.007000000000001</v>
      </c>
      <c r="C152" s="2">
        <f>RSI!I152</f>
        <v>88.261596889404331</v>
      </c>
      <c r="D152" s="2">
        <f>MACD!E152</f>
        <v>-0.8148433913964368</v>
      </c>
      <c r="E152" s="2">
        <f>MACD!F152</f>
        <v>-0.78112097082027376</v>
      </c>
      <c r="F152" s="2">
        <f>'Moving Avg'!D152</f>
        <v>18.991160000000001</v>
      </c>
      <c r="G152" s="2">
        <f>'Moving Avg'!F152</f>
        <v>17.639135000000003</v>
      </c>
      <c r="H152" s="2">
        <f>'Moving Avg'!G152</f>
        <v>16.376937999999992</v>
      </c>
      <c r="I152" s="2">
        <f>'Moving Avg'!H152</f>
        <v>0</v>
      </c>
      <c r="J152" s="5" t="str">
        <f>OBV!F152</f>
        <v>BEARISH</v>
      </c>
      <c r="K152" s="5" t="str">
        <f>OBV!G152</f>
        <v>WEAK</v>
      </c>
      <c r="L152" s="5" t="str">
        <f>OBV!H152</f>
        <v>NEUTRAL</v>
      </c>
    </row>
    <row r="153" spans="1:12" ht="13.5" x14ac:dyDescent="0.25">
      <c r="A153" s="3">
        <f>RSI!A153</f>
        <v>44827</v>
      </c>
      <c r="B153" s="2">
        <f>RSI!B153</f>
        <v>19.007000000000001</v>
      </c>
      <c r="C153" s="2">
        <f>RSI!I153</f>
        <v>88.261596889404331</v>
      </c>
      <c r="D153" s="2">
        <f>MACD!E153</f>
        <v>-0.82846766102127489</v>
      </c>
      <c r="E153" s="2">
        <f>MACD!F153</f>
        <v>-0.79059030886047399</v>
      </c>
      <c r="F153" s="2">
        <f>'Moving Avg'!D153</f>
        <v>18.992740000000005</v>
      </c>
      <c r="G153" s="2">
        <f>'Moving Avg'!F153</f>
        <v>17.797195000000002</v>
      </c>
      <c r="H153" s="2">
        <f>'Moving Avg'!G153</f>
        <v>16.464247999999987</v>
      </c>
      <c r="I153" s="2">
        <f>'Moving Avg'!H153</f>
        <v>0</v>
      </c>
      <c r="J153" s="5" t="str">
        <f>OBV!F153</f>
        <v>BULLISH</v>
      </c>
      <c r="K153" s="5" t="str">
        <f>OBV!G153</f>
        <v>NEUTRAL</v>
      </c>
      <c r="L153" s="5" t="str">
        <f>OBV!H153</f>
        <v>CONFIRMED BULLISH</v>
      </c>
    </row>
    <row r="154" spans="1:12" ht="13.5" x14ac:dyDescent="0.25">
      <c r="A154" s="3">
        <f>RSI!A154</f>
        <v>44830</v>
      </c>
      <c r="B154" s="2">
        <f>RSI!B154</f>
        <v>19.007000000000001</v>
      </c>
      <c r="C154" s="2">
        <f>RSI!I154</f>
        <v>88.261596889404331</v>
      </c>
      <c r="D154" s="2">
        <f>MACD!E154</f>
        <v>-0.83881752855046443</v>
      </c>
      <c r="E154" s="2">
        <f>MACD!F154</f>
        <v>-0.80023575279847214</v>
      </c>
      <c r="F154" s="2">
        <f>'Moving Avg'!D154</f>
        <v>18.992740000000005</v>
      </c>
      <c r="G154" s="2">
        <f>'Moving Avg'!F154</f>
        <v>17.959215</v>
      </c>
      <c r="H154" s="2">
        <f>'Moving Avg'!G154</f>
        <v>16.551557999999986</v>
      </c>
      <c r="I154" s="2">
        <f>'Moving Avg'!H154</f>
        <v>0</v>
      </c>
      <c r="J154" s="5" t="str">
        <f>OBV!F154</f>
        <v>BEARISH</v>
      </c>
      <c r="K154" s="5" t="str">
        <f>OBV!G154</f>
        <v>NEUTRAL</v>
      </c>
      <c r="L154" s="5" t="str">
        <f>OBV!H154</f>
        <v>NEUTRAL</v>
      </c>
    </row>
    <row r="155" spans="1:12" ht="13.5" x14ac:dyDescent="0.25">
      <c r="A155" s="3">
        <f>RSI!A155</f>
        <v>44831</v>
      </c>
      <c r="B155" s="2">
        <f>RSI!B155</f>
        <v>19.014900000000001</v>
      </c>
      <c r="C155" s="2">
        <f>RSI!I155</f>
        <v>88.316243752519043</v>
      </c>
      <c r="D155" s="2">
        <f>MACD!E155</f>
        <v>-0.73176209680210391</v>
      </c>
      <c r="E155" s="2">
        <f>MACD!F155</f>
        <v>-0.78654102159919848</v>
      </c>
      <c r="F155" s="2">
        <f>'Moving Avg'!D155</f>
        <v>19.008580000000002</v>
      </c>
      <c r="G155" s="2">
        <f>'Moving Avg'!F155</f>
        <v>18.117670000000004</v>
      </c>
      <c r="H155" s="2">
        <f>'Moving Avg'!G155</f>
        <v>16.640293999999987</v>
      </c>
      <c r="I155" s="2">
        <f>'Moving Avg'!H155</f>
        <v>0</v>
      </c>
      <c r="J155" s="5" t="str">
        <f>OBV!F155</f>
        <v>BULLISH</v>
      </c>
      <c r="K155" s="5" t="str">
        <f>OBV!G155</f>
        <v>STRONG</v>
      </c>
      <c r="L155" s="5" t="str">
        <f>OBV!H155</f>
        <v>CONFIRMED BULLISH</v>
      </c>
    </row>
    <row r="156" spans="1:12" ht="13.5" x14ac:dyDescent="0.25">
      <c r="A156" s="3">
        <f>RSI!A156</f>
        <v>44832</v>
      </c>
      <c r="B156" s="2">
        <f>RSI!B156</f>
        <v>19.007000000000001</v>
      </c>
      <c r="C156" s="2">
        <f>RSI!I156</f>
        <v>87.875679155043116</v>
      </c>
      <c r="D156" s="2">
        <f>MACD!E156</f>
        <v>-0.52732878592458832</v>
      </c>
      <c r="E156" s="2">
        <f>MACD!F156</f>
        <v>-0.73469857446427655</v>
      </c>
      <c r="F156" s="2">
        <f>'Moving Avg'!D156</f>
        <v>19.008580000000002</v>
      </c>
      <c r="G156" s="2">
        <f>'Moving Avg'!F156</f>
        <v>18.275730000000003</v>
      </c>
      <c r="H156" s="2">
        <f>'Moving Avg'!G156</f>
        <v>16.722533999999985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NEUTRAL</v>
      </c>
    </row>
    <row r="157" spans="1:12" ht="13.5" x14ac:dyDescent="0.25">
      <c r="A157" s="3">
        <f>RSI!A157</f>
        <v>44833</v>
      </c>
      <c r="B157" s="2">
        <f>RSI!B157</f>
        <v>19.014900000000001</v>
      </c>
      <c r="C157" s="2">
        <f>RSI!I157</f>
        <v>87.940465611973565</v>
      </c>
      <c r="D157" s="2">
        <f>MACD!E157</f>
        <v>-0.36173597784762279</v>
      </c>
      <c r="E157" s="2">
        <f>MACD!F157</f>
        <v>-0.66010605514094578</v>
      </c>
      <c r="F157" s="2">
        <f>'Moving Avg'!D157</f>
        <v>19.010160000000003</v>
      </c>
      <c r="G157" s="2">
        <f>'Moving Avg'!F157</f>
        <v>18.394570000000002</v>
      </c>
      <c r="H157" s="2">
        <f>'Moving Avg'!G157</f>
        <v>16.787183999999989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CONFIRMED BULLISH</v>
      </c>
    </row>
    <row r="158" spans="1:12" ht="13.5" x14ac:dyDescent="0.25">
      <c r="A158" s="3">
        <f>RSI!A158</f>
        <v>44834</v>
      </c>
      <c r="B158" s="2">
        <f>RSI!B158</f>
        <v>19.807200000000002</v>
      </c>
      <c r="C158" s="2">
        <f>RSI!I158</f>
        <v>92.353496381563176</v>
      </c>
      <c r="D158" s="2">
        <f>MACD!E158</f>
        <v>-0.28786997746997045</v>
      </c>
      <c r="E158" s="2">
        <f>MACD!F158</f>
        <v>-0.5856588396067508</v>
      </c>
      <c r="F158" s="2">
        <f>'Moving Avg'!D158</f>
        <v>19.170200000000001</v>
      </c>
      <c r="G158" s="2">
        <f>'Moving Avg'!F158</f>
        <v>18.516185000000004</v>
      </c>
      <c r="H158" s="2">
        <f>'Moving Avg'!G158</f>
        <v>16.869581999999991</v>
      </c>
      <c r="I158" s="2">
        <f>'Moving Avg'!H158</f>
        <v>0</v>
      </c>
      <c r="J158" s="5" t="str">
        <f>OBV!F158</f>
        <v>BULLISH</v>
      </c>
      <c r="K158" s="5" t="str">
        <f>OBV!G158</f>
        <v>STRONG</v>
      </c>
      <c r="L158" s="5" t="str">
        <f>OBV!H158</f>
        <v>CONFIRMED BULLISH</v>
      </c>
    </row>
    <row r="159" spans="1:12" ht="13.5" x14ac:dyDescent="0.25">
      <c r="A159" s="3">
        <f>RSI!A159</f>
        <v>44837</v>
      </c>
      <c r="B159" s="2">
        <f>RSI!B159</f>
        <v>20.203399999999998</v>
      </c>
      <c r="C159" s="2">
        <f>RSI!I159</f>
        <v>93.612305914143832</v>
      </c>
      <c r="D159" s="2">
        <f>MACD!E159</f>
        <v>-0.26405906574992954</v>
      </c>
      <c r="E159" s="2">
        <f>MACD!F159</f>
        <v>-0.5213388848353866</v>
      </c>
      <c r="F159" s="2">
        <f>'Moving Avg'!D159</f>
        <v>19.409479999999999</v>
      </c>
      <c r="G159" s="2">
        <f>'Moving Avg'!F159</f>
        <v>18.659590000000001</v>
      </c>
      <c r="H159" s="2">
        <f>'Moving Avg'!G159</f>
        <v>16.956891999999993</v>
      </c>
      <c r="I159" s="2">
        <f>'Moving Avg'!H159</f>
        <v>0</v>
      </c>
      <c r="J159" s="5" t="str">
        <f>OBV!F159</f>
        <v>BULLISH</v>
      </c>
      <c r="K159" s="5" t="str">
        <f>OBV!G159</f>
        <v>STRONG</v>
      </c>
      <c r="L159" s="5" t="str">
        <f>OBV!H159</f>
        <v>CONFIRMED BULLISH</v>
      </c>
    </row>
    <row r="160" spans="1:12" ht="13.5" x14ac:dyDescent="0.25">
      <c r="A160" s="3">
        <f>RSI!A160</f>
        <v>44838</v>
      </c>
      <c r="B160" s="2">
        <f>RSI!B160</f>
        <v>20.5916</v>
      </c>
      <c r="C160" s="2">
        <f>RSI!I160</f>
        <v>94.557686024730856</v>
      </c>
      <c r="D160" s="2">
        <f>MACD!E160</f>
        <v>-0.29575354727126424</v>
      </c>
      <c r="E160" s="2">
        <f>MACD!F160</f>
        <v>-0.47622181732256219</v>
      </c>
      <c r="F160" s="2">
        <f>'Moving Avg'!D160</f>
        <v>19.724820000000001</v>
      </c>
      <c r="G160" s="2">
        <f>'Moving Avg'!F160</f>
        <v>18.823595000000005</v>
      </c>
      <c r="H160" s="2">
        <f>'Moving Avg'!G160</f>
        <v>17.053391999999992</v>
      </c>
      <c r="I160" s="2">
        <f>'Moving Avg'!H160</f>
        <v>0</v>
      </c>
      <c r="J160" s="5" t="str">
        <f>OBV!F160</f>
        <v>BULLISH</v>
      </c>
      <c r="K160" s="5" t="str">
        <f>OBV!G160</f>
        <v>STRONG</v>
      </c>
      <c r="L160" s="5" t="str">
        <f>OBV!H160</f>
        <v>CONFIRMED BULLISH</v>
      </c>
    </row>
    <row r="161" spans="1:12" ht="13.5" x14ac:dyDescent="0.25">
      <c r="A161" s="3">
        <f>RSI!A161</f>
        <v>44839</v>
      </c>
      <c r="B161" s="2">
        <f>RSI!B161</f>
        <v>20.5916</v>
      </c>
      <c r="C161" s="2">
        <f>RSI!I161</f>
        <v>94.557686024730856</v>
      </c>
      <c r="D161" s="2">
        <f>MACD!E161</f>
        <v>-0.32511641971936101</v>
      </c>
      <c r="E161" s="2">
        <f>MACD!F161</f>
        <v>-0.44600073780192195</v>
      </c>
      <c r="F161" s="2">
        <f>'Moving Avg'!D161</f>
        <v>20.041740000000001</v>
      </c>
      <c r="G161" s="2">
        <f>'Moving Avg'!F161</f>
        <v>18.981655</v>
      </c>
      <c r="H161" s="2">
        <f>'Moving Avg'!G161</f>
        <v>17.151635999999993</v>
      </c>
      <c r="I161" s="2">
        <f>'Moving Avg'!H161</f>
        <v>0</v>
      </c>
      <c r="J161" s="5" t="str">
        <f>OBV!F161</f>
        <v>BULLISH</v>
      </c>
      <c r="K161" s="5" t="str">
        <f>OBV!G161</f>
        <v>STRONG</v>
      </c>
      <c r="L161" s="5" t="str">
        <f>OBV!H161</f>
        <v>CONFIRMED BULLISH</v>
      </c>
    </row>
    <row r="162" spans="1:12" ht="13.5" x14ac:dyDescent="0.25">
      <c r="A162" s="3">
        <f>RSI!A162</f>
        <v>44840</v>
      </c>
      <c r="B162" s="2">
        <f>RSI!B162</f>
        <v>21.1937</v>
      </c>
      <c r="C162" s="2">
        <f>RSI!I162</f>
        <v>95.70192930254413</v>
      </c>
      <c r="D162" s="2">
        <f>MACD!E162</f>
        <v>-0.40707460844970456</v>
      </c>
      <c r="E162" s="2">
        <f>MACD!F162</f>
        <v>-0.43821551193147851</v>
      </c>
      <c r="F162" s="2">
        <f>'Moving Avg'!D162</f>
        <v>20.477499999999999</v>
      </c>
      <c r="G162" s="2">
        <f>'Moving Avg'!F162</f>
        <v>19.169820000000001</v>
      </c>
      <c r="H162" s="2">
        <f>'Moving Avg'!G162</f>
        <v>17.261763999999992</v>
      </c>
      <c r="I162" s="2">
        <f>'Moving Avg'!H162</f>
        <v>0</v>
      </c>
      <c r="J162" s="5" t="str">
        <f>OBV!F162</f>
        <v>BULLISH</v>
      </c>
      <c r="K162" s="5" t="str">
        <f>OBV!G162</f>
        <v>STRONG</v>
      </c>
      <c r="L162" s="5" t="str">
        <f>OBV!H162</f>
        <v>CONFIRMED BULLISH</v>
      </c>
    </row>
    <row r="163" spans="1:12" ht="13.5" x14ac:dyDescent="0.25">
      <c r="A163" s="3">
        <f>RSI!A163</f>
        <v>44841</v>
      </c>
      <c r="B163" s="2">
        <f>RSI!B163</f>
        <v>21.2334</v>
      </c>
      <c r="C163" s="2">
        <f>RSI!I163</f>
        <v>95.765152881388985</v>
      </c>
      <c r="D163" s="2">
        <f>MACD!E163</f>
        <v>-0.49450823656094656</v>
      </c>
      <c r="E163" s="2">
        <f>MACD!F163</f>
        <v>-0.44947405685737213</v>
      </c>
      <c r="F163" s="2">
        <f>'Moving Avg'!D163</f>
        <v>20.762740000000001</v>
      </c>
      <c r="G163" s="2">
        <f>'Moving Avg'!F163</f>
        <v>19.363935000000005</v>
      </c>
      <c r="H163" s="2">
        <f>'Moving Avg'!G163</f>
        <v>17.372685999999991</v>
      </c>
      <c r="I163" s="2">
        <f>'Moving Avg'!H163</f>
        <v>0</v>
      </c>
      <c r="J163" s="5" t="str">
        <f>OBV!F163</f>
        <v>BULLISH</v>
      </c>
      <c r="K163" s="5" t="str">
        <f>OBV!G163</f>
        <v>STRONG</v>
      </c>
      <c r="L163" s="5" t="str">
        <f>OBV!H163</f>
        <v>CONFIRMED BULLISH</v>
      </c>
    </row>
    <row r="164" spans="1:12" ht="13.5" x14ac:dyDescent="0.25">
      <c r="A164" s="3">
        <f>RSI!A164</f>
        <v>44844</v>
      </c>
      <c r="B164" s="2">
        <f>RSI!B164</f>
        <v>20.995699999999999</v>
      </c>
      <c r="C164" s="2">
        <f>RSI!I164</f>
        <v>87.468890177799182</v>
      </c>
      <c r="D164" s="2">
        <f>MACD!E164</f>
        <v>-0.56513961771293353</v>
      </c>
      <c r="E164" s="2">
        <f>MACD!F164</f>
        <v>-0.47260716902848443</v>
      </c>
      <c r="F164" s="2">
        <f>'Moving Avg'!D164</f>
        <v>20.921199999999999</v>
      </c>
      <c r="G164" s="2">
        <f>'Moving Avg'!F164</f>
        <v>19.542994999999998</v>
      </c>
      <c r="H164" s="2">
        <f>'Moving Avg'!G164</f>
        <v>17.479327999999992</v>
      </c>
      <c r="I164" s="2">
        <f>'Moving Avg'!H164</f>
        <v>0</v>
      </c>
      <c r="J164" s="5" t="str">
        <f>OBV!F164</f>
        <v>BULLISH</v>
      </c>
      <c r="K164" s="5" t="str">
        <f>OBV!G164</f>
        <v>STRONG</v>
      </c>
      <c r="L164" s="5" t="str">
        <f>OBV!H164</f>
        <v>CONFIRMED BULLISH</v>
      </c>
    </row>
    <row r="165" spans="1:12" ht="13.5" x14ac:dyDescent="0.25">
      <c r="A165" s="3">
        <f>RSI!A165</f>
        <v>44845</v>
      </c>
      <c r="B165" s="2">
        <f>RSI!B165</f>
        <v>21.2334</v>
      </c>
      <c r="C165" s="2">
        <f>RSI!I165</f>
        <v>88.538220139801112</v>
      </c>
      <c r="D165" s="2">
        <f>MACD!E165</f>
        <v>-0.65309252753043978</v>
      </c>
      <c r="E165" s="2">
        <f>MACD!F165</f>
        <v>-0.50870424072887555</v>
      </c>
      <c r="F165" s="2">
        <f>'Moving Avg'!D165</f>
        <v>21.04956</v>
      </c>
      <c r="G165" s="2">
        <f>'Moving Avg'!F165</f>
        <v>19.693529999999999</v>
      </c>
      <c r="H165" s="2">
        <f>'Moving Avg'!G165</f>
        <v>17.591833999999992</v>
      </c>
      <c r="I165" s="2">
        <f>'Moving Avg'!H165</f>
        <v>0</v>
      </c>
      <c r="J165" s="5" t="str">
        <f>OBV!F165</f>
        <v>BULLISH</v>
      </c>
      <c r="K165" s="5" t="str">
        <f>OBV!G165</f>
        <v>NEUTRAL</v>
      </c>
      <c r="L165" s="5" t="str">
        <f>OBV!H165</f>
        <v>CONFIRMED BULLISH</v>
      </c>
    </row>
    <row r="166" spans="1:12" ht="13.5" x14ac:dyDescent="0.25">
      <c r="A166" s="3">
        <f>RSI!A166</f>
        <v>44846</v>
      </c>
      <c r="B166" s="2">
        <f>RSI!B166</f>
        <v>20.837199999999999</v>
      </c>
      <c r="C166" s="2">
        <f>RSI!I166</f>
        <v>76.777682613856683</v>
      </c>
      <c r="D166" s="2">
        <f>MACD!E166</f>
        <v>-0.71170814032158702</v>
      </c>
      <c r="E166" s="2">
        <f>MACD!F166</f>
        <v>-0.54930502064741782</v>
      </c>
      <c r="F166" s="2">
        <f>'Moving Avg'!D166</f>
        <v>21.098679999999998</v>
      </c>
      <c r="G166" s="2">
        <f>'Moving Avg'!F166</f>
        <v>19.785040000000002</v>
      </c>
      <c r="H166" s="2">
        <f>'Moving Avg'!G166</f>
        <v>17.701169999999994</v>
      </c>
      <c r="I166" s="2">
        <f>'Moving Avg'!H166</f>
        <v>0</v>
      </c>
      <c r="J166" s="5" t="str">
        <f>OBV!F166</f>
        <v>BULLISH</v>
      </c>
      <c r="K166" s="5" t="str">
        <f>OBV!G166</f>
        <v>NEUTRAL</v>
      </c>
      <c r="L166" s="5" t="str">
        <f>OBV!H166</f>
        <v>CONFIRMED BULLISH</v>
      </c>
    </row>
    <row r="167" spans="1:12" ht="13.5" x14ac:dyDescent="0.25">
      <c r="A167" s="3">
        <f>RSI!A167</f>
        <v>44847</v>
      </c>
      <c r="B167" s="2">
        <f>RSI!B167</f>
        <v>20.1875</v>
      </c>
      <c r="C167" s="2">
        <f>RSI!I167</f>
        <v>62.189626851998725</v>
      </c>
      <c r="D167" s="2">
        <f>MACD!E167</f>
        <v>-0.7210370889149722</v>
      </c>
      <c r="E167" s="2">
        <f>MACD!F167</f>
        <v>-0.5836514343009287</v>
      </c>
      <c r="F167" s="2">
        <f>'Moving Avg'!D167</f>
        <v>20.89744</v>
      </c>
      <c r="G167" s="2">
        <f>'Moving Avg'!F167</f>
        <v>19.844065000000004</v>
      </c>
      <c r="H167" s="2">
        <f>'Moving Avg'!G167</f>
        <v>17.793549999999996</v>
      </c>
      <c r="I167" s="2">
        <f>'Moving Avg'!H167</f>
        <v>0</v>
      </c>
      <c r="J167" s="5" t="str">
        <f>OBV!F167</f>
        <v>BEARISH</v>
      </c>
      <c r="K167" s="5" t="str">
        <f>OBV!G167</f>
        <v>NEUTRAL</v>
      </c>
      <c r="L167" s="5" t="str">
        <f>OBV!H167</f>
        <v>CONFIRMED BEARISH</v>
      </c>
    </row>
    <row r="168" spans="1:12" ht="13.5" x14ac:dyDescent="0.25">
      <c r="A168" s="3">
        <f>RSI!A168</f>
        <v>44848</v>
      </c>
      <c r="B168" s="2">
        <f>RSI!B168</f>
        <v>20.599499999999999</v>
      </c>
      <c r="C168" s="2">
        <f>RSI!I168</f>
        <v>66.532301519987953</v>
      </c>
      <c r="D168" s="2">
        <f>MACD!E168</f>
        <v>-0.64211832113013401</v>
      </c>
      <c r="E168" s="2">
        <f>MACD!F168</f>
        <v>-0.59534481166676978</v>
      </c>
      <c r="F168" s="2">
        <f>'Moving Avg'!D168</f>
        <v>20.770659999999999</v>
      </c>
      <c r="G168" s="2">
        <f>'Moving Avg'!F168</f>
        <v>19.924085000000002</v>
      </c>
      <c r="H168" s="2">
        <f>'Moving Avg'!G168</f>
        <v>17.893535999999994</v>
      </c>
      <c r="I168" s="2">
        <f>'Moving Avg'!H168</f>
        <v>0</v>
      </c>
      <c r="J168" s="5" t="str">
        <f>OBV!F168</f>
        <v>BEARISH</v>
      </c>
      <c r="K168" s="5" t="str">
        <f>OBV!G168</f>
        <v>NEUTRAL</v>
      </c>
      <c r="L168" s="5" t="str">
        <f>OBV!H168</f>
        <v>CONFIRMED BEARISH</v>
      </c>
    </row>
    <row r="169" spans="1:12" ht="13.5" x14ac:dyDescent="0.25">
      <c r="A169" s="3">
        <f>RSI!A169</f>
        <v>44851</v>
      </c>
      <c r="B169" s="2">
        <f>RSI!B169</f>
        <v>20.520299999999999</v>
      </c>
      <c r="C169" s="2">
        <f>RSI!I169</f>
        <v>64.987096484585692</v>
      </c>
      <c r="D169" s="2">
        <f>MACD!E169</f>
        <v>-0.51517833701232618</v>
      </c>
      <c r="E169" s="2">
        <f>MACD!F169</f>
        <v>-0.5793115167358811</v>
      </c>
      <c r="F169" s="2">
        <f>'Moving Avg'!D169</f>
        <v>20.675579999999997</v>
      </c>
      <c r="G169" s="2">
        <f>'Moving Avg'!F169</f>
        <v>19.999749999999999</v>
      </c>
      <c r="H169" s="2">
        <f>'Moving Avg'!G169</f>
        <v>17.992729999999995</v>
      </c>
      <c r="I169" s="2">
        <f>'Moving Avg'!H169</f>
        <v>0</v>
      </c>
      <c r="J169" s="5" t="str">
        <f>OBV!F169</f>
        <v>BEARISH</v>
      </c>
      <c r="K169" s="5" t="str">
        <f>OBV!G169</f>
        <v>WEAK</v>
      </c>
      <c r="L169" s="5" t="str">
        <f>OBV!H169</f>
        <v>CONFIRMED BEARISH</v>
      </c>
    </row>
    <row r="170" spans="1:12" ht="13.5" x14ac:dyDescent="0.25">
      <c r="A170" s="3">
        <f>RSI!A170</f>
        <v>44852</v>
      </c>
      <c r="B170" s="2">
        <f>RSI!B170</f>
        <v>20.520299999999999</v>
      </c>
      <c r="C170" s="2">
        <f>RSI!I170</f>
        <v>64.987096484585692</v>
      </c>
      <c r="D170" s="2">
        <f>MACD!E170</f>
        <v>-0.35374127438997149</v>
      </c>
      <c r="E170" s="2">
        <f>MACD!F170</f>
        <v>-0.53419746826669923</v>
      </c>
      <c r="F170" s="2">
        <f>'Moving Avg'!D170</f>
        <v>20.532959999999996</v>
      </c>
      <c r="G170" s="2">
        <f>'Moving Avg'!F170</f>
        <v>20.078980000000001</v>
      </c>
      <c r="H170" s="2">
        <f>'Moving Avg'!G170</f>
        <v>18.091765999999996</v>
      </c>
      <c r="I170" s="2">
        <f>'Moving Avg'!H170</f>
        <v>0</v>
      </c>
      <c r="J170" s="5" t="str">
        <f>OBV!F170</f>
        <v>BEARISH</v>
      </c>
      <c r="K170" s="5" t="str">
        <f>OBV!G170</f>
        <v>WEAK</v>
      </c>
      <c r="L170" s="5" t="str">
        <f>OBV!H170</f>
        <v>CONFIRMED BEARISH</v>
      </c>
    </row>
    <row r="171" spans="1:12" ht="13.5" x14ac:dyDescent="0.25">
      <c r="A171" s="3">
        <f>RSI!A171</f>
        <v>44853</v>
      </c>
      <c r="B171" s="2">
        <f>RSI!B171</f>
        <v>20.599499999999999</v>
      </c>
      <c r="C171" s="2">
        <f>RSI!I171</f>
        <v>65.905445890762053</v>
      </c>
      <c r="D171" s="2">
        <f>MACD!E171</f>
        <v>-0.22828213672983466</v>
      </c>
      <c r="E171" s="2">
        <f>MACD!F171</f>
        <v>-0.47301440195932631</v>
      </c>
      <c r="F171" s="2">
        <f>'Moving Avg'!D171</f>
        <v>20.485419999999998</v>
      </c>
      <c r="G171" s="2">
        <f>'Moving Avg'!F171</f>
        <v>20.158605000000001</v>
      </c>
      <c r="H171" s="2">
        <f>'Moving Avg'!G171</f>
        <v>18.192385999999996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</row>
    <row r="172" spans="1:12" ht="13.5" x14ac:dyDescent="0.25">
      <c r="A172" s="3">
        <f>RSI!A172</f>
        <v>44854</v>
      </c>
      <c r="B172" s="2">
        <f>RSI!B172</f>
        <v>20.599499999999999</v>
      </c>
      <c r="C172" s="2">
        <f>RSI!I172</f>
        <v>65.905445890762053</v>
      </c>
      <c r="D172" s="2">
        <f>MACD!E172</f>
        <v>-3.4845693984941306E-2</v>
      </c>
      <c r="E172" s="2">
        <f>MACD!F172</f>
        <v>-0.38538066036444929</v>
      </c>
      <c r="F172" s="2">
        <f>'Moving Avg'!D172</f>
        <v>20.567820000000001</v>
      </c>
      <c r="G172" s="2">
        <f>'Moving Avg'!F172</f>
        <v>20.238229999999998</v>
      </c>
      <c r="H172" s="2">
        <f>'Moving Avg'!G172</f>
        <v>18.290787999999999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BEARISH DIVERGENCE</v>
      </c>
    </row>
    <row r="173" spans="1:12" ht="13.5" x14ac:dyDescent="0.25">
      <c r="A173" s="3">
        <f>RSI!A173</f>
        <v>44855</v>
      </c>
      <c r="B173" s="2">
        <f>RSI!B173</f>
        <v>20.599499999999999</v>
      </c>
      <c r="C173" s="2">
        <f>RSI!I173</f>
        <v>65.905445890762053</v>
      </c>
      <c r="D173" s="2">
        <f>MACD!E173</f>
        <v>0.12998337875233545</v>
      </c>
      <c r="E173" s="2">
        <f>MACD!F173</f>
        <v>-0.28230785254109236</v>
      </c>
      <c r="F173" s="2">
        <f>'Moving Avg'!D173</f>
        <v>20.567820000000001</v>
      </c>
      <c r="G173" s="2">
        <f>'Moving Avg'!F173</f>
        <v>20.317854999999998</v>
      </c>
      <c r="H173" s="2">
        <f>'Moving Avg'!G173</f>
        <v>18.389031999999997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NEUTRAL</v>
      </c>
    </row>
    <row r="174" spans="1:12" ht="13.5" x14ac:dyDescent="0.25">
      <c r="A174" s="3">
        <f>RSI!A174</f>
        <v>44858</v>
      </c>
      <c r="B174" s="2">
        <f>RSI!B174</f>
        <v>20.441099999999999</v>
      </c>
      <c r="C174" s="2">
        <f>RSI!I174</f>
        <v>61.852935088372192</v>
      </c>
      <c r="D174" s="2">
        <f>MACD!E174</f>
        <v>0.24002970777724641</v>
      </c>
      <c r="E174" s="2">
        <f>MACD!F174</f>
        <v>-0.17784034047742461</v>
      </c>
      <c r="F174" s="2">
        <f>'Moving Avg'!D174</f>
        <v>20.551979999999997</v>
      </c>
      <c r="G174" s="2">
        <f>'Moving Avg'!F174</f>
        <v>20.389559999999996</v>
      </c>
      <c r="H174" s="2">
        <f>'Moving Avg'!G174</f>
        <v>18.488861999999997</v>
      </c>
      <c r="I174" s="2">
        <f>'Moving Avg'!H174</f>
        <v>0</v>
      </c>
      <c r="J174" s="5" t="str">
        <f>OBV!F174</f>
        <v>BULLISH</v>
      </c>
      <c r="K174" s="5" t="str">
        <f>OBV!G174</f>
        <v>NEUTRAL</v>
      </c>
      <c r="L174" s="5" t="str">
        <f>OBV!H174</f>
        <v>BULLISH DIVERGENCE</v>
      </c>
    </row>
    <row r="175" spans="1:12" ht="13.5" x14ac:dyDescent="0.25">
      <c r="A175" s="3">
        <f>RSI!A175</f>
        <v>44859</v>
      </c>
      <c r="B175" s="2">
        <f>RSI!B175</f>
        <v>20.361799999999999</v>
      </c>
      <c r="C175" s="2">
        <f>RSI!I175</f>
        <v>59.86820342772554</v>
      </c>
      <c r="D175" s="2">
        <f>MACD!E175</f>
        <v>0.37227649310698752</v>
      </c>
      <c r="E175" s="2">
        <f>MACD!F175</f>
        <v>-6.7816973760542201E-2</v>
      </c>
      <c r="F175" s="2">
        <f>'Moving Avg'!D175</f>
        <v>20.52028</v>
      </c>
      <c r="G175" s="2">
        <f>'Moving Avg'!F175</f>
        <v>20.456904999999999</v>
      </c>
      <c r="H175" s="2">
        <f>'Moving Avg'!G175</f>
        <v>18.583936000000001</v>
      </c>
      <c r="I175" s="2">
        <f>'Moving Avg'!H175</f>
        <v>0</v>
      </c>
      <c r="J175" s="5" t="str">
        <f>OBV!F175</f>
        <v>BULLISH</v>
      </c>
      <c r="K175" s="5" t="str">
        <f>OBV!G175</f>
        <v>NEUTRAL</v>
      </c>
      <c r="L175" s="5" t="str">
        <f>OBV!H175</f>
        <v>BULLISH DIVERGENCE</v>
      </c>
    </row>
    <row r="176" spans="1:12" ht="13.5" x14ac:dyDescent="0.25">
      <c r="A176" s="3">
        <f>RSI!A176</f>
        <v>44860</v>
      </c>
      <c r="B176" s="2">
        <f>RSI!B176</f>
        <v>20.361799999999999</v>
      </c>
      <c r="C176" s="2">
        <f>RSI!I176</f>
        <v>59.86820342772554</v>
      </c>
      <c r="D176" s="2">
        <f>MACD!E176</f>
        <v>0.42062509707636764</v>
      </c>
      <c r="E176" s="2">
        <f>MACD!F176</f>
        <v>2.9871440406839769E-2</v>
      </c>
      <c r="F176" s="2">
        <f>'Moving Avg'!D176</f>
        <v>20.472739999999998</v>
      </c>
      <c r="G176" s="2">
        <f>'Moving Avg'!F176</f>
        <v>20.524645</v>
      </c>
      <c r="H176" s="2">
        <f>'Moving Avg'!G176</f>
        <v>18.679010000000002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</row>
    <row r="177" spans="1:12" ht="13.5" x14ac:dyDescent="0.25">
      <c r="A177" s="3">
        <f>RSI!A177</f>
        <v>44861</v>
      </c>
      <c r="B177" s="2">
        <f>RSI!B177</f>
        <v>20.361799999999999</v>
      </c>
      <c r="C177" s="2">
        <f>RSI!I177</f>
        <v>59.868203427725547</v>
      </c>
      <c r="D177" s="2">
        <f>MACD!E177</f>
        <v>0.35917542671532132</v>
      </c>
      <c r="E177" s="2">
        <f>MACD!F177</f>
        <v>9.5732237668536085E-2</v>
      </c>
      <c r="F177" s="2">
        <f>'Moving Avg'!D177</f>
        <v>20.4252</v>
      </c>
      <c r="G177" s="2">
        <f>'Moving Avg'!F177</f>
        <v>20.591989999999999</v>
      </c>
      <c r="H177" s="2">
        <f>'Moving Avg'!G177</f>
        <v>18.774084000000002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CONFIRMED BEARISH</v>
      </c>
    </row>
    <row r="178" spans="1:12" ht="13.5" x14ac:dyDescent="0.25">
      <c r="A178" s="3">
        <f>RSI!A178</f>
        <v>44862</v>
      </c>
      <c r="B178" s="2">
        <f>RSI!B178</f>
        <v>20.361799999999999</v>
      </c>
      <c r="C178" s="2">
        <f>RSI!I178</f>
        <v>59.86820342772554</v>
      </c>
      <c r="D178" s="2">
        <f>MACD!E178</f>
        <v>0.36833622142714972</v>
      </c>
      <c r="E178" s="2">
        <f>MACD!F178</f>
        <v>0.15025303442025884</v>
      </c>
      <c r="F178" s="2">
        <f>'Moving Avg'!D178</f>
        <v>20.377659999999999</v>
      </c>
      <c r="G178" s="2">
        <f>'Moving Avg'!F178</f>
        <v>20.619720000000001</v>
      </c>
      <c r="H178" s="2">
        <f>'Moving Avg'!G178</f>
        <v>18.868208000000003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</row>
    <row r="179" spans="1:12" ht="13.5" x14ac:dyDescent="0.25">
      <c r="A179" s="3">
        <f>RSI!A179</f>
        <v>44865</v>
      </c>
      <c r="B179" s="2">
        <f>RSI!B179</f>
        <v>20.203399999999998</v>
      </c>
      <c r="C179" s="2">
        <f>RSI!I179</f>
        <v>55.116555272805876</v>
      </c>
      <c r="D179" s="2">
        <f>MACD!E179</f>
        <v>0.37357346832186167</v>
      </c>
      <c r="E179" s="2">
        <f>MACD!F179</f>
        <v>0.19491712120057941</v>
      </c>
      <c r="F179" s="2">
        <f>'Moving Avg'!D179</f>
        <v>20.330120000000001</v>
      </c>
      <c r="G179" s="2">
        <f>'Moving Avg'!F179</f>
        <v>20.619720000000001</v>
      </c>
      <c r="H179" s="2">
        <f>'Moving Avg'!G179</f>
        <v>18.955360000000002</v>
      </c>
      <c r="I179" s="2">
        <f>'Moving Avg'!H179</f>
        <v>0</v>
      </c>
      <c r="J179" s="5" t="str">
        <f>OBV!F179</f>
        <v>BEARISH</v>
      </c>
      <c r="K179" s="5" t="str">
        <f>OBV!G179</f>
        <v>NEUTRAL</v>
      </c>
      <c r="L179" s="5" t="str">
        <f>OBV!H179</f>
        <v>CONFIRMED BEARISH</v>
      </c>
    </row>
    <row r="180" spans="1:12" ht="13.5" x14ac:dyDescent="0.25">
      <c r="A180" s="3">
        <f>RSI!A180</f>
        <v>44866</v>
      </c>
      <c r="B180" s="2">
        <f>RSI!B180</f>
        <v>20.417300000000001</v>
      </c>
      <c r="C180" s="2">
        <f>RSI!I180</f>
        <v>59.761016495621512</v>
      </c>
      <c r="D180" s="2">
        <f>MACD!E180</f>
        <v>0.36118642850065896</v>
      </c>
      <c r="E180" s="2">
        <f>MACD!F180</f>
        <v>0.22817098266059535</v>
      </c>
      <c r="F180" s="2">
        <f>'Moving Avg'!D180</f>
        <v>20.34122</v>
      </c>
      <c r="G180" s="2">
        <f>'Moving Avg'!F180</f>
        <v>20.611005000000002</v>
      </c>
      <c r="H180" s="2">
        <f>'Moving Avg'!G180</f>
        <v>19.046790000000005</v>
      </c>
      <c r="I180" s="2">
        <f>'Moving Avg'!H180</f>
        <v>0</v>
      </c>
      <c r="J180" s="5" t="str">
        <f>OBV!F180</f>
        <v>BULLISH</v>
      </c>
      <c r="K180" s="5" t="str">
        <f>OBV!G180</f>
        <v>NEUTRAL</v>
      </c>
      <c r="L180" s="5" t="str">
        <f>OBV!H180</f>
        <v>CONFIRMED BULLISH</v>
      </c>
    </row>
    <row r="181" spans="1:12" ht="13.5" x14ac:dyDescent="0.25">
      <c r="A181" s="3">
        <f>RSI!A181</f>
        <v>44867</v>
      </c>
      <c r="B181" s="2">
        <f>RSI!B181</f>
        <v>20.203399999999998</v>
      </c>
      <c r="C181" s="2">
        <f>RSI!I181</f>
        <v>53.769089341423104</v>
      </c>
      <c r="D181" s="2">
        <f>MACD!E181</f>
        <v>0.37656824711937276</v>
      </c>
      <c r="E181" s="2">
        <f>MACD!F181</f>
        <v>0.25785043555235088</v>
      </c>
      <c r="F181" s="2">
        <f>'Moving Avg'!D181</f>
        <v>20.309539999999998</v>
      </c>
      <c r="G181" s="2">
        <f>'Moving Avg'!F181</f>
        <v>20.591595000000002</v>
      </c>
      <c r="H181" s="2">
        <f>'Moving Avg'!G181</f>
        <v>19.133942000000005</v>
      </c>
      <c r="I181" s="2">
        <f>'Moving Avg'!H181</f>
        <v>0</v>
      </c>
      <c r="J181" s="5" t="str">
        <f>OBV!F181</f>
        <v>BEARISH</v>
      </c>
      <c r="K181" s="5" t="str">
        <f>OBV!G181</f>
        <v>NEUTRAL</v>
      </c>
      <c r="L181" s="5" t="str">
        <f>OBV!H181</f>
        <v>CONFIRMED BEARISH</v>
      </c>
    </row>
    <row r="182" spans="1:12" ht="13.5" x14ac:dyDescent="0.25">
      <c r="A182" s="3">
        <f>RSI!A182</f>
        <v>44868</v>
      </c>
      <c r="B182" s="2">
        <f>RSI!B182</f>
        <v>20.195499999999999</v>
      </c>
      <c r="C182" s="2">
        <f>RSI!I182</f>
        <v>53.555512715910673</v>
      </c>
      <c r="D182" s="2">
        <f>MACD!E182</f>
        <v>0.38942729877654614</v>
      </c>
      <c r="E182" s="2">
        <f>MACD!F182</f>
        <v>0.28416580819718995</v>
      </c>
      <c r="F182" s="2">
        <f>'Moving Avg'!D182</f>
        <v>20.27628</v>
      </c>
      <c r="G182" s="2">
        <f>'Moving Avg'!F182</f>
        <v>20.541685000000001</v>
      </c>
      <c r="H182" s="2">
        <f>'Moving Avg'!G182</f>
        <v>19.221094000000004</v>
      </c>
      <c r="I182" s="2">
        <f>'Moving Avg'!H182</f>
        <v>0</v>
      </c>
      <c r="J182" s="5" t="str">
        <f>OBV!F182</f>
        <v>BEARISH</v>
      </c>
      <c r="K182" s="5" t="str">
        <f>OBV!G182</f>
        <v>WEAK</v>
      </c>
      <c r="L182" s="5" t="str">
        <f>OBV!H182</f>
        <v>CONFIRMED BEARISH</v>
      </c>
    </row>
    <row r="183" spans="1:12" ht="13.5" x14ac:dyDescent="0.25">
      <c r="A183" s="3">
        <f>RSI!A183</f>
        <v>44869</v>
      </c>
      <c r="B183" s="2">
        <f>RSI!B183</f>
        <v>19.9895</v>
      </c>
      <c r="C183" s="2">
        <f>RSI!I183</f>
        <v>48.181194089617627</v>
      </c>
      <c r="D183" s="2">
        <f>MACD!E183</f>
        <v>0.4149273842768757</v>
      </c>
      <c r="E183" s="2">
        <f>MACD!F183</f>
        <v>0.31031812341312714</v>
      </c>
      <c r="F183" s="2">
        <f>'Moving Avg'!D183</f>
        <v>20.201819999999998</v>
      </c>
      <c r="G183" s="2">
        <f>'Moving Avg'!F183</f>
        <v>20.479490000000002</v>
      </c>
      <c r="H183" s="2">
        <f>'Moving Avg'!G183</f>
        <v>19.303968000000005</v>
      </c>
      <c r="I183" s="2">
        <f>'Moving Avg'!H183</f>
        <v>0</v>
      </c>
      <c r="J183" s="5" t="str">
        <f>OBV!F183</f>
        <v>BEARISH</v>
      </c>
      <c r="K183" s="5" t="str">
        <f>OBV!G183</f>
        <v>WEAK</v>
      </c>
      <c r="L183" s="5" t="str">
        <f>OBV!H183</f>
        <v>CONFIRMED BEARISH</v>
      </c>
    </row>
    <row r="184" spans="1:12" ht="13.5" x14ac:dyDescent="0.25">
      <c r="A184" s="3">
        <f>RSI!A184</f>
        <v>44872</v>
      </c>
      <c r="B184" s="2">
        <f>RSI!B184</f>
        <v>19.886500000000002</v>
      </c>
      <c r="C184" s="2">
        <f>RSI!I184</f>
        <v>45.711196624940875</v>
      </c>
      <c r="D184" s="2">
        <f>MACD!E184</f>
        <v>0.42038953235517695</v>
      </c>
      <c r="E184" s="2">
        <f>MACD!F184</f>
        <v>0.33233240520153712</v>
      </c>
      <c r="F184" s="2">
        <f>'Moving Avg'!D184</f>
        <v>20.138439999999999</v>
      </c>
      <c r="G184" s="2">
        <f>'Moving Avg'!F184</f>
        <v>20.424029999999998</v>
      </c>
      <c r="H184" s="2">
        <f>'Moving Avg'!G184</f>
        <v>19.386366000000006</v>
      </c>
      <c r="I184" s="2">
        <f>'Moving Avg'!H184</f>
        <v>0</v>
      </c>
      <c r="J184" s="5" t="str">
        <f>OBV!F184</f>
        <v>BEARISH</v>
      </c>
      <c r="K184" s="5" t="str">
        <f>OBV!G184</f>
        <v>WEAK</v>
      </c>
      <c r="L184" s="5" t="str">
        <f>OBV!H184</f>
        <v>CONFIRMED BEARISH</v>
      </c>
    </row>
    <row r="185" spans="1:12" ht="13.5" x14ac:dyDescent="0.25">
      <c r="A185" s="3">
        <f>RSI!A185</f>
        <v>44873</v>
      </c>
      <c r="B185" s="2">
        <f>RSI!B185</f>
        <v>19.807200000000002</v>
      </c>
      <c r="C185" s="2">
        <f>RSI!I185</f>
        <v>43.847462077898669</v>
      </c>
      <c r="D185" s="2">
        <f>MACD!E185</f>
        <v>0.41987253119310353</v>
      </c>
      <c r="E185" s="2">
        <f>MACD!F185</f>
        <v>0.34984043039985047</v>
      </c>
      <c r="F185" s="2">
        <f>'Moving Avg'!D185</f>
        <v>20.01642</v>
      </c>
      <c r="G185" s="2">
        <f>'Moving Avg'!F185</f>
        <v>20.352719999999998</v>
      </c>
      <c r="H185" s="2">
        <f>'Moving Avg'!G185</f>
        <v>19.465594000000003</v>
      </c>
      <c r="I185" s="2">
        <f>'Moving Avg'!H185</f>
        <v>0</v>
      </c>
      <c r="J185" s="5" t="str">
        <f>OBV!F185</f>
        <v>BEARISH</v>
      </c>
      <c r="K185" s="5" t="str">
        <f>OBV!G185</f>
        <v>WEAK</v>
      </c>
      <c r="L185" s="5" t="str">
        <f>OBV!H185</f>
        <v>CONFIRMED BEARISH</v>
      </c>
    </row>
    <row r="186" spans="1:12" ht="13.5" x14ac:dyDescent="0.25">
      <c r="A186" s="3">
        <f>RSI!A186</f>
        <v>44874</v>
      </c>
      <c r="B186" s="2">
        <f>RSI!B186</f>
        <v>20.084499999999998</v>
      </c>
      <c r="C186" s="2">
        <f>RSI!I186</f>
        <v>51.321570432666732</v>
      </c>
      <c r="D186" s="2">
        <f>MACD!E186</f>
        <v>0.40046208833172869</v>
      </c>
      <c r="E186" s="2">
        <f>MACD!F186</f>
        <v>0.35996476198622612</v>
      </c>
      <c r="F186" s="2">
        <f>'Moving Avg'!D186</f>
        <v>19.992640000000002</v>
      </c>
      <c r="G186" s="2">
        <f>'Moving Avg'!F186</f>
        <v>20.315085</v>
      </c>
      <c r="H186" s="2">
        <f>'Moving Avg'!G186</f>
        <v>19.550368000000002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</row>
    <row r="187" spans="1:12" ht="13.5" x14ac:dyDescent="0.25">
      <c r="A187" s="3">
        <f>RSI!A187</f>
        <v>44875</v>
      </c>
      <c r="B187" s="2">
        <f>RSI!B187</f>
        <v>20.076599999999999</v>
      </c>
      <c r="C187" s="2">
        <f>RSI!I187</f>
        <v>51.112841845683079</v>
      </c>
      <c r="D187" s="2">
        <f>MACD!E187</f>
        <v>0.38443610502629966</v>
      </c>
      <c r="E187" s="2">
        <f>MACD!F187</f>
        <v>0.36485903059424085</v>
      </c>
      <c r="F187" s="2">
        <f>'Moving Avg'!D187</f>
        <v>19.968859999999999</v>
      </c>
      <c r="G187" s="2">
        <f>'Moving Avg'!F187</f>
        <v>20.309539999999998</v>
      </c>
      <c r="H187" s="2">
        <f>'Moving Avg'!G187</f>
        <v>19.619138000000007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</row>
    <row r="188" spans="1:12" ht="13.5" x14ac:dyDescent="0.25">
      <c r="A188" s="3">
        <f>RSI!A188</f>
        <v>44876</v>
      </c>
      <c r="B188" s="2">
        <f>RSI!B188</f>
        <v>20.361799999999999</v>
      </c>
      <c r="C188" s="2">
        <f>RSI!I188</f>
        <v>57.787515324117301</v>
      </c>
      <c r="D188" s="2">
        <f>MACD!E188</f>
        <v>0.34962331349040809</v>
      </c>
      <c r="E188" s="2">
        <f>MACD!F188</f>
        <v>0.36181188717347429</v>
      </c>
      <c r="F188" s="2">
        <f>'Moving Avg'!D188</f>
        <v>20.043320000000001</v>
      </c>
      <c r="G188" s="2">
        <f>'Moving Avg'!F188</f>
        <v>20.297654999999999</v>
      </c>
      <c r="H188" s="2">
        <f>'Moving Avg'!G188</f>
        <v>19.678876000000006</v>
      </c>
      <c r="I188" s="2">
        <f>'Moving Avg'!H188</f>
        <v>0</v>
      </c>
      <c r="J188" s="5" t="str">
        <f>OBV!F188</f>
        <v>BULLISH</v>
      </c>
      <c r="K188" s="5" t="str">
        <f>OBV!G188</f>
        <v>NEUTRAL</v>
      </c>
      <c r="L188" s="5" t="str">
        <f>OBV!H188</f>
        <v>CONFIRMED BULLISH</v>
      </c>
    </row>
    <row r="189" spans="1:12" ht="13.5" x14ac:dyDescent="0.25">
      <c r="A189" s="3">
        <f>RSI!A189</f>
        <v>44879</v>
      </c>
      <c r="B189" s="2">
        <f>RSI!B189</f>
        <v>20.3935</v>
      </c>
      <c r="C189" s="2">
        <f>RSI!I189</f>
        <v>58.466297308501524</v>
      </c>
      <c r="D189" s="2">
        <f>MACD!E189</f>
        <v>0.29164664418462038</v>
      </c>
      <c r="E189" s="2">
        <f>MACD!F189</f>
        <v>0.34777883857570352</v>
      </c>
      <c r="F189" s="2">
        <f>'Moving Avg'!D189</f>
        <v>20.14472</v>
      </c>
      <c r="G189" s="2">
        <f>'Moving Avg'!F189</f>
        <v>20.291315000000001</v>
      </c>
      <c r="H189" s="2">
        <f>'Moving Avg'!G189</f>
        <v>19.740040000000008</v>
      </c>
      <c r="I189" s="2">
        <f>'Moving Avg'!H189</f>
        <v>0</v>
      </c>
      <c r="J189" s="5" t="str">
        <f>OBV!F189</f>
        <v>BULLISH</v>
      </c>
      <c r="K189" s="5" t="str">
        <f>OBV!G189</f>
        <v>NEUTRAL</v>
      </c>
      <c r="L189" s="5" t="str">
        <f>OBV!H189</f>
        <v>CONFIRMED BULLISH</v>
      </c>
    </row>
    <row r="190" spans="1:12" ht="13.5" x14ac:dyDescent="0.25">
      <c r="A190" s="3">
        <f>RSI!A190</f>
        <v>44880</v>
      </c>
      <c r="B190" s="2">
        <f>RSI!B190</f>
        <v>20.441099999999999</v>
      </c>
      <c r="C190" s="2">
        <f>RSI!I190</f>
        <v>59.51892266402011</v>
      </c>
      <c r="D190" s="2">
        <f>MACD!E190</f>
        <v>0.27011510391159987</v>
      </c>
      <c r="E190" s="2">
        <f>MACD!F190</f>
        <v>0.33224609164288277</v>
      </c>
      <c r="F190" s="2">
        <f>'Moving Avg'!D190</f>
        <v>20.271499999999996</v>
      </c>
      <c r="G190" s="2">
        <f>'Moving Avg'!F190</f>
        <v>20.287355000000002</v>
      </c>
      <c r="H190" s="2">
        <f>'Moving Avg'!G190</f>
        <v>19.802632000000006</v>
      </c>
      <c r="I190" s="2">
        <f>'Moving Avg'!H190</f>
        <v>0</v>
      </c>
      <c r="J190" s="5" t="str">
        <f>OBV!F190</f>
        <v>BULLISH</v>
      </c>
      <c r="K190" s="5" t="str">
        <f>OBV!G190</f>
        <v>STRONG</v>
      </c>
      <c r="L190" s="5" t="str">
        <f>OBV!H190</f>
        <v>CONFIRMED BULLISH</v>
      </c>
    </row>
    <row r="191" spans="1:12" ht="13.5" x14ac:dyDescent="0.25">
      <c r="A191" s="3">
        <f>RSI!A191</f>
        <v>44881</v>
      </c>
      <c r="B191" s="2">
        <f>RSI!B191</f>
        <v>20.441099999999999</v>
      </c>
      <c r="C191" s="2">
        <f>RSI!I191</f>
        <v>59.51892266402011</v>
      </c>
      <c r="D191" s="2">
        <f>MACD!E191</f>
        <v>0.21698851134542707</v>
      </c>
      <c r="E191" s="2">
        <f>MACD!F191</f>
        <v>0.30919457558339164</v>
      </c>
      <c r="F191" s="2">
        <f>'Moving Avg'!D191</f>
        <v>20.34282</v>
      </c>
      <c r="G191" s="2">
        <f>'Moving Avg'!F191</f>
        <v>20.279434999999999</v>
      </c>
      <c r="H191" s="2">
        <f>'Moving Avg'!G191</f>
        <v>19.862846000000005</v>
      </c>
      <c r="I191" s="2">
        <f>'Moving Avg'!H191</f>
        <v>0</v>
      </c>
      <c r="J191" s="5" t="str">
        <f>OBV!F191</f>
        <v>BULLISH</v>
      </c>
      <c r="K191" s="5" t="str">
        <f>OBV!G191</f>
        <v>NEUTRAL</v>
      </c>
      <c r="L191" s="5" t="str">
        <f>OBV!H191</f>
        <v>CONFIRMED BULLISH</v>
      </c>
    </row>
    <row r="192" spans="1:12" ht="13.5" x14ac:dyDescent="0.25">
      <c r="A192" s="3">
        <f>RSI!A192</f>
        <v>44882</v>
      </c>
      <c r="B192" s="2">
        <f>RSI!B192</f>
        <v>20.361799999999999</v>
      </c>
      <c r="C192" s="2">
        <f>RSI!I192</f>
        <v>56.74047789644343</v>
      </c>
      <c r="D192" s="2">
        <f>MACD!E192</f>
        <v>0.17484216661300422</v>
      </c>
      <c r="E192" s="2">
        <f>MACD!F192</f>
        <v>0.28232409378931417</v>
      </c>
      <c r="F192" s="2">
        <f>'Moving Avg'!D192</f>
        <v>20.399859999999997</v>
      </c>
      <c r="G192" s="2">
        <f>'Moving Avg'!F192</f>
        <v>20.267550000000004</v>
      </c>
      <c r="H192" s="2">
        <f>'Moving Avg'!G192</f>
        <v>19.921474000000003</v>
      </c>
      <c r="I192" s="2">
        <f>'Moving Avg'!H192</f>
        <v>0</v>
      </c>
      <c r="J192" s="5" t="str">
        <f>OBV!F192</f>
        <v>BEARISH</v>
      </c>
      <c r="K192" s="5" t="str">
        <f>OBV!G192</f>
        <v>NEUTRAL</v>
      </c>
      <c r="L192" s="5" t="str">
        <f>OBV!H192</f>
        <v>BEARISH DIVERGENCE</v>
      </c>
    </row>
    <row r="193" spans="1:12" ht="13.5" x14ac:dyDescent="0.25">
      <c r="A193" s="3">
        <f>RSI!A193</f>
        <v>44883</v>
      </c>
      <c r="B193" s="2">
        <f>RSI!B193</f>
        <v>20.353899999999999</v>
      </c>
      <c r="C193" s="2">
        <f>RSI!I193</f>
        <v>56.457723960075036</v>
      </c>
      <c r="D193" s="2">
        <f>MACD!E193</f>
        <v>0.10682674362762867</v>
      </c>
      <c r="E193" s="2">
        <f>MACD!F193</f>
        <v>0.24722462375697707</v>
      </c>
      <c r="F193" s="2">
        <f>'Moving Avg'!D193</f>
        <v>20.398279999999996</v>
      </c>
      <c r="G193" s="2">
        <f>'Moving Avg'!F193</f>
        <v>20.255270000000003</v>
      </c>
      <c r="H193" s="2">
        <f>'Moving Avg'!G193</f>
        <v>19.981530000000006</v>
      </c>
      <c r="I193" s="2">
        <f>'Moving Avg'!H193</f>
        <v>0</v>
      </c>
      <c r="J193" s="5" t="str">
        <f>OBV!F193</f>
        <v>BEARISH</v>
      </c>
      <c r="K193" s="5" t="str">
        <f>OBV!G193</f>
        <v>NEUTRAL</v>
      </c>
      <c r="L193" s="5" t="str">
        <f>OBV!H193</f>
        <v>CONFIRMED BEARISH</v>
      </c>
    </row>
    <row r="194" spans="1:12" ht="13.5" x14ac:dyDescent="0.25">
      <c r="A194" s="3">
        <f>RSI!A194</f>
        <v>44886</v>
      </c>
      <c r="B194" s="2">
        <f>RSI!B194</f>
        <v>20.274699999999999</v>
      </c>
      <c r="C194" s="2">
        <f>RSI!I194</f>
        <v>53.57526727173483</v>
      </c>
      <c r="D194" s="2">
        <f>MACD!E194</f>
        <v>3.8188714295749548E-2</v>
      </c>
      <c r="E194" s="2">
        <f>MACD!F194</f>
        <v>0.2054174418647316</v>
      </c>
      <c r="F194" s="2">
        <f>'Moving Avg'!D194</f>
        <v>20.374519999999997</v>
      </c>
      <c r="G194" s="2">
        <f>'Moving Avg'!F194</f>
        <v>20.246950000000005</v>
      </c>
      <c r="H194" s="2">
        <f>'Moving Avg'!G194</f>
        <v>20.038734000000005</v>
      </c>
      <c r="I194" s="2">
        <f>'Moving Avg'!H194</f>
        <v>0</v>
      </c>
      <c r="J194" s="5" t="str">
        <f>OBV!F194</f>
        <v>BEARISH</v>
      </c>
      <c r="K194" s="5" t="str">
        <f>OBV!G194</f>
        <v>WEAK</v>
      </c>
      <c r="L194" s="5" t="str">
        <f>OBV!H194</f>
        <v>CONFIRMED BEARISH</v>
      </c>
    </row>
    <row r="195" spans="1:12" ht="13.5" x14ac:dyDescent="0.25">
      <c r="A195" s="3">
        <f>RSI!A195</f>
        <v>44887</v>
      </c>
      <c r="B195" s="2">
        <f>RSI!B195</f>
        <v>20.282599999999999</v>
      </c>
      <c r="C195" s="2">
        <f>RSI!I195</f>
        <v>53.828488499132277</v>
      </c>
      <c r="D195" s="2">
        <f>MACD!E195</f>
        <v>-3.3231835343705995E-2</v>
      </c>
      <c r="E195" s="2">
        <f>MACD!F195</f>
        <v>0.15768758642304409</v>
      </c>
      <c r="F195" s="2">
        <f>'Moving Avg'!D195</f>
        <v>20.342819999999996</v>
      </c>
      <c r="G195" s="2">
        <f>'Moving Avg'!F195</f>
        <v>20.242990000000002</v>
      </c>
      <c r="H195" s="2">
        <f>'Moving Avg'!G195</f>
        <v>20.079932000000003</v>
      </c>
      <c r="I195" s="2">
        <f>'Moving Avg'!H195</f>
        <v>0</v>
      </c>
      <c r="J195" s="5" t="str">
        <f>OBV!F195</f>
        <v>BEARISH</v>
      </c>
      <c r="K195" s="5" t="str">
        <f>OBV!G195</f>
        <v>WEAK</v>
      </c>
      <c r="L195" s="5" t="str">
        <f>OBV!H195</f>
        <v>CONFIRMED BEARISH</v>
      </c>
    </row>
    <row r="196" spans="1:12" ht="13.5" x14ac:dyDescent="0.25">
      <c r="A196" s="3">
        <f>RSI!A196</f>
        <v>44888</v>
      </c>
      <c r="B196" s="2">
        <f>RSI!B196</f>
        <v>20.282599999999999</v>
      </c>
      <c r="C196" s="2">
        <f>RSI!I196</f>
        <v>53.828488499132277</v>
      </c>
      <c r="D196" s="2">
        <f>MACD!E196</f>
        <v>-5.1565521410587678E-2</v>
      </c>
      <c r="E196" s="2">
        <f>MACD!F196</f>
        <v>0.11583696485631773</v>
      </c>
      <c r="F196" s="2">
        <f>'Moving Avg'!D196</f>
        <v>20.311119999999999</v>
      </c>
      <c r="G196" s="2">
        <f>'Moving Avg'!F196</f>
        <v>20.23903</v>
      </c>
      <c r="H196" s="2">
        <f>'Moving Avg'!G196</f>
        <v>20.105444000000002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CONFIRMED BEARISH</v>
      </c>
    </row>
    <row r="197" spans="1:12" ht="13.5" x14ac:dyDescent="0.25">
      <c r="A197" s="3">
        <f>RSI!A197</f>
        <v>44889</v>
      </c>
      <c r="B197" s="2">
        <f>RSI!B197</f>
        <v>20.274699999999999</v>
      </c>
      <c r="C197" s="2">
        <f>RSI!I197</f>
        <v>53.490117126598868</v>
      </c>
      <c r="D197" s="2">
        <f>MACD!E197</f>
        <v>-6.822962848394809E-2</v>
      </c>
      <c r="E197" s="2">
        <f>MACD!F197</f>
        <v>7.9023646188264574E-2</v>
      </c>
      <c r="F197" s="2">
        <f>'Moving Avg'!D197</f>
        <v>20.293699999999998</v>
      </c>
      <c r="G197" s="2">
        <f>'Moving Avg'!F197</f>
        <v>20.234675000000003</v>
      </c>
      <c r="H197" s="2">
        <f>'Moving Avg'!G197</f>
        <v>20.130798000000006</v>
      </c>
      <c r="I197" s="2">
        <f>'Moving Avg'!H197</f>
        <v>0</v>
      </c>
      <c r="J197" s="5" t="str">
        <f>OBV!F197</f>
        <v>BEARISH</v>
      </c>
      <c r="K197" s="5" t="str">
        <f>OBV!G197</f>
        <v>NEUTRAL</v>
      </c>
      <c r="L197" s="5" t="str">
        <f>OBV!H197</f>
        <v>CONFIRMED BEARISH</v>
      </c>
    </row>
    <row r="198" spans="1:12" ht="13.5" x14ac:dyDescent="0.25">
      <c r="A198" s="3">
        <f>RSI!A198</f>
        <v>44890</v>
      </c>
      <c r="B198" s="2">
        <f>RSI!B198</f>
        <v>20.195499999999999</v>
      </c>
      <c r="C198" s="2">
        <f>RSI!I198</f>
        <v>50.090576528549015</v>
      </c>
      <c r="D198" s="2">
        <f>MACD!E198</f>
        <v>-3.3021967319388779E-2</v>
      </c>
      <c r="E198" s="2">
        <f>MACD!F198</f>
        <v>5.6614523486733903E-2</v>
      </c>
      <c r="F198" s="2">
        <f>'Moving Avg'!D198</f>
        <v>20.26202</v>
      </c>
      <c r="G198" s="2">
        <f>'Moving Avg'!F198</f>
        <v>20.22636</v>
      </c>
      <c r="H198" s="2">
        <f>'Moving Avg'!G198</f>
        <v>20.154726000000004</v>
      </c>
      <c r="I198" s="2">
        <f>'Moving Avg'!H198</f>
        <v>0</v>
      </c>
      <c r="J198" s="5" t="str">
        <f>OBV!F198</f>
        <v>BEARISH</v>
      </c>
      <c r="K198" s="5" t="str">
        <f>OBV!G198</f>
        <v>NEUTRAL</v>
      </c>
      <c r="L198" s="5" t="str">
        <f>OBV!H198</f>
        <v>CONFIRMED BEARISH</v>
      </c>
    </row>
    <row r="199" spans="1:12" ht="13.5" x14ac:dyDescent="0.25">
      <c r="A199" s="3">
        <f>RSI!A199</f>
        <v>44893</v>
      </c>
      <c r="B199" s="2">
        <f>RSI!B199</f>
        <v>20.203399999999998</v>
      </c>
      <c r="C199" s="2">
        <f>RSI!I199</f>
        <v>50.429000371672096</v>
      </c>
      <c r="D199" s="2">
        <f>MACD!E199</f>
        <v>1.1255958986495784E-3</v>
      </c>
      <c r="E199" s="2">
        <f>MACD!F199</f>
        <v>4.5516737969117038E-2</v>
      </c>
      <c r="F199" s="2">
        <f>'Moving Avg'!D199</f>
        <v>20.24776</v>
      </c>
      <c r="G199" s="2">
        <f>'Moving Avg'!F199</f>
        <v>20.22636</v>
      </c>
      <c r="H199" s="2">
        <f>'Moving Avg'!G199</f>
        <v>20.178654000000002</v>
      </c>
      <c r="I199" s="2">
        <f>'Moving Avg'!H199</f>
        <v>0</v>
      </c>
      <c r="J199" s="5" t="str">
        <f>OBV!F199</f>
        <v>BULLISH</v>
      </c>
      <c r="K199" s="5" t="str">
        <f>OBV!G199</f>
        <v>NEUTRAL</v>
      </c>
      <c r="L199" s="5" t="str">
        <f>OBV!H199</f>
        <v>BULLISH DIVERGENCE</v>
      </c>
    </row>
    <row r="200" spans="1:12" ht="13.5" x14ac:dyDescent="0.25">
      <c r="A200" s="3">
        <f>RSI!A200</f>
        <v>44894</v>
      </c>
      <c r="B200" s="2">
        <f>RSI!B200</f>
        <v>20.044899999999998</v>
      </c>
      <c r="C200" s="2">
        <f>RSI!I200</f>
        <v>43.984814955720061</v>
      </c>
      <c r="D200" s="2">
        <f>MACD!E200</f>
        <v>4.9096756871204406E-2</v>
      </c>
      <c r="E200" s="2">
        <f>MACD!F200</f>
        <v>4.6232741749534512E-2</v>
      </c>
      <c r="F200" s="2">
        <f>'Moving Avg'!D200</f>
        <v>20.200219999999998</v>
      </c>
      <c r="G200" s="2">
        <f>'Moving Avg'!F200</f>
        <v>20.207739999999994</v>
      </c>
      <c r="H200" s="2">
        <f>'Moving Avg'!G200</f>
        <v>20.200838000000001</v>
      </c>
      <c r="I200" s="2">
        <f>'Moving Avg'!H200</f>
        <v>0</v>
      </c>
      <c r="J200" s="5" t="str">
        <f>OBV!F200</f>
        <v>BEARISH</v>
      </c>
      <c r="K200" s="5" t="str">
        <f>OBV!G200</f>
        <v>NEUTRAL</v>
      </c>
      <c r="L200" s="5" t="str">
        <f>OBV!H200</f>
        <v>CONFIRMED BEARISH</v>
      </c>
    </row>
    <row r="201" spans="1:12" ht="13.5" x14ac:dyDescent="0.25">
      <c r="A201" s="3">
        <f>RSI!A201</f>
        <v>44895</v>
      </c>
      <c r="B201" s="2">
        <f>RSI!B201</f>
        <v>20.044899999999998</v>
      </c>
      <c r="C201" s="2">
        <f>RSI!I201</f>
        <v>43.984814955720061</v>
      </c>
      <c r="D201" s="2">
        <f>MACD!E201</f>
        <v>9.0636592312709041E-2</v>
      </c>
      <c r="E201" s="2">
        <f>MACD!F201</f>
        <v>5.5113511862169423E-2</v>
      </c>
      <c r="F201" s="2">
        <f>'Moving Avg'!D201</f>
        <v>20.152679999999997</v>
      </c>
      <c r="G201" s="2">
        <f>'Moving Avg'!F201</f>
        <v>20.199814999999997</v>
      </c>
      <c r="H201" s="2">
        <f>'Moving Avg'!G201</f>
        <v>20.221596000000002</v>
      </c>
      <c r="I201" s="2">
        <f>'Moving Avg'!H201</f>
        <v>15.831571500000006</v>
      </c>
      <c r="J201" s="5" t="str">
        <f>OBV!F201</f>
        <v>BEARISH</v>
      </c>
      <c r="K201" s="5" t="str">
        <f>OBV!G201</f>
        <v>NEUTRAL</v>
      </c>
      <c r="L201" s="5" t="str">
        <f>OBV!H201</f>
        <v>CONFIRMED BEARISH</v>
      </c>
    </row>
    <row r="202" spans="1:12" ht="13.5" x14ac:dyDescent="0.25">
      <c r="A202" s="3">
        <f>RSI!A202</f>
        <v>44896</v>
      </c>
      <c r="B202" s="2">
        <f>RSI!B202</f>
        <v>19.807200000000002</v>
      </c>
      <c r="C202" s="2">
        <f>RSI!I202</f>
        <v>35.986529257296837</v>
      </c>
      <c r="D202" s="2">
        <f>MACD!E202</f>
        <v>0.13207165891430961</v>
      </c>
      <c r="E202" s="2">
        <f>MACD!F202</f>
        <v>7.0505141272597466E-2</v>
      </c>
      <c r="F202" s="2">
        <f>'Moving Avg'!D202</f>
        <v>20.059179999999998</v>
      </c>
      <c r="G202" s="2">
        <f>'Moving Avg'!F202</f>
        <v>20.180399999999999</v>
      </c>
      <c r="H202" s="2">
        <f>'Moving Avg'!G202</f>
        <v>20.2376</v>
      </c>
      <c r="I202" s="2">
        <f>'Moving Avg'!H202</f>
        <v>15.870139000000009</v>
      </c>
      <c r="J202" s="5" t="str">
        <f>OBV!F202</f>
        <v>BULLISH</v>
      </c>
      <c r="K202" s="5" t="str">
        <f>OBV!G202</f>
        <v>NEUTRAL</v>
      </c>
      <c r="L202" s="5" t="str">
        <f>OBV!H202</f>
        <v>BULLISH DIVERGENCE</v>
      </c>
    </row>
    <row r="203" spans="1:12" ht="13.5" x14ac:dyDescent="0.25">
      <c r="A203" s="3">
        <f>RSI!A203</f>
        <v>44897</v>
      </c>
      <c r="B203" s="2">
        <f>RSI!B203</f>
        <v>20.036999999999999</v>
      </c>
      <c r="C203" s="2">
        <f>RSI!I203</f>
        <v>46.176473724304259</v>
      </c>
      <c r="D203" s="2">
        <f>MACD!E203</f>
        <v>0.15111256113591409</v>
      </c>
      <c r="E203" s="2">
        <f>MACD!F203</f>
        <v>8.6626625245260797E-2</v>
      </c>
      <c r="F203" s="2">
        <f>'Moving Avg'!D203</f>
        <v>20.027480000000004</v>
      </c>
      <c r="G203" s="2">
        <f>'Moving Avg'!F203</f>
        <v>20.182774999999999</v>
      </c>
      <c r="H203" s="2">
        <f>'Moving Avg'!G203</f>
        <v>20.258200000000002</v>
      </c>
      <c r="I203" s="2">
        <f>'Moving Avg'!H203</f>
        <v>15.909855500000008</v>
      </c>
      <c r="J203" s="5" t="str">
        <f>OBV!F203</f>
        <v>BULLISH</v>
      </c>
      <c r="K203" s="5" t="str">
        <f>OBV!G203</f>
        <v>NEUTRAL</v>
      </c>
      <c r="L203" s="5" t="str">
        <f>OBV!H203</f>
        <v>BULLISH DIVERGENCE</v>
      </c>
    </row>
    <row r="204" spans="1:12" ht="13.5" x14ac:dyDescent="0.25">
      <c r="A204" s="3">
        <f>RSI!A204</f>
        <v>44900</v>
      </c>
      <c r="B204" s="2">
        <f>RSI!B204</f>
        <v>19.173400000000001</v>
      </c>
      <c r="C204" s="2">
        <f>RSI!I204</f>
        <v>28.08377833158211</v>
      </c>
      <c r="D204" s="2">
        <f>MACD!E204</f>
        <v>0.21970571745043443</v>
      </c>
      <c r="E204" s="2">
        <f>MACD!F204</f>
        <v>0.11324244368629553</v>
      </c>
      <c r="F204" s="2">
        <f>'Moving Avg'!D204</f>
        <v>19.821480000000001</v>
      </c>
      <c r="G204" s="2">
        <f>'Moving Avg'!F204</f>
        <v>20.147119999999997</v>
      </c>
      <c r="H204" s="2">
        <f>'Moving Avg'!G204</f>
        <v>20.261528000000002</v>
      </c>
      <c r="I204" s="2">
        <f>'Moving Avg'!H204</f>
        <v>15.945254000000009</v>
      </c>
      <c r="J204" s="5" t="str">
        <f>OBV!F204</f>
        <v>BEARISH</v>
      </c>
      <c r="K204" s="5" t="str">
        <f>OBV!G204</f>
        <v>NEUTRAL</v>
      </c>
      <c r="L204" s="5" t="str">
        <f>OBV!H204</f>
        <v>CONFIRMED BEARISH</v>
      </c>
    </row>
    <row r="205" spans="1:12" ht="13.5" x14ac:dyDescent="0.25">
      <c r="A205" s="3">
        <f>RSI!A205</f>
        <v>44901</v>
      </c>
      <c r="B205" s="2">
        <f>RSI!B205</f>
        <v>20.044899999999998</v>
      </c>
      <c r="C205" s="2">
        <f>RSI!I205</f>
        <v>49.561357803112372</v>
      </c>
      <c r="D205" s="2">
        <f>MACD!E205</f>
        <v>0.2201532818854588</v>
      </c>
      <c r="E205" s="2">
        <f>MACD!F205</f>
        <v>0.13462461132612819</v>
      </c>
      <c r="F205" s="2">
        <f>'Moving Avg'!D205</f>
        <v>19.821480000000001</v>
      </c>
      <c r="G205" s="2">
        <f>'Moving Avg'!F205</f>
        <v>20.159004999999997</v>
      </c>
      <c r="H205" s="2">
        <f>'Moving Avg'!G205</f>
        <v>20.282128000000004</v>
      </c>
      <c r="I205" s="2">
        <f>'Moving Avg'!H205</f>
        <v>15.98501000000001</v>
      </c>
      <c r="J205" s="5" t="str">
        <f>OBV!F205</f>
        <v>BEARISH</v>
      </c>
      <c r="K205" s="5" t="str">
        <f>OBV!G205</f>
        <v>NEUTRAL</v>
      </c>
      <c r="L205" s="5" t="str">
        <f>OBV!H205</f>
        <v>NEUTRAL</v>
      </c>
    </row>
    <row r="206" spans="1:12" ht="13.5" x14ac:dyDescent="0.25">
      <c r="A206" s="3">
        <f>RSI!A206</f>
        <v>44902</v>
      </c>
      <c r="B206" s="2">
        <f>RSI!B206</f>
        <v>19.807200000000002</v>
      </c>
      <c r="C206" s="2">
        <f>RSI!I206</f>
        <v>45.564391213806154</v>
      </c>
      <c r="D206" s="2">
        <f>MACD!E206</f>
        <v>0.23831130778884457</v>
      </c>
      <c r="E206" s="2">
        <f>MACD!F206</f>
        <v>0.15536195061867147</v>
      </c>
      <c r="F206" s="2">
        <f>'Moving Avg'!D206</f>
        <v>19.77394</v>
      </c>
      <c r="G206" s="2">
        <f>'Moving Avg'!F206</f>
        <v>20.145140000000001</v>
      </c>
      <c r="H206" s="2">
        <f>'Moving Avg'!G206</f>
        <v>20.298132000000003</v>
      </c>
      <c r="I206" s="2">
        <f>'Moving Avg'!H206</f>
        <v>16.023577500000009</v>
      </c>
      <c r="J206" s="5" t="str">
        <f>OBV!F206</f>
        <v>BEARISH</v>
      </c>
      <c r="K206" s="5" t="str">
        <f>OBV!G206</f>
        <v>NEUTRAL</v>
      </c>
      <c r="L206" s="5" t="str">
        <f>OBV!H206</f>
        <v>CONFIRMED BEARISH</v>
      </c>
    </row>
    <row r="207" spans="1:12" ht="13.5" x14ac:dyDescent="0.25">
      <c r="A207" s="3">
        <f>RSI!A207</f>
        <v>44903</v>
      </c>
      <c r="B207" s="2">
        <f>RSI!B207</f>
        <v>19.807200000000002</v>
      </c>
      <c r="C207" s="2">
        <f>RSI!I207</f>
        <v>45.564391213806147</v>
      </c>
      <c r="D207" s="2">
        <f>MACD!E207</f>
        <v>0.25402416218279456</v>
      </c>
      <c r="E207" s="2">
        <f>MACD!F207</f>
        <v>0.17509439293149609</v>
      </c>
      <c r="F207" s="2">
        <f>'Moving Avg'!D207</f>
        <v>19.77394</v>
      </c>
      <c r="G207" s="2">
        <f>'Moving Avg'!F207</f>
        <v>20.13167</v>
      </c>
      <c r="H207" s="2">
        <f>'Moving Avg'!G207</f>
        <v>20.313977999999999</v>
      </c>
      <c r="I207" s="2">
        <f>'Moving Avg'!H207</f>
        <v>16.062145000000008</v>
      </c>
      <c r="J207" s="5" t="str">
        <f>OBV!F207</f>
        <v>BEARISH</v>
      </c>
      <c r="K207" s="5" t="str">
        <f>OBV!G207</f>
        <v>NEUTRAL</v>
      </c>
      <c r="L207" s="5" t="str">
        <f>OBV!H207</f>
        <v>NEUTRAL</v>
      </c>
    </row>
    <row r="208" spans="1:12" ht="13.5" x14ac:dyDescent="0.25">
      <c r="A208" s="3">
        <f>RSI!A208</f>
        <v>44904</v>
      </c>
      <c r="B208" s="2">
        <f>RSI!B208</f>
        <v>19.807200000000002</v>
      </c>
      <c r="C208" s="2">
        <f>RSI!I208</f>
        <v>45.56439121380614</v>
      </c>
      <c r="D208" s="2">
        <f>MACD!E208</f>
        <v>0.25658296078565357</v>
      </c>
      <c r="E208" s="2">
        <f>MACD!F208</f>
        <v>0.1913921065023276</v>
      </c>
      <c r="F208" s="2">
        <f>'Moving Avg'!D208</f>
        <v>19.727980000000002</v>
      </c>
      <c r="G208" s="2">
        <f>'Moving Avg'!F208</f>
        <v>20.103940000000001</v>
      </c>
      <c r="H208" s="2">
        <f>'Moving Avg'!G208</f>
        <v>20.313977999999999</v>
      </c>
      <c r="I208" s="2">
        <f>'Moving Avg'!H208</f>
        <v>16.100712500000007</v>
      </c>
      <c r="J208" s="5" t="str">
        <f>OBV!F208</f>
        <v>BEARISH</v>
      </c>
      <c r="K208" s="5" t="str">
        <f>OBV!G208</f>
        <v>NEUTRAL</v>
      </c>
      <c r="L208" s="5" t="str">
        <f>OBV!H208</f>
        <v>CONFIRMED BEARISH</v>
      </c>
    </row>
    <row r="209" spans="1:12" ht="13.5" x14ac:dyDescent="0.25">
      <c r="A209" s="3">
        <f>RSI!A209</f>
        <v>44907</v>
      </c>
      <c r="B209" s="2">
        <f>RSI!B209</f>
        <v>19.807200000000002</v>
      </c>
      <c r="C209" s="2">
        <f>RSI!I209</f>
        <v>45.564391213806147</v>
      </c>
      <c r="D209" s="2">
        <f>MACD!E209</f>
        <v>0.26130415102110405</v>
      </c>
      <c r="E209" s="2">
        <f>MACD!F209</f>
        <v>0.2053745154060829</v>
      </c>
      <c r="F209" s="2">
        <f>'Moving Avg'!D209</f>
        <v>19.85474</v>
      </c>
      <c r="G209" s="2">
        <f>'Moving Avg'!F209</f>
        <v>20.074625000000005</v>
      </c>
      <c r="H209" s="2">
        <f>'Moving Avg'!G209</f>
        <v>20.306054</v>
      </c>
      <c r="I209" s="2">
        <f>'Moving Avg'!H209</f>
        <v>16.13928000000001</v>
      </c>
      <c r="J209" s="5" t="str">
        <f>OBV!F209</f>
        <v>BEARISH</v>
      </c>
      <c r="K209" s="5" t="str">
        <f>OBV!G209</f>
        <v>NEUTRAL</v>
      </c>
      <c r="L209" s="5" t="str">
        <f>OBV!H209</f>
        <v>BEARISH DIVERGENCE</v>
      </c>
    </row>
    <row r="210" spans="1:12" ht="13.5" x14ac:dyDescent="0.25">
      <c r="A210" s="3">
        <f>RSI!A210</f>
        <v>44908</v>
      </c>
      <c r="B210" s="2">
        <f>RSI!B210</f>
        <v>19.767600000000002</v>
      </c>
      <c r="C210" s="2">
        <f>RSI!I210</f>
        <v>44.755594477980097</v>
      </c>
      <c r="D210" s="2">
        <f>MACD!E210</f>
        <v>0.2450890818207192</v>
      </c>
      <c r="E210" s="2">
        <f>MACD!F210</f>
        <v>0.21331742868901019</v>
      </c>
      <c r="F210" s="2">
        <f>'Moving Avg'!D210</f>
        <v>19.799280000000003</v>
      </c>
      <c r="G210" s="2">
        <f>'Moving Avg'!F210</f>
        <v>20.040950000000002</v>
      </c>
      <c r="H210" s="2">
        <f>'Moving Avg'!G210</f>
        <v>20.289574000000002</v>
      </c>
      <c r="I210" s="2">
        <f>'Moving Avg'!H210</f>
        <v>16.177649500000012</v>
      </c>
      <c r="J210" s="5" t="str">
        <f>OBV!F210</f>
        <v>BEARISH</v>
      </c>
      <c r="K210" s="5" t="str">
        <f>OBV!G210</f>
        <v>NEUTRAL</v>
      </c>
      <c r="L210" s="5" t="str">
        <f>OBV!H210</f>
        <v>CONFIRMED BEARISH</v>
      </c>
    </row>
    <row r="211" spans="1:12" ht="13.5" x14ac:dyDescent="0.25">
      <c r="A211" s="3">
        <f>RSI!A211</f>
        <v>44909</v>
      </c>
      <c r="B211" s="2">
        <f>RSI!B211</f>
        <v>19.720099999999999</v>
      </c>
      <c r="C211" s="2">
        <f>RSI!I211</f>
        <v>43.752369124140195</v>
      </c>
      <c r="D211" s="2">
        <f>MACD!E211</f>
        <v>0.23627056228400178</v>
      </c>
      <c r="E211" s="2">
        <f>MACD!F211</f>
        <v>0.21790805540800853</v>
      </c>
      <c r="F211" s="2">
        <f>'Moving Avg'!D211</f>
        <v>19.781860000000002</v>
      </c>
      <c r="G211" s="2">
        <f>'Moving Avg'!F211</f>
        <v>20.004900000000003</v>
      </c>
      <c r="H211" s="2">
        <f>'Moving Avg'!G211</f>
        <v>20.272144000000001</v>
      </c>
      <c r="I211" s="2">
        <f>'Moving Avg'!H211</f>
        <v>16.215781500000013</v>
      </c>
      <c r="J211" s="5" t="str">
        <f>OBV!F211</f>
        <v>BEARISH</v>
      </c>
      <c r="K211" s="5" t="str">
        <f>OBV!G211</f>
        <v>NEUTRAL</v>
      </c>
      <c r="L211" s="5" t="str">
        <f>OBV!H211</f>
        <v>CONFIRMED BEARISH</v>
      </c>
    </row>
    <row r="212" spans="1:12" ht="13.5" x14ac:dyDescent="0.25">
      <c r="A212" s="3">
        <f>RSI!A212</f>
        <v>44910</v>
      </c>
      <c r="B212" s="2">
        <f>RSI!B212</f>
        <v>19.720099999999999</v>
      </c>
      <c r="C212" s="2">
        <f>RSI!I212</f>
        <v>43.752369124140195</v>
      </c>
      <c r="D212" s="2">
        <f>MACD!E212</f>
        <v>0.1938011174927361</v>
      </c>
      <c r="E212" s="2">
        <f>MACD!F212</f>
        <v>0.21308666782495406</v>
      </c>
      <c r="F212" s="2">
        <f>'Moving Avg'!D212</f>
        <v>19.76444</v>
      </c>
      <c r="G212" s="2">
        <f>'Moving Avg'!F212</f>
        <v>19.972815000000004</v>
      </c>
      <c r="H212" s="2">
        <f>'Moving Avg'!G212</f>
        <v>20.242671999999999</v>
      </c>
      <c r="I212" s="2">
        <f>'Moving Avg'!H212</f>
        <v>16.25391350000001</v>
      </c>
      <c r="J212" s="5" t="str">
        <f>OBV!F212</f>
        <v>BEARISH</v>
      </c>
      <c r="K212" s="5" t="str">
        <f>OBV!G212</f>
        <v>NEUTRAL</v>
      </c>
      <c r="L212" s="5" t="str">
        <f>OBV!H212</f>
        <v>CONFIRMED BEARISH</v>
      </c>
    </row>
    <row r="213" spans="1:12" ht="13.5" x14ac:dyDescent="0.25">
      <c r="A213" s="3">
        <f>RSI!A213</f>
        <v>44911</v>
      </c>
      <c r="B213" s="2">
        <f>RSI!B213</f>
        <v>19.720099999999999</v>
      </c>
      <c r="C213" s="2">
        <f>RSI!I213</f>
        <v>43.752369124140195</v>
      </c>
      <c r="D213" s="2">
        <f>MACD!E213</f>
        <v>0.1946652149640471</v>
      </c>
      <c r="E213" s="2">
        <f>MACD!F213</f>
        <v>0.20940237725277266</v>
      </c>
      <c r="F213" s="2">
        <f>'Moving Avg'!D213</f>
        <v>19.747019999999999</v>
      </c>
      <c r="G213" s="2">
        <f>'Moving Avg'!F213</f>
        <v>19.941125000000007</v>
      </c>
      <c r="H213" s="2">
        <f>'Moving Avg'!G213</f>
        <v>20.212406000000001</v>
      </c>
      <c r="I213" s="2">
        <f>'Moving Avg'!H213</f>
        <v>16.292045500000011</v>
      </c>
      <c r="J213" s="5" t="str">
        <f>OBV!F213</f>
        <v>BEARISH</v>
      </c>
      <c r="K213" s="5" t="str">
        <f>OBV!G213</f>
        <v>NEUTRAL</v>
      </c>
      <c r="L213" s="5" t="str">
        <f>OBV!H213</f>
        <v>CONFIRMED BEARISH</v>
      </c>
    </row>
    <row r="214" spans="1:12" ht="13.5" x14ac:dyDescent="0.25">
      <c r="A214" s="3">
        <f>RSI!A214</f>
        <v>44914</v>
      </c>
      <c r="B214" s="2">
        <f>RSI!B214</f>
        <v>19.720099999999999</v>
      </c>
      <c r="C214" s="2">
        <f>RSI!I214</f>
        <v>43.752369124140195</v>
      </c>
      <c r="D214" s="2">
        <f>MACD!E214</f>
        <v>6.3873664949106512E-2</v>
      </c>
      <c r="E214" s="2">
        <f>MACD!F214</f>
        <v>0.18029663479203945</v>
      </c>
      <c r="F214" s="2">
        <f>'Moving Avg'!D214</f>
        <v>19.729600000000001</v>
      </c>
      <c r="G214" s="2">
        <f>'Moving Avg'!F214</f>
        <v>19.913395000000001</v>
      </c>
      <c r="H214" s="2">
        <f>'Moving Avg'!G214</f>
        <v>20.186893999999999</v>
      </c>
      <c r="I214" s="2">
        <f>'Moving Avg'!H214</f>
        <v>16.330177500000008</v>
      </c>
      <c r="J214" s="5" t="str">
        <f>OBV!F214</f>
        <v>BEARISH</v>
      </c>
      <c r="K214" s="5" t="str">
        <f>OBV!G214</f>
        <v>NEUTRAL</v>
      </c>
      <c r="L214" s="5" t="str">
        <f>OBV!H214</f>
        <v>CONFIRMED BEARISH</v>
      </c>
    </row>
    <row r="215" spans="1:12" ht="13.5" x14ac:dyDescent="0.25">
      <c r="A215" s="3">
        <f>RSI!A215</f>
        <v>44915</v>
      </c>
      <c r="B215" s="2">
        <f>RSI!B215</f>
        <v>19.720099999999999</v>
      </c>
      <c r="C215" s="2">
        <f>RSI!I215</f>
        <v>43.752369124140195</v>
      </c>
      <c r="D215" s="2">
        <f>MACD!E215</f>
        <v>8.8520471462196326E-2</v>
      </c>
      <c r="E215" s="2">
        <f>MACD!F215</f>
        <v>0.16194140212607083</v>
      </c>
      <c r="F215" s="2">
        <f>'Moving Avg'!D215</f>
        <v>19.720099999999999</v>
      </c>
      <c r="G215" s="2">
        <f>'Moving Avg'!F215</f>
        <v>19.885270000000002</v>
      </c>
      <c r="H215" s="2">
        <f>'Moving Avg'!G215</f>
        <v>20.156627999999998</v>
      </c>
      <c r="I215" s="2">
        <f>'Moving Avg'!H215</f>
        <v>16.368309500000009</v>
      </c>
      <c r="J215" s="5" t="str">
        <f>OBV!F215</f>
        <v>BEARISH</v>
      </c>
      <c r="K215" s="5" t="str">
        <f>OBV!G215</f>
        <v>NEUTRAL</v>
      </c>
      <c r="L215" s="5" t="str">
        <f>OBV!H215</f>
        <v>CONFIRMED BEARISH</v>
      </c>
    </row>
    <row r="216" spans="1:12" ht="13.5" x14ac:dyDescent="0.25">
      <c r="A216" s="3">
        <f>RSI!A216</f>
        <v>44916</v>
      </c>
      <c r="B216" s="2">
        <f>RSI!B216</f>
        <v>19.688400000000001</v>
      </c>
      <c r="C216" s="2">
        <f>RSI!I216</f>
        <v>42.824404184711739</v>
      </c>
      <c r="D216" s="2">
        <f>MACD!E216</f>
        <v>7.6302209083991102E-2</v>
      </c>
      <c r="E216" s="2">
        <f>MACD!F216</f>
        <v>0.1448135635176549</v>
      </c>
      <c r="F216" s="2">
        <f>'Moving Avg'!D216</f>
        <v>19.713760000000001</v>
      </c>
      <c r="G216" s="2">
        <f>'Moving Avg'!F216</f>
        <v>19.855560000000001</v>
      </c>
      <c r="H216" s="2">
        <f>'Moving Avg'!G216</f>
        <v>20.133651999999998</v>
      </c>
      <c r="I216" s="2">
        <f>'Moving Avg'!H216</f>
        <v>16.406283000000009</v>
      </c>
      <c r="J216" s="5" t="str">
        <f>OBV!F216</f>
        <v>BEARISH</v>
      </c>
      <c r="K216" s="5" t="str">
        <f>OBV!G216</f>
        <v>NEUTRAL</v>
      </c>
      <c r="L216" s="5" t="str">
        <f>OBV!H216</f>
        <v>CONFIRMED BEARISH</v>
      </c>
    </row>
    <row r="217" spans="1:12" ht="13.5" x14ac:dyDescent="0.25">
      <c r="A217" s="3">
        <f>RSI!A217</f>
        <v>44917</v>
      </c>
      <c r="B217" s="2">
        <f>RSI!B217</f>
        <v>19.553699999999999</v>
      </c>
      <c r="C217" s="2">
        <f>RSI!I217</f>
        <v>39.035745450025104</v>
      </c>
      <c r="D217" s="2">
        <f>MACD!E217</f>
        <v>7.7191579481876715E-2</v>
      </c>
      <c r="E217" s="2">
        <f>MACD!F217</f>
        <v>0.13128916671049928</v>
      </c>
      <c r="F217" s="2">
        <f>'Moving Avg'!D217</f>
        <v>19.680479999999999</v>
      </c>
      <c r="G217" s="2">
        <f>'Moving Avg'!F217</f>
        <v>19.819510000000001</v>
      </c>
      <c r="H217" s="2">
        <f>'Moving Avg'!G217</f>
        <v>20.120975999999999</v>
      </c>
      <c r="I217" s="2">
        <f>'Moving Avg'!H217</f>
        <v>16.443583000000007</v>
      </c>
      <c r="J217" s="5" t="str">
        <f>OBV!F217</f>
        <v>BEARISH</v>
      </c>
      <c r="K217" s="5" t="str">
        <f>OBV!G217</f>
        <v>NEUTRAL</v>
      </c>
      <c r="L217" s="5" t="str">
        <f>OBV!H217</f>
        <v>CONFIRMED BEARISH</v>
      </c>
    </row>
    <row r="218" spans="1:12" ht="13.5" x14ac:dyDescent="0.25">
      <c r="A218" s="3">
        <f>RSI!A218</f>
        <v>44918</v>
      </c>
      <c r="B218" s="2">
        <f>RSI!B218</f>
        <v>19.553699999999999</v>
      </c>
      <c r="C218" s="2">
        <f>RSI!I218</f>
        <v>39.03574545002509</v>
      </c>
      <c r="D218" s="2">
        <f>MACD!E218</f>
        <v>7.9897592420596908E-2</v>
      </c>
      <c r="E218" s="2">
        <f>MACD!F218</f>
        <v>0.12101085185251881</v>
      </c>
      <c r="F218" s="2">
        <f>'Moving Avg'!D218</f>
        <v>19.647199999999998</v>
      </c>
      <c r="G218" s="2">
        <f>'Moving Avg'!F218</f>
        <v>19.787420000000001</v>
      </c>
      <c r="H218" s="2">
        <f>'Moving Avg'!G218</f>
        <v>20.100060000000003</v>
      </c>
      <c r="I218" s="2">
        <f>'Moving Avg'!H218</f>
        <v>16.480883000000006</v>
      </c>
      <c r="J218" s="5" t="str">
        <f>OBV!F218</f>
        <v>BEARISH</v>
      </c>
      <c r="K218" s="5" t="str">
        <f>OBV!G218</f>
        <v>NEUTRAL</v>
      </c>
      <c r="L218" s="5" t="str">
        <f>OBV!H218</f>
        <v>CONFIRMED BEARISH</v>
      </c>
    </row>
    <row r="219" spans="1:12" ht="13.5" x14ac:dyDescent="0.25">
      <c r="A219" s="3">
        <f>RSI!A219</f>
        <v>44921</v>
      </c>
      <c r="B219" s="2">
        <f>RSI!B219</f>
        <v>19.411100000000001</v>
      </c>
      <c r="C219" s="2">
        <f>RSI!I219</f>
        <v>35.211069289540703</v>
      </c>
      <c r="D219" s="2">
        <f>MACD!E219</f>
        <v>9.4559026005970992E-2</v>
      </c>
      <c r="E219" s="2">
        <f>MACD!F219</f>
        <v>0.11572048668320925</v>
      </c>
      <c r="F219" s="2">
        <f>'Moving Avg'!D219</f>
        <v>19.5854</v>
      </c>
      <c r="G219" s="2">
        <f>'Moving Avg'!F219</f>
        <v>19.747804999999996</v>
      </c>
      <c r="H219" s="2">
        <f>'Moving Avg'!G219</f>
        <v>20.077876</v>
      </c>
      <c r="I219" s="2">
        <f>'Moving Avg'!H219</f>
        <v>16.517470000000007</v>
      </c>
      <c r="J219" s="5" t="str">
        <f>OBV!F219</f>
        <v>BEARISH</v>
      </c>
      <c r="K219" s="5" t="str">
        <f>OBV!G219</f>
        <v>NEUTRAL</v>
      </c>
      <c r="L219" s="5" t="str">
        <f>OBV!H219</f>
        <v>CONFIRMED BEARISH</v>
      </c>
    </row>
    <row r="220" spans="1:12" ht="13.5" x14ac:dyDescent="0.25">
      <c r="A220" s="3">
        <f>RSI!A220</f>
        <v>44922</v>
      </c>
      <c r="B220" s="2">
        <f>RSI!B220</f>
        <v>19.617100000000001</v>
      </c>
      <c r="C220" s="2">
        <f>RSI!I220</f>
        <v>43.780492757097903</v>
      </c>
      <c r="D220" s="2">
        <f>MACD!E220</f>
        <v>8.8130701595584782E-2</v>
      </c>
      <c r="E220" s="2">
        <f>MACD!F220</f>
        <v>0.11020252966568436</v>
      </c>
      <c r="F220" s="2">
        <f>'Moving Avg'!D220</f>
        <v>19.564800000000002</v>
      </c>
      <c r="G220" s="2">
        <f>'Moving Avg'!F220</f>
        <v>19.726414999999996</v>
      </c>
      <c r="H220" s="2">
        <f>'Moving Avg'!G220</f>
        <v>20.059812000000004</v>
      </c>
      <c r="I220" s="2">
        <f>'Moving Avg'!H220</f>
        <v>16.553308500000007</v>
      </c>
      <c r="J220" s="5" t="str">
        <f>OBV!F220</f>
        <v>BEARISH</v>
      </c>
      <c r="K220" s="5" t="str">
        <f>OBV!G220</f>
        <v>NEUTRAL</v>
      </c>
      <c r="L220" s="5" t="str">
        <f>OBV!H220</f>
        <v>CONFIRMED BEARISH</v>
      </c>
    </row>
    <row r="221" spans="1:12" ht="13.5" x14ac:dyDescent="0.25">
      <c r="A221" s="3">
        <f>RSI!A221</f>
        <v>44923</v>
      </c>
      <c r="B221" s="2">
        <f>RSI!B221</f>
        <v>19.617100000000001</v>
      </c>
      <c r="C221" s="2">
        <f>RSI!I221</f>
        <v>43.780492757097903</v>
      </c>
      <c r="D221" s="2">
        <f>MACD!E221</f>
        <v>7.6497334019407504E-2</v>
      </c>
      <c r="E221" s="2">
        <f>MACD!F221</f>
        <v>0.103461490536429</v>
      </c>
      <c r="F221" s="2">
        <f>'Moving Avg'!D221</f>
        <v>19.550540000000002</v>
      </c>
      <c r="G221" s="2">
        <f>'Moving Avg'!F221</f>
        <v>19.705024999999999</v>
      </c>
      <c r="H221" s="2">
        <f>'Moving Avg'!G221</f>
        <v>20.040164000000004</v>
      </c>
      <c r="I221" s="2">
        <f>'Moving Avg'!H221</f>
        <v>16.589147000000008</v>
      </c>
      <c r="J221" s="5" t="str">
        <f>OBV!F221</f>
        <v>BEARISH</v>
      </c>
      <c r="K221" s="5" t="str">
        <f>OBV!G221</f>
        <v>NEUTRAL</v>
      </c>
      <c r="L221" s="5" t="str">
        <f>OBV!H221</f>
        <v>CONFIRMED BEARISH</v>
      </c>
    </row>
    <row r="222" spans="1:12" ht="13.5" x14ac:dyDescent="0.25">
      <c r="A222" s="3">
        <f>RSI!A222</f>
        <v>44924</v>
      </c>
      <c r="B222" s="2">
        <f>RSI!B222</f>
        <v>19.5458</v>
      </c>
      <c r="C222" s="2">
        <f>RSI!I222</f>
        <v>41.573219378280498</v>
      </c>
      <c r="D222" s="2">
        <f>MACD!E222</f>
        <v>7.2966378408221289E-2</v>
      </c>
      <c r="E222" s="2">
        <f>MACD!F222</f>
        <v>9.736246811078747E-2</v>
      </c>
      <c r="F222" s="2">
        <f>'Moving Avg'!D222</f>
        <v>19.548960000000001</v>
      </c>
      <c r="G222" s="2">
        <f>'Moving Avg'!F222</f>
        <v>19.691954999999997</v>
      </c>
      <c r="H222" s="2">
        <f>'Moving Avg'!G222</f>
        <v>20.019090000000002</v>
      </c>
      <c r="I222" s="2">
        <f>'Moving Avg'!H222</f>
        <v>16.625020000000006</v>
      </c>
      <c r="J222" s="5" t="str">
        <f>OBV!F222</f>
        <v>BULLISH</v>
      </c>
      <c r="K222" s="5" t="str">
        <f>OBV!G222</f>
        <v>NEUTRAL</v>
      </c>
      <c r="L222" s="5" t="str">
        <f>OBV!H222</f>
        <v>BULLISH DIVERGENCE</v>
      </c>
    </row>
    <row r="223" spans="1:12" ht="13.5" x14ac:dyDescent="0.25">
      <c r="A223" s="3">
        <f>RSI!A223</f>
        <v>44925</v>
      </c>
      <c r="B223" s="2">
        <f>RSI!B223</f>
        <v>19.5458</v>
      </c>
      <c r="C223" s="2">
        <f>RSI!I223</f>
        <v>41.573219378280498</v>
      </c>
      <c r="D223" s="2">
        <f>MACD!E223</f>
        <v>7.1354759300788828E-2</v>
      </c>
      <c r="E223" s="2">
        <f>MACD!F223</f>
        <v>9.2160926348787753E-2</v>
      </c>
      <c r="F223" s="2">
        <f>'Moving Avg'!D223</f>
        <v>19.54738</v>
      </c>
      <c r="G223" s="2">
        <f>'Moving Avg'!F223</f>
        <v>19.667394999999996</v>
      </c>
      <c r="H223" s="2">
        <f>'Moving Avg'!G223</f>
        <v>19.998016000000003</v>
      </c>
      <c r="I223" s="2">
        <f>'Moving Avg'!H223</f>
        <v>16.661924500000005</v>
      </c>
      <c r="J223" s="5" t="str">
        <f>OBV!F223</f>
        <v>BULLISH</v>
      </c>
      <c r="K223" s="5" t="str">
        <f>OBV!G223</f>
        <v>NEUTRAL</v>
      </c>
      <c r="L223" s="5" t="str">
        <f>OBV!H223</f>
        <v>BULLISH DIVERGENCE</v>
      </c>
    </row>
    <row r="224" spans="1:12" ht="13.5" x14ac:dyDescent="0.25">
      <c r="A224" s="3">
        <f>RSI!A224</f>
        <v>44928</v>
      </c>
      <c r="B224" s="2">
        <f>RSI!B224</f>
        <v>19.807200000000002</v>
      </c>
      <c r="C224" s="2">
        <f>RSI!I224</f>
        <v>51.887106544625603</v>
      </c>
      <c r="D224" s="2">
        <f>MACD!E224</f>
        <v>5.1902296931139347E-2</v>
      </c>
      <c r="E224" s="2">
        <f>MACD!F224</f>
        <v>8.4109200465258077E-2</v>
      </c>
      <c r="F224" s="2">
        <f>'Moving Avg'!D224</f>
        <v>19.626600000000003</v>
      </c>
      <c r="G224" s="2">
        <f>'Moving Avg'!F224</f>
        <v>19.699084999999997</v>
      </c>
      <c r="H224" s="2">
        <f>'Moving Avg'!G224</f>
        <v>19.985338000000002</v>
      </c>
      <c r="I224" s="2">
        <f>'Moving Avg'!H224</f>
        <v>16.699958000000006</v>
      </c>
      <c r="J224" s="5" t="str">
        <f>OBV!F224</f>
        <v>BULLISH</v>
      </c>
      <c r="K224" s="5" t="str">
        <f>OBV!G224</f>
        <v>NEUTRAL</v>
      </c>
      <c r="L224" s="5" t="str">
        <f>OBV!H224</f>
        <v>CONFIRMED BULLISH</v>
      </c>
    </row>
    <row r="225" spans="1:12" ht="13.5" x14ac:dyDescent="0.25">
      <c r="A225" s="3">
        <f>RSI!A225</f>
        <v>44929</v>
      </c>
      <c r="B225" s="2">
        <f>RSI!B225</f>
        <v>20.203399999999998</v>
      </c>
      <c r="C225" s="2">
        <f>RSI!I225</f>
        <v>62.6493373485063</v>
      </c>
      <c r="D225" s="2">
        <f>MACD!E225</f>
        <v>5.7295438274955757E-3</v>
      </c>
      <c r="E225" s="2">
        <f>MACD!F225</f>
        <v>6.8433269137705574E-2</v>
      </c>
      <c r="F225" s="2">
        <f>'Moving Avg'!D225</f>
        <v>19.743860000000002</v>
      </c>
      <c r="G225" s="2">
        <f>'Moving Avg'!F225</f>
        <v>19.707009999999997</v>
      </c>
      <c r="H225" s="2">
        <f>'Moving Avg'!G225</f>
        <v>19.98217</v>
      </c>
      <c r="I225" s="2">
        <f>'Moving Avg'!H225</f>
        <v>16.739083500000003</v>
      </c>
      <c r="J225" s="5" t="str">
        <f>OBV!F225</f>
        <v>BULLISH</v>
      </c>
      <c r="K225" s="5" t="str">
        <f>OBV!G225</f>
        <v>NEUTRAL</v>
      </c>
      <c r="L225" s="5" t="str">
        <f>OBV!H225</f>
        <v>CONFIRMED BULLISH</v>
      </c>
    </row>
    <row r="226" spans="1:12" ht="13.5" x14ac:dyDescent="0.25">
      <c r="A226" s="3">
        <f>RSI!A226</f>
        <v>44930</v>
      </c>
      <c r="B226" s="2">
        <f>RSI!B226</f>
        <v>20.203399999999998</v>
      </c>
      <c r="C226" s="2">
        <f>RSI!I226</f>
        <v>62.649337348506293</v>
      </c>
      <c r="D226" s="2">
        <f>MACD!E226</f>
        <v>-4.0895599416980843E-2</v>
      </c>
      <c r="E226" s="2">
        <f>MACD!F226</f>
        <v>4.6567495426768295E-2</v>
      </c>
      <c r="F226" s="2">
        <f>'Moving Avg'!D226</f>
        <v>19.86112</v>
      </c>
      <c r="G226" s="2">
        <f>'Moving Avg'!F226</f>
        <v>19.726819999999996</v>
      </c>
      <c r="H226" s="2">
        <f>'Moving Avg'!G226</f>
        <v>19.979002000000001</v>
      </c>
      <c r="I226" s="2">
        <f>'Moving Avg'!H226</f>
        <v>16.775043500000002</v>
      </c>
      <c r="J226" s="5" t="str">
        <f>OBV!F226</f>
        <v>BULLISH</v>
      </c>
      <c r="K226" s="5" t="str">
        <f>OBV!G226</f>
        <v>NEUTRAL</v>
      </c>
      <c r="L226" s="5" t="str">
        <f>OBV!H226</f>
        <v>CONFIRMED BULLISH</v>
      </c>
    </row>
    <row r="227" spans="1:12" ht="13.5" x14ac:dyDescent="0.25">
      <c r="A227" s="3">
        <f>RSI!A227</f>
        <v>44931</v>
      </c>
      <c r="B227" s="2">
        <f>RSI!B227</f>
        <v>20.401499999999999</v>
      </c>
      <c r="C227" s="2">
        <f>RSI!I227</f>
        <v>66.937890149352455</v>
      </c>
      <c r="D227" s="2">
        <f>MACD!E227</f>
        <v>-0.11822532019921539</v>
      </c>
      <c r="E227" s="2">
        <f>MACD!F227</f>
        <v>1.3608932301571557E-2</v>
      </c>
      <c r="F227" s="2">
        <f>'Moving Avg'!D227</f>
        <v>20.032260000000001</v>
      </c>
      <c r="G227" s="2">
        <f>'Moving Avg'!F227</f>
        <v>19.756535</v>
      </c>
      <c r="H227" s="2">
        <f>'Moving Avg'!G227</f>
        <v>19.979796</v>
      </c>
      <c r="I227" s="2">
        <f>'Moving Avg'!H227</f>
        <v>16.812669500000002</v>
      </c>
      <c r="J227" s="5" t="str">
        <f>OBV!F227</f>
        <v>BULLISH</v>
      </c>
      <c r="K227" s="5" t="str">
        <f>OBV!G227</f>
        <v>NEUTRAL</v>
      </c>
      <c r="L227" s="5" t="str">
        <f>OBV!H227</f>
        <v>CONFIRMED BULLISH</v>
      </c>
    </row>
    <row r="228" spans="1:12" ht="13.5" x14ac:dyDescent="0.25">
      <c r="A228" s="3">
        <f>RSI!A228</f>
        <v>44932</v>
      </c>
      <c r="B228" s="2">
        <f>RSI!B228</f>
        <v>20.3935</v>
      </c>
      <c r="C228" s="2">
        <f>RSI!I228</f>
        <v>66.605298436540039</v>
      </c>
      <c r="D228" s="2">
        <f>MACD!E228</f>
        <v>-0.18653293254769565</v>
      </c>
      <c r="E228" s="2">
        <f>MACD!F228</f>
        <v>-2.6419440668281884E-2</v>
      </c>
      <c r="F228" s="2">
        <f>'Moving Avg'!D228</f>
        <v>20.201799999999999</v>
      </c>
      <c r="G228" s="2">
        <f>'Moving Avg'!F228</f>
        <v>19.78585</v>
      </c>
      <c r="H228" s="2">
        <f>'Moving Avg'!G228</f>
        <v>19.980429999999998</v>
      </c>
      <c r="I228" s="2">
        <f>'Moving Avg'!H228</f>
        <v>16.849188500000004</v>
      </c>
      <c r="J228" s="5" t="str">
        <f>OBV!F228</f>
        <v>BULLISH</v>
      </c>
      <c r="K228" s="5" t="str">
        <f>OBV!G228</f>
        <v>NEUTRAL</v>
      </c>
      <c r="L228" s="5" t="str">
        <f>OBV!H228</f>
        <v>CONFIRMED BULLISH</v>
      </c>
    </row>
    <row r="229" spans="1:12" ht="13.5" x14ac:dyDescent="0.25">
      <c r="A229" s="3">
        <f>RSI!A229</f>
        <v>44935</v>
      </c>
      <c r="B229" s="2">
        <f>RSI!B229</f>
        <v>20.401499999999999</v>
      </c>
      <c r="C229" s="2">
        <f>RSI!I229</f>
        <v>66.783037954439067</v>
      </c>
      <c r="D229" s="2">
        <f>MACD!E229</f>
        <v>-0.27002598572616066</v>
      </c>
      <c r="E229" s="2">
        <f>MACD!F229</f>
        <v>-7.5140749679857649E-2</v>
      </c>
      <c r="F229" s="2">
        <f>'Moving Avg'!D229</f>
        <v>20.320659999999997</v>
      </c>
      <c r="G229" s="2">
        <f>'Moving Avg'!F229</f>
        <v>19.815564999999999</v>
      </c>
      <c r="H229" s="2">
        <f>'Moving Avg'!G229</f>
        <v>19.984392000000003</v>
      </c>
      <c r="I229" s="2">
        <f>'Moving Avg'!H229</f>
        <v>16.885783000000004</v>
      </c>
      <c r="J229" s="5" t="str">
        <f>OBV!F229</f>
        <v>BULLISH</v>
      </c>
      <c r="K229" s="5" t="str">
        <f>OBV!G229</f>
        <v>NEUTRAL</v>
      </c>
      <c r="L229" s="5" t="str">
        <f>OBV!H229</f>
        <v>CONFIRMED BULLISH</v>
      </c>
    </row>
    <row r="230" spans="1:12" ht="13.5" x14ac:dyDescent="0.25">
      <c r="A230" s="3">
        <f>RSI!A230</f>
        <v>44936</v>
      </c>
      <c r="B230" s="2">
        <f>RSI!B230</f>
        <v>20.361799999999999</v>
      </c>
      <c r="C230" s="2">
        <f>RSI!I230</f>
        <v>64.935994427613849</v>
      </c>
      <c r="D230" s="2">
        <f>MACD!E230</f>
        <v>-0.30901711302295354</v>
      </c>
      <c r="E230" s="2">
        <f>MACD!F230</f>
        <v>-0.12191602234847683</v>
      </c>
      <c r="F230" s="2">
        <f>'Moving Avg'!D230</f>
        <v>20.352340000000002</v>
      </c>
      <c r="G230" s="2">
        <f>'Moving Avg'!F230</f>
        <v>19.845275000000001</v>
      </c>
      <c r="H230" s="2">
        <f>'Moving Avg'!G230</f>
        <v>19.983282000000003</v>
      </c>
      <c r="I230" s="2">
        <f>'Moving Avg'!H230</f>
        <v>16.922499000000006</v>
      </c>
      <c r="J230" s="5" t="str">
        <f>OBV!F230</f>
        <v>BULLISH</v>
      </c>
      <c r="K230" s="5" t="str">
        <f>OBV!G230</f>
        <v>NEUTRAL</v>
      </c>
      <c r="L230" s="5" t="str">
        <f>OBV!H230</f>
        <v>CONFIRMED BULLISH</v>
      </c>
    </row>
    <row r="231" spans="1:12" ht="13.5" x14ac:dyDescent="0.25">
      <c r="A231" s="3">
        <f>RSI!A231</f>
        <v>44937</v>
      </c>
      <c r="B231" s="2">
        <f>RSI!B231</f>
        <v>20.361799999999999</v>
      </c>
      <c r="C231" s="2">
        <f>RSI!I231</f>
        <v>64.935994427613849</v>
      </c>
      <c r="D231" s="2">
        <f>MACD!E231</f>
        <v>-0.34453076417544892</v>
      </c>
      <c r="E231" s="2">
        <f>MACD!F231</f>
        <v>-0.16643897071387126</v>
      </c>
      <c r="F231" s="2">
        <f>'Moving Avg'!D231</f>
        <v>20.38402</v>
      </c>
      <c r="G231" s="2">
        <f>'Moving Avg'!F231</f>
        <v>19.877360000000003</v>
      </c>
      <c r="H231" s="2">
        <f>'Moving Avg'!G231</f>
        <v>19.986450000000005</v>
      </c>
      <c r="I231" s="2">
        <f>'Moving Avg'!H231</f>
        <v>16.959571000000004</v>
      </c>
      <c r="J231" s="5" t="str">
        <f>OBV!F231</f>
        <v>BULLISH</v>
      </c>
      <c r="K231" s="5" t="str">
        <f>OBV!G231</f>
        <v>NEUTRAL</v>
      </c>
      <c r="L231" s="5" t="str">
        <f>OBV!H231</f>
        <v>CONFIRMED BULLISH</v>
      </c>
    </row>
    <row r="232" spans="1:12" ht="13.5" x14ac:dyDescent="0.25">
      <c r="A232" s="3">
        <f>RSI!A232</f>
        <v>44938</v>
      </c>
      <c r="B232" s="2">
        <f>RSI!B232</f>
        <v>19.807200000000002</v>
      </c>
      <c r="C232" s="2">
        <f>RSI!I232</f>
        <v>44.842371237563093</v>
      </c>
      <c r="D232" s="2">
        <f>MACD!E232</f>
        <v>-0.34680293229577686</v>
      </c>
      <c r="E232" s="2">
        <f>MACD!F232</f>
        <v>-0.20251176303025237</v>
      </c>
      <c r="F232" s="2">
        <f>'Moving Avg'!D232</f>
        <v>20.265160000000002</v>
      </c>
      <c r="G232" s="2">
        <f>'Moving Avg'!F232</f>
        <v>19.881715000000003</v>
      </c>
      <c r="H232" s="2">
        <f>'Moving Avg'!G232</f>
        <v>19.978684000000001</v>
      </c>
      <c r="I232" s="2">
        <f>'Moving Avg'!H232</f>
        <v>16.993870000000005</v>
      </c>
      <c r="J232" s="5" t="str">
        <f>OBV!F232</f>
        <v>BEARISH</v>
      </c>
      <c r="K232" s="5" t="str">
        <f>OBV!G232</f>
        <v>NEUTRAL</v>
      </c>
      <c r="L232" s="5" t="str">
        <f>OBV!H232</f>
        <v>CONFIRMED BEARISH</v>
      </c>
    </row>
    <row r="233" spans="1:12" ht="13.5" x14ac:dyDescent="0.25">
      <c r="A233" s="3">
        <f>RSI!A233</f>
        <v>44939</v>
      </c>
      <c r="B233" s="2">
        <f>RSI!B233</f>
        <v>19.886500000000002</v>
      </c>
      <c r="C233" s="2">
        <f>RSI!I233</f>
        <v>47.351024772624228</v>
      </c>
      <c r="D233" s="2">
        <f>MACD!E233</f>
        <v>-0.35348394227841595</v>
      </c>
      <c r="E233" s="2">
        <f>MACD!F233</f>
        <v>-0.23270619887988511</v>
      </c>
      <c r="F233" s="2">
        <f>'Moving Avg'!D233</f>
        <v>20.16376</v>
      </c>
      <c r="G233" s="2">
        <f>'Moving Avg'!F233</f>
        <v>19.890035000000005</v>
      </c>
      <c r="H233" s="2">
        <f>'Moving Avg'!G233</f>
        <v>19.976624000000005</v>
      </c>
      <c r="I233" s="2">
        <f>'Moving Avg'!H233</f>
        <v>17.028565500000006</v>
      </c>
      <c r="J233" s="5" t="str">
        <f>OBV!F233</f>
        <v>BULLISH</v>
      </c>
      <c r="K233" s="5" t="str">
        <f>OBV!G233</f>
        <v>NEUTRAL</v>
      </c>
      <c r="L233" s="5" t="str">
        <f>OBV!H233</f>
        <v>BULLISH DIVERGENCE</v>
      </c>
    </row>
    <row r="234" spans="1:12" ht="13.5" x14ac:dyDescent="0.25">
      <c r="A234" s="3">
        <f>RSI!A234</f>
        <v>44942</v>
      </c>
      <c r="B234" s="2">
        <f>RSI!B234</f>
        <v>20.195499999999999</v>
      </c>
      <c r="C234" s="2">
        <f>RSI!I234</f>
        <v>55.788953764918013</v>
      </c>
      <c r="D234" s="2">
        <f>MACD!E234</f>
        <v>-0.34124617013058867</v>
      </c>
      <c r="E234" s="2">
        <f>MACD!F234</f>
        <v>-0.25441419313002583</v>
      </c>
      <c r="F234" s="2">
        <f>'Moving Avg'!D234</f>
        <v>20.12256</v>
      </c>
      <c r="G234" s="2">
        <f>'Moving Avg'!F234</f>
        <v>19.913805000000004</v>
      </c>
      <c r="H234" s="2">
        <f>'Moving Avg'!G234</f>
        <v>19.982804000000002</v>
      </c>
      <c r="I234" s="2">
        <f>'Moving Avg'!H234</f>
        <v>17.065161500000006</v>
      </c>
      <c r="J234" s="5" t="str">
        <f>OBV!F234</f>
        <v>BULLISH</v>
      </c>
      <c r="K234" s="5" t="str">
        <f>OBV!G234</f>
        <v>NEUTRAL</v>
      </c>
      <c r="L234" s="5" t="str">
        <f>OBV!H234</f>
        <v>BULLISH DIVERGENCE</v>
      </c>
    </row>
    <row r="235" spans="1:12" ht="13.5" x14ac:dyDescent="0.25">
      <c r="A235" s="3">
        <f>RSI!A235</f>
        <v>44943</v>
      </c>
      <c r="B235" s="2">
        <f>RSI!B235</f>
        <v>19.799299999999999</v>
      </c>
      <c r="C235" s="2">
        <f>RSI!I235</f>
        <v>45.679876037591406</v>
      </c>
      <c r="D235" s="2">
        <f>MACD!E235</f>
        <v>-0.24189240368849596</v>
      </c>
      <c r="E235" s="2">
        <f>MACD!F235</f>
        <v>-0.25190983524171989</v>
      </c>
      <c r="F235" s="2">
        <f>'Moving Avg'!D235</f>
        <v>20.010059999999999</v>
      </c>
      <c r="G235" s="2">
        <f>'Moving Avg'!F235</f>
        <v>19.917764999999999</v>
      </c>
      <c r="H235" s="2">
        <f>'Moving Avg'!G235</f>
        <v>19.982646000000003</v>
      </c>
      <c r="I235" s="2">
        <f>'Moving Avg'!H235</f>
        <v>17.100132500000004</v>
      </c>
      <c r="J235" s="5" t="str">
        <f>OBV!F235</f>
        <v>BEARISH</v>
      </c>
      <c r="K235" s="5" t="str">
        <f>OBV!G235</f>
        <v>NEUTRAL</v>
      </c>
      <c r="L235" s="5" t="str">
        <f>OBV!H235</f>
        <v>CONFIRMED BEARISH</v>
      </c>
    </row>
    <row r="236" spans="1:12" ht="13.5" x14ac:dyDescent="0.25">
      <c r="A236" s="3">
        <f>RSI!A236</f>
        <v>44944</v>
      </c>
      <c r="B236" s="2">
        <f>RSI!B236</f>
        <v>20.084499999999998</v>
      </c>
      <c r="C236" s="2">
        <f>RSI!I236</f>
        <v>52.370398054108286</v>
      </c>
      <c r="D236" s="2">
        <f>MACD!E236</f>
        <v>-0.17781532281576418</v>
      </c>
      <c r="E236" s="2">
        <f>MACD!F236</f>
        <v>-0.23709093275652876</v>
      </c>
      <c r="F236" s="2">
        <f>'Moving Avg'!D236</f>
        <v>19.954599999999999</v>
      </c>
      <c r="G236" s="2">
        <f>'Moving Avg'!F236</f>
        <v>19.937570000000001</v>
      </c>
      <c r="H236" s="2">
        <f>'Moving Avg'!G236</f>
        <v>19.982646000000006</v>
      </c>
      <c r="I236" s="2">
        <f>'Moving Avg'!H236</f>
        <v>17.136173500000005</v>
      </c>
      <c r="J236" s="5" t="str">
        <f>OBV!F236</f>
        <v>BEARISH</v>
      </c>
      <c r="K236" s="5" t="str">
        <f>OBV!G236</f>
        <v>NEUTRAL</v>
      </c>
      <c r="L236" s="5" t="str">
        <f>OBV!H236</f>
        <v>CONFIRMED BEARISH</v>
      </c>
    </row>
    <row r="237" spans="1:12" ht="13.5" x14ac:dyDescent="0.25">
      <c r="A237" s="3">
        <f>RSI!A237</f>
        <v>44945</v>
      </c>
      <c r="B237" s="2">
        <f>RSI!B237</f>
        <v>19.807200000000002</v>
      </c>
      <c r="C237" s="2">
        <f>RSI!I237</f>
        <v>46.387821545406581</v>
      </c>
      <c r="D237" s="2">
        <f>MACD!E237</f>
        <v>-7.3213446658314751E-2</v>
      </c>
      <c r="E237" s="2">
        <f>MACD!F237</f>
        <v>-0.20431543553688597</v>
      </c>
      <c r="F237" s="2">
        <f>'Moving Avg'!D237</f>
        <v>19.954599999999999</v>
      </c>
      <c r="G237" s="2">
        <f>'Moving Avg'!F237</f>
        <v>19.950245000000002</v>
      </c>
      <c r="H237" s="2">
        <f>'Moving Avg'!G237</f>
        <v>19.977258000000003</v>
      </c>
      <c r="I237" s="2">
        <f>'Moving Avg'!H237</f>
        <v>17.171184000000007</v>
      </c>
      <c r="J237" s="5" t="str">
        <f>OBV!F237</f>
        <v>BEARISH</v>
      </c>
      <c r="K237" s="5" t="str">
        <f>OBV!G237</f>
        <v>NEUTRAL</v>
      </c>
      <c r="L237" s="5" t="str">
        <f>OBV!H237</f>
        <v>NEUTRAL</v>
      </c>
    </row>
    <row r="238" spans="1:12" ht="13.5" x14ac:dyDescent="0.25">
      <c r="A238" s="3">
        <f>RSI!A238</f>
        <v>44946</v>
      </c>
      <c r="B238" s="2">
        <f>RSI!B238</f>
        <v>19.799299999999999</v>
      </c>
      <c r="C238" s="2">
        <f>RSI!I238</f>
        <v>46.225808938029139</v>
      </c>
      <c r="D238" s="2">
        <f>MACD!E238</f>
        <v>1.5700997016708129E-2</v>
      </c>
      <c r="E238" s="2">
        <f>MACD!F238</f>
        <v>-0.16031214902616717</v>
      </c>
      <c r="F238" s="2">
        <f>'Moving Avg'!D238</f>
        <v>19.937159999999999</v>
      </c>
      <c r="G238" s="2">
        <f>'Moving Avg'!F238</f>
        <v>19.962525000000003</v>
      </c>
      <c r="H238" s="2">
        <f>'Moving Avg'!G238</f>
        <v>19.966008000000006</v>
      </c>
      <c r="I238" s="2">
        <f>'Moving Avg'!H238</f>
        <v>17.20615500000001</v>
      </c>
      <c r="J238" s="5" t="str">
        <f>OBV!F238</f>
        <v>BEARISH</v>
      </c>
      <c r="K238" s="5" t="str">
        <f>OBV!G238</f>
        <v>WEAK</v>
      </c>
      <c r="L238" s="5" t="str">
        <f>OBV!H238</f>
        <v>CONFIRMED BEARISH</v>
      </c>
    </row>
    <row r="239" spans="1:12" ht="13.5" x14ac:dyDescent="0.25">
      <c r="A239" s="3">
        <f>RSI!A239</f>
        <v>44949</v>
      </c>
      <c r="B239" s="2">
        <f>RSI!B239</f>
        <v>19.014900000000001</v>
      </c>
      <c r="C239" s="2">
        <f>RSI!I239</f>
        <v>33.656551396831105</v>
      </c>
      <c r="D239" s="2">
        <f>MACD!E239</f>
        <v>0.15129036460236023</v>
      </c>
      <c r="E239" s="2">
        <f>MACD!F239</f>
        <v>-9.7991646300461685E-2</v>
      </c>
      <c r="F239" s="2">
        <f>'Moving Avg'!D239</f>
        <v>19.701039999999999</v>
      </c>
      <c r="G239" s="2">
        <f>'Moving Avg'!F239</f>
        <v>19.942715</v>
      </c>
      <c r="H239" s="2">
        <f>'Moving Avg'!G239</f>
        <v>19.93843600000001</v>
      </c>
      <c r="I239" s="2">
        <f>'Moving Avg'!H239</f>
        <v>17.237204000000006</v>
      </c>
      <c r="J239" s="5" t="str">
        <f>OBV!F239</f>
        <v>BEARISH</v>
      </c>
      <c r="K239" s="5" t="str">
        <f>OBV!G239</f>
        <v>WEAK</v>
      </c>
      <c r="L239" s="5" t="str">
        <f>OBV!H239</f>
        <v>CONFIRMED BEARISH</v>
      </c>
    </row>
    <row r="240" spans="1:12" ht="13.5" x14ac:dyDescent="0.25">
      <c r="A240" s="3">
        <f>RSI!A240</f>
        <v>44950</v>
      </c>
      <c r="B240" s="2">
        <f>RSI!B240</f>
        <v>19.807200000000002</v>
      </c>
      <c r="C240" s="2">
        <f>RSI!I240</f>
        <v>48.800189241520499</v>
      </c>
      <c r="D240" s="2">
        <f>MACD!E240</f>
        <v>0.20680237208852859</v>
      </c>
      <c r="E240" s="2">
        <f>MACD!F240</f>
        <v>-3.7032842622663632E-2</v>
      </c>
      <c r="F240" s="2">
        <f>'Moving Avg'!D240</f>
        <v>19.702620000000003</v>
      </c>
      <c r="G240" s="2">
        <f>'Moving Avg'!F240</f>
        <v>19.952220000000004</v>
      </c>
      <c r="H240" s="2">
        <f>'Moving Avg'!G240</f>
        <v>19.925758000000009</v>
      </c>
      <c r="I240" s="2">
        <f>'Moving Avg'!H240</f>
        <v>17.271787500000006</v>
      </c>
      <c r="J240" s="5" t="str">
        <f>OBV!F240</f>
        <v>BEARISH</v>
      </c>
      <c r="K240" s="5" t="str">
        <f>OBV!G240</f>
        <v>WEAK</v>
      </c>
      <c r="L240" s="5" t="str">
        <f>OBV!H240</f>
        <v>BEARISH DIVERGENCE</v>
      </c>
    </row>
    <row r="241" spans="1:12" ht="13.5" x14ac:dyDescent="0.25">
      <c r="A241" s="3">
        <f>RSI!A241</f>
        <v>44951</v>
      </c>
      <c r="B241" s="2">
        <f>RSI!B241</f>
        <v>19.807200000000002</v>
      </c>
      <c r="C241" s="2">
        <f>RSI!I241</f>
        <v>48.800189241520506</v>
      </c>
      <c r="D241" s="2">
        <f>MACD!E241</f>
        <v>0.2542581913772537</v>
      </c>
      <c r="E241" s="2">
        <f>MACD!F241</f>
        <v>2.1225364177319836E-2</v>
      </c>
      <c r="F241" s="2">
        <f>'Moving Avg'!D241</f>
        <v>19.647159999999996</v>
      </c>
      <c r="G241" s="2">
        <f>'Moving Avg'!F241</f>
        <v>19.961725000000005</v>
      </c>
      <c r="H241" s="2">
        <f>'Moving Avg'!G241</f>
        <v>19.913080000000008</v>
      </c>
      <c r="I241" s="2">
        <f>'Moving Avg'!H241</f>
        <v>17.30651300000001</v>
      </c>
      <c r="J241" s="5" t="str">
        <f>OBV!F241</f>
        <v>BEARISH</v>
      </c>
      <c r="K241" s="5" t="str">
        <f>OBV!G241</f>
        <v>WEAK</v>
      </c>
      <c r="L241" s="5" t="str">
        <f>OBV!H241</f>
        <v>CONFIRMED BEARISH</v>
      </c>
    </row>
    <row r="242" spans="1:12" ht="13.5" x14ac:dyDescent="0.25">
      <c r="A242" s="3">
        <f>RSI!A242</f>
        <v>44952</v>
      </c>
      <c r="B242" s="2">
        <f>RSI!B242</f>
        <v>19.648800000000001</v>
      </c>
      <c r="C242" s="2">
        <f>RSI!I242</f>
        <v>46.347227256891983</v>
      </c>
      <c r="D242" s="2">
        <f>MACD!E242</f>
        <v>0.22127163165899333</v>
      </c>
      <c r="E242" s="2">
        <f>MACD!F242</f>
        <v>6.123461767365454E-2</v>
      </c>
      <c r="F242" s="2">
        <f>'Moving Avg'!D242</f>
        <v>19.615480000000002</v>
      </c>
      <c r="G242" s="2">
        <f>'Moving Avg'!F242</f>
        <v>19.966875000000005</v>
      </c>
      <c r="H242" s="2">
        <f>'Moving Avg'!G242</f>
        <v>19.898820000000004</v>
      </c>
      <c r="I242" s="2">
        <f>'Moving Avg'!H242</f>
        <v>17.33923750000001</v>
      </c>
      <c r="J242" s="5" t="str">
        <f>OBV!F242</f>
        <v>BEARISH</v>
      </c>
      <c r="K242" s="5" t="str">
        <f>OBV!G242</f>
        <v>WEAK</v>
      </c>
      <c r="L242" s="5" t="str">
        <f>OBV!H242</f>
        <v>CONFIRMED BEARISH</v>
      </c>
    </row>
    <row r="243" spans="1:12" ht="13.5" x14ac:dyDescent="0.25">
      <c r="A243" s="3">
        <f>RSI!A243</f>
        <v>44953</v>
      </c>
      <c r="B243" s="2">
        <f>RSI!B243</f>
        <v>19.807200000000002</v>
      </c>
      <c r="C243" s="2">
        <f>RSI!I243</f>
        <v>49.102414840337872</v>
      </c>
      <c r="D243" s="2">
        <f>MACD!E243</f>
        <v>0.19517764177535213</v>
      </c>
      <c r="E243" s="2">
        <f>MACD!F243</f>
        <v>8.8023222493994066E-2</v>
      </c>
      <c r="F243" s="2">
        <f>'Moving Avg'!D243</f>
        <v>19.617060000000002</v>
      </c>
      <c r="G243" s="2">
        <f>'Moving Avg'!F243</f>
        <v>19.979945000000008</v>
      </c>
      <c r="H243" s="2">
        <f>'Moving Avg'!G243</f>
        <v>19.887886000000002</v>
      </c>
      <c r="I243" s="2">
        <f>'Moving Avg'!H243</f>
        <v>17.37382100000001</v>
      </c>
      <c r="J243" s="5" t="str">
        <f>OBV!F243</f>
        <v>BEARISH</v>
      </c>
      <c r="K243" s="5" t="str">
        <f>OBV!G243</f>
        <v>WEAK</v>
      </c>
      <c r="L243" s="5" t="str">
        <f>OBV!H243</f>
        <v>BEARISH DIVERGENCE</v>
      </c>
    </row>
    <row r="244" spans="1:12" ht="13.5" x14ac:dyDescent="0.25">
      <c r="A244" s="3">
        <f>RSI!A244</f>
        <v>44956</v>
      </c>
      <c r="B244" s="2">
        <f>RSI!B244</f>
        <v>19.807200000000002</v>
      </c>
      <c r="C244" s="2">
        <f>RSI!I244</f>
        <v>49.102414840337872</v>
      </c>
      <c r="D244" s="2">
        <f>MACD!E244</f>
        <v>0.22095155121949972</v>
      </c>
      <c r="E244" s="2">
        <f>MACD!F244</f>
        <v>0.11460888823909521</v>
      </c>
      <c r="F244" s="2">
        <f>'Moving Avg'!D244</f>
        <v>19.77552</v>
      </c>
      <c r="G244" s="2">
        <f>'Moving Avg'!F244</f>
        <v>19.979945000000008</v>
      </c>
      <c r="H244" s="2">
        <f>'Moving Avg'!G244</f>
        <v>19.878536</v>
      </c>
      <c r="I244" s="2">
        <f>'Moving Avg'!H244</f>
        <v>17.408120000000011</v>
      </c>
      <c r="J244" s="5" t="str">
        <f>OBV!F244</f>
        <v>BULLISH</v>
      </c>
      <c r="K244" s="5" t="str">
        <f>OBV!G244</f>
        <v>NEUTRAL</v>
      </c>
      <c r="L244" s="5" t="str">
        <f>OBV!H244</f>
        <v>CONFIRMED BULLISH</v>
      </c>
    </row>
    <row r="245" spans="1:12" ht="13.5" x14ac:dyDescent="0.25">
      <c r="A245" s="3">
        <f>RSI!A245</f>
        <v>44957</v>
      </c>
      <c r="B245" s="2">
        <f>RSI!B245</f>
        <v>19.807200000000002</v>
      </c>
      <c r="C245" s="2">
        <f>RSI!I245</f>
        <v>49.102414840337872</v>
      </c>
      <c r="D245" s="2">
        <f>MACD!E245</f>
        <v>0.18209804379005234</v>
      </c>
      <c r="E245" s="2">
        <f>MACD!F245</f>
        <v>0.12810671934928664</v>
      </c>
      <c r="F245" s="2">
        <f>'Moving Avg'!D245</f>
        <v>19.77552</v>
      </c>
      <c r="G245" s="2">
        <f>'Moving Avg'!F245</f>
        <v>19.960135000000005</v>
      </c>
      <c r="H245" s="2">
        <f>'Moving Avg'!G245</f>
        <v>19.869028</v>
      </c>
      <c r="I245" s="2">
        <f>'Moving Avg'!H245</f>
        <v>17.443130500000013</v>
      </c>
      <c r="J245" s="5" t="str">
        <f>OBV!F245</f>
        <v>BEARISH</v>
      </c>
      <c r="K245" s="5" t="str">
        <f>OBV!G245</f>
        <v>NEUTRAL</v>
      </c>
      <c r="L245" s="5" t="str">
        <f>OBV!H245</f>
        <v>NEUTRAL</v>
      </c>
    </row>
    <row r="246" spans="1:12" ht="13.5" x14ac:dyDescent="0.25">
      <c r="A246" s="3">
        <f>RSI!A246</f>
        <v>44958</v>
      </c>
      <c r="B246" s="2">
        <f>RSI!B246</f>
        <v>19.7835</v>
      </c>
      <c r="C246" s="2">
        <f>RSI!I246</f>
        <v>48.635689588773133</v>
      </c>
      <c r="D246" s="2">
        <f>MACD!E246</f>
        <v>0.19512452037621131</v>
      </c>
      <c r="E246" s="2">
        <f>MACD!F246</f>
        <v>0.14151027955467158</v>
      </c>
      <c r="F246" s="2">
        <f>'Moving Avg'!D246</f>
        <v>19.770780000000002</v>
      </c>
      <c r="G246" s="2">
        <f>'Moving Avg'!F246</f>
        <v>19.939140000000005</v>
      </c>
      <c r="H246" s="2">
        <f>'Moving Avg'!G246</f>
        <v>19.859045999999999</v>
      </c>
      <c r="I246" s="2">
        <f>'Moving Avg'!H246</f>
        <v>17.477666500000012</v>
      </c>
      <c r="J246" s="5" t="str">
        <f>OBV!F246</f>
        <v>BEARISH</v>
      </c>
      <c r="K246" s="5" t="str">
        <f>OBV!G246</f>
        <v>NEUTRAL</v>
      </c>
      <c r="L246" s="5" t="str">
        <f>OBV!H246</f>
        <v>CONFIRMED BEARISH</v>
      </c>
    </row>
    <row r="247" spans="1:12" ht="13.5" x14ac:dyDescent="0.25">
      <c r="A247" s="3">
        <f>RSI!A247</f>
        <v>44959</v>
      </c>
      <c r="B247" s="2">
        <f>RSI!B247</f>
        <v>19.775500000000001</v>
      </c>
      <c r="C247" s="2">
        <f>RSI!I247</f>
        <v>48.468217737190528</v>
      </c>
      <c r="D247" s="2">
        <f>MACD!E247</f>
        <v>0.1644680616288845</v>
      </c>
      <c r="E247" s="2">
        <f>MACD!F247</f>
        <v>0.14610183596951418</v>
      </c>
      <c r="F247" s="2">
        <f>'Moving Avg'!D247</f>
        <v>19.796120000000002</v>
      </c>
      <c r="G247" s="2">
        <f>'Moving Avg'!F247</f>
        <v>19.907840000000004</v>
      </c>
      <c r="H247" s="2">
        <f>'Moving Avg'!G247</f>
        <v>19.849062</v>
      </c>
      <c r="I247" s="2">
        <f>'Moving Avg'!H247</f>
        <v>17.512162500000013</v>
      </c>
      <c r="J247" s="5" t="str">
        <f>OBV!F247</f>
        <v>BEARISH</v>
      </c>
      <c r="K247" s="5" t="str">
        <f>OBV!G247</f>
        <v>NEUTRAL</v>
      </c>
      <c r="L247" s="5" t="str">
        <f>OBV!H247</f>
        <v>BEARISH DIVERGENCE</v>
      </c>
    </row>
    <row r="248" spans="1:12" ht="13.5" x14ac:dyDescent="0.25">
      <c r="A248" s="3">
        <f>RSI!A248</f>
        <v>44960</v>
      </c>
      <c r="B248" s="2">
        <f>RSI!B248</f>
        <v>19.775500000000001</v>
      </c>
      <c r="C248" s="2">
        <f>RSI!I248</f>
        <v>48.468217737190528</v>
      </c>
      <c r="D248" s="2">
        <f>MACD!E248</f>
        <v>0.13772105763449716</v>
      </c>
      <c r="E248" s="2">
        <f>MACD!F248</f>
        <v>0.14442568030251077</v>
      </c>
      <c r="F248" s="2">
        <f>'Moving Avg'!D248</f>
        <v>19.78978</v>
      </c>
      <c r="G248" s="2">
        <f>'Moving Avg'!F248</f>
        <v>19.876940000000005</v>
      </c>
      <c r="H248" s="2">
        <f>'Moving Avg'!G248</f>
        <v>19.840661999999998</v>
      </c>
      <c r="I248" s="2">
        <f>'Moving Avg'!H248</f>
        <v>17.546658500000014</v>
      </c>
      <c r="J248" s="5" t="str">
        <f>OBV!F248</f>
        <v>BEARISH</v>
      </c>
      <c r="K248" s="5" t="str">
        <f>OBV!G248</f>
        <v>NEUTRAL</v>
      </c>
      <c r="L248" s="5" t="str">
        <f>OBV!H248</f>
        <v>CONFIRMED BEARISH</v>
      </c>
    </row>
    <row r="249" spans="1:12" ht="13.5" x14ac:dyDescent="0.25">
      <c r="A249" s="3">
        <f>RSI!A249</f>
        <v>44963</v>
      </c>
      <c r="B249" s="2">
        <f>RSI!B249</f>
        <v>20.155799999999999</v>
      </c>
      <c r="C249" s="2">
        <f>RSI!I249</f>
        <v>56.69023328311652</v>
      </c>
      <c r="D249" s="2">
        <f>MACD!E249</f>
        <v>-3.3380111393977785E-2</v>
      </c>
      <c r="E249" s="2">
        <f>MACD!F249</f>
        <v>0.10886452196321306</v>
      </c>
      <c r="F249" s="2">
        <f>'Moving Avg'!D249</f>
        <v>19.859500000000001</v>
      </c>
      <c r="G249" s="2">
        <f>'Moving Avg'!F249</f>
        <v>19.864655000000006</v>
      </c>
      <c r="H249" s="2">
        <f>'Moving Avg'!G249</f>
        <v>19.839709999999997</v>
      </c>
      <c r="I249" s="2">
        <f>'Moving Avg'!H249</f>
        <v>17.58305600000001</v>
      </c>
      <c r="J249" s="5" t="str">
        <f>OBV!F249</f>
        <v>BEARISH</v>
      </c>
      <c r="K249" s="5" t="str">
        <f>OBV!G249</f>
        <v>NEUTRAL</v>
      </c>
      <c r="L249" s="5" t="str">
        <f>OBV!H249</f>
        <v>BEARISH DIVERGENCE</v>
      </c>
    </row>
    <row r="250" spans="1:12" ht="13.5" x14ac:dyDescent="0.25">
      <c r="A250" s="3">
        <f>RSI!A250</f>
        <v>44964</v>
      </c>
      <c r="B250" s="2">
        <f>RSI!B250</f>
        <v>19.712199999999999</v>
      </c>
      <c r="C250" s="2">
        <f>RSI!I250</f>
        <v>47.225114918321218</v>
      </c>
      <c r="D250" s="2">
        <f>MACD!E250</f>
        <v>-2.5303476172478412E-2</v>
      </c>
      <c r="E250" s="2">
        <f>MACD!F250</f>
        <v>8.2030922336074771E-2</v>
      </c>
      <c r="F250" s="2">
        <f>'Moving Avg'!D250</f>
        <v>19.840499999999999</v>
      </c>
      <c r="G250" s="2">
        <f>'Moving Avg'!F250</f>
        <v>19.832175000000003</v>
      </c>
      <c r="H250" s="2">
        <f>'Moving Avg'!G250</f>
        <v>19.833055999999999</v>
      </c>
      <c r="I250" s="2">
        <f>'Moving Avg'!H250</f>
        <v>17.61723550000001</v>
      </c>
      <c r="J250" s="5" t="str">
        <f>OBV!F250</f>
        <v>BEARISH</v>
      </c>
      <c r="K250" s="5" t="str">
        <f>OBV!G250</f>
        <v>NEUTRAL</v>
      </c>
      <c r="L250" s="5" t="str">
        <f>OBV!H250</f>
        <v>CONFIRMED BEARISH</v>
      </c>
    </row>
    <row r="251" spans="1:12" ht="13.5" x14ac:dyDescent="0.25">
      <c r="A251" s="3">
        <f>RSI!A251</f>
        <v>44965</v>
      </c>
      <c r="B251" s="2">
        <f>RSI!B251</f>
        <v>19.712199999999999</v>
      </c>
      <c r="C251" s="2">
        <f>RSI!I251</f>
        <v>47.225114918321218</v>
      </c>
      <c r="D251" s="2">
        <f>MACD!E251</f>
        <v>-1.7604648279025525E-2</v>
      </c>
      <c r="E251" s="2">
        <f>MACD!F251</f>
        <v>6.2103808213054716E-2</v>
      </c>
      <c r="F251" s="2">
        <f>'Moving Avg'!D251</f>
        <v>19.826239999999999</v>
      </c>
      <c r="G251" s="2">
        <f>'Moving Avg'!F251</f>
        <v>19.799695000000003</v>
      </c>
      <c r="H251" s="2">
        <f>'Moving Avg'!G251</f>
        <v>19.826401999999998</v>
      </c>
      <c r="I251" s="2">
        <f>'Moving Avg'!H251</f>
        <v>17.651415000000007</v>
      </c>
      <c r="J251" s="5" t="str">
        <f>OBV!F251</f>
        <v>BEARISH</v>
      </c>
      <c r="K251" s="5" t="str">
        <f>OBV!G251</f>
        <v>NEUTRAL</v>
      </c>
      <c r="L251" s="5" t="str">
        <f>OBV!H251</f>
        <v>CONFIRMED BEARISH</v>
      </c>
    </row>
    <row r="252" spans="1:12" ht="13.5" x14ac:dyDescent="0.25">
      <c r="A252" s="3">
        <f>RSI!A252</f>
        <v>44966</v>
      </c>
      <c r="B252" s="2">
        <f>RSI!B252</f>
        <v>19.720099999999999</v>
      </c>
      <c r="C252" s="2">
        <f>RSI!I252</f>
        <v>47.406480536187367</v>
      </c>
      <c r="D252" s="2">
        <f>MACD!E252</f>
        <v>-3.5243975162742913E-2</v>
      </c>
      <c r="E252" s="2">
        <f>MACD!F252</f>
        <v>4.2634251537895192E-2</v>
      </c>
      <c r="F252" s="2">
        <f>'Moving Avg'!D252</f>
        <v>19.815159999999999</v>
      </c>
      <c r="G252" s="2">
        <f>'Moving Avg'!F252</f>
        <v>19.795340000000003</v>
      </c>
      <c r="H252" s="2">
        <f>'Moving Avg'!G252</f>
        <v>19.824659999999998</v>
      </c>
      <c r="I252" s="2">
        <f>'Moving Avg'!H252</f>
        <v>17.685634000000007</v>
      </c>
      <c r="J252" s="5" t="str">
        <f>OBV!F252</f>
        <v>BEARISH</v>
      </c>
      <c r="K252" s="5" t="str">
        <f>OBV!G252</f>
        <v>NEUTRAL</v>
      </c>
      <c r="L252" s="5" t="str">
        <f>OBV!H252</f>
        <v>CONFIRMED BEARISH</v>
      </c>
    </row>
    <row r="253" spans="1:12" ht="13.5" x14ac:dyDescent="0.25">
      <c r="A253" s="3">
        <f>RSI!A253</f>
        <v>44967</v>
      </c>
      <c r="B253" s="2">
        <f>RSI!B253</f>
        <v>19.640899999999998</v>
      </c>
      <c r="C253" s="2">
        <f>RSI!I253</f>
        <v>45.710479120031074</v>
      </c>
      <c r="D253" s="2">
        <f>MACD!E253</f>
        <v>-1.923895804699427E-2</v>
      </c>
      <c r="E253" s="2">
        <f>MACD!F253</f>
        <v>3.0259609620917303E-2</v>
      </c>
      <c r="F253" s="2">
        <f>'Moving Avg'!D253</f>
        <v>19.788239999999998</v>
      </c>
      <c r="G253" s="2">
        <f>'Moving Avg'!F253</f>
        <v>19.783059999999999</v>
      </c>
      <c r="H253" s="2">
        <f>'Moving Avg'!G253</f>
        <v>19.816737999999997</v>
      </c>
      <c r="I253" s="2">
        <f>'Moving Avg'!H253</f>
        <v>17.718034500000009</v>
      </c>
      <c r="J253" s="5" t="str">
        <f>OBV!F253</f>
        <v>BEARISH</v>
      </c>
      <c r="K253" s="5" t="str">
        <f>OBV!G253</f>
        <v>NEUTRAL</v>
      </c>
      <c r="L253" s="5" t="str">
        <f>OBV!H253</f>
        <v>CONFIRMED BEARISH</v>
      </c>
    </row>
    <row r="254" spans="1:12" ht="13.5" x14ac:dyDescent="0.25">
      <c r="A254" s="3">
        <f>RSI!A254</f>
        <v>44970</v>
      </c>
      <c r="B254" s="2">
        <f>RSI!B254</f>
        <v>19.7042</v>
      </c>
      <c r="C254" s="2">
        <f>RSI!I254</f>
        <v>47.332275269510134</v>
      </c>
      <c r="D254" s="2">
        <f>MACD!E254</f>
        <v>-9.2738995312728889E-3</v>
      </c>
      <c r="E254" s="2">
        <f>MACD!F254</f>
        <v>2.2352907790479264E-2</v>
      </c>
      <c r="F254" s="2">
        <f>'Moving Avg'!D254</f>
        <v>19.69792</v>
      </c>
      <c r="G254" s="2">
        <f>'Moving Avg'!F254</f>
        <v>19.758495</v>
      </c>
      <c r="H254" s="2">
        <f>'Moving Avg'!G254</f>
        <v>19.827354</v>
      </c>
      <c r="I254" s="2">
        <f>'Moving Avg'!H254</f>
        <v>17.749542000000009</v>
      </c>
      <c r="J254" s="5" t="str">
        <f>OBV!F254</f>
        <v>BEARISH</v>
      </c>
      <c r="K254" s="5" t="str">
        <f>OBV!G254</f>
        <v>NEUTRAL</v>
      </c>
      <c r="L254" s="5" t="str">
        <f>OBV!H254</f>
        <v>CONFIRMED BEARISH</v>
      </c>
    </row>
    <row r="255" spans="1:12" ht="13.5" x14ac:dyDescent="0.25">
      <c r="A255" s="3">
        <f>RSI!A255</f>
        <v>44971</v>
      </c>
      <c r="B255" s="2">
        <f>RSI!B255</f>
        <v>19.632899999999999</v>
      </c>
      <c r="C255" s="2">
        <f>RSI!I255</f>
        <v>45.67708053044111</v>
      </c>
      <c r="D255" s="2">
        <f>MACD!E255</f>
        <v>5.0944386167302014E-3</v>
      </c>
      <c r="E255" s="2">
        <f>MACD!F255</f>
        <v>1.890121395572945E-2</v>
      </c>
      <c r="F255" s="2">
        <f>'Moving Avg'!D255</f>
        <v>19.68206</v>
      </c>
      <c r="G255" s="2">
        <f>'Moving Avg'!F255</f>
        <v>19.750174999999999</v>
      </c>
      <c r="H255" s="2">
        <f>'Moving Avg'!G255</f>
        <v>19.819113999999999</v>
      </c>
      <c r="I255" s="2">
        <f>'Moving Avg'!H255</f>
        <v>17.78083500000001</v>
      </c>
      <c r="J255" s="5" t="str">
        <f>OBV!F255</f>
        <v>BEARISH</v>
      </c>
      <c r="K255" s="5" t="str">
        <f>OBV!G255</f>
        <v>NEUTRAL</v>
      </c>
      <c r="L255" s="5" t="str">
        <f>OBV!H255</f>
        <v>CONFIRMED BEARISH</v>
      </c>
    </row>
    <row r="256" spans="1:12" ht="13.5" x14ac:dyDescent="0.25">
      <c r="A256" s="3">
        <f>RSI!A256</f>
        <v>44972</v>
      </c>
      <c r="B256" s="2">
        <f>RSI!B256</f>
        <v>19.625</v>
      </c>
      <c r="C256" s="2">
        <f>RSI!I256</f>
        <v>45.487277168107255</v>
      </c>
      <c r="D256" s="2">
        <f>MACD!E256</f>
        <v>1.5218983449312162E-2</v>
      </c>
      <c r="E256" s="2">
        <f>MACD!F256</f>
        <v>1.8164767854445991E-2</v>
      </c>
      <c r="F256" s="2">
        <f>'Moving Avg'!D256</f>
        <v>19.664619999999999</v>
      </c>
      <c r="G256" s="2">
        <f>'Moving Avg'!F256</f>
        <v>19.727199999999996</v>
      </c>
      <c r="H256" s="2">
        <f>'Moving Avg'!G256</f>
        <v>19.815469999999998</v>
      </c>
      <c r="I256" s="2">
        <f>'Moving Avg'!H256</f>
        <v>17.811733000000011</v>
      </c>
      <c r="J256" s="5" t="str">
        <f>OBV!F256</f>
        <v>BEARISH</v>
      </c>
      <c r="K256" s="5" t="str">
        <f>OBV!G256</f>
        <v>NEUTRAL</v>
      </c>
      <c r="L256" s="5" t="str">
        <f>OBV!H256</f>
        <v>CONFIRMED BEARISH</v>
      </c>
    </row>
    <row r="257" spans="1:12" ht="13.5" x14ac:dyDescent="0.25">
      <c r="A257" s="3">
        <f>RSI!A257</f>
        <v>44973</v>
      </c>
      <c r="B257" s="2">
        <f>RSI!B257</f>
        <v>19.632899999999999</v>
      </c>
      <c r="C257" s="2">
        <f>RSI!I257</f>
        <v>45.730133260104388</v>
      </c>
      <c r="D257" s="2">
        <f>MACD!E257</f>
        <v>2.2968196825839726E-2</v>
      </c>
      <c r="E257" s="2">
        <f>MACD!F257</f>
        <v>1.9125453648724738E-2</v>
      </c>
      <c r="F257" s="2">
        <f>'Moving Avg'!D257</f>
        <v>19.647180000000002</v>
      </c>
      <c r="G257" s="2">
        <f>'Moving Avg'!F257</f>
        <v>19.718485000000001</v>
      </c>
      <c r="H257" s="2">
        <f>'Moving Avg'!G257</f>
        <v>19.811983999999999</v>
      </c>
      <c r="I257" s="2">
        <f>'Moving Avg'!H257</f>
        <v>17.842315000000013</v>
      </c>
      <c r="J257" s="5" t="str">
        <f>OBV!F257</f>
        <v>BEARISH</v>
      </c>
      <c r="K257" s="5" t="str">
        <f>OBV!G257</f>
        <v>NEUTRAL</v>
      </c>
      <c r="L257" s="5" t="str">
        <f>OBV!H257</f>
        <v>CONFIRMED BEARISH</v>
      </c>
    </row>
    <row r="258" spans="1:12" ht="13.5" x14ac:dyDescent="0.25">
      <c r="A258" s="3">
        <f>RSI!A258</f>
        <v>44974</v>
      </c>
      <c r="B258" s="2">
        <f>RSI!B258</f>
        <v>19.632899999999999</v>
      </c>
      <c r="C258" s="2">
        <f>RSI!I258</f>
        <v>45.730133260104388</v>
      </c>
      <c r="D258" s="2">
        <f>MACD!E258</f>
        <v>3.0402843239635047E-2</v>
      </c>
      <c r="E258" s="2">
        <f>MACD!F258</f>
        <v>2.1380931566906802E-2</v>
      </c>
      <c r="F258" s="2">
        <f>'Moving Avg'!D258</f>
        <v>19.645580000000002</v>
      </c>
      <c r="G258" s="2">
        <f>'Moving Avg'!F258</f>
        <v>19.710165</v>
      </c>
      <c r="H258" s="2">
        <f>'Moving Avg'!G258</f>
        <v>19.808497999999997</v>
      </c>
      <c r="I258" s="2">
        <f>'Moving Avg'!H258</f>
        <v>17.872897000000012</v>
      </c>
      <c r="J258" s="5" t="str">
        <f>OBV!F258</f>
        <v>BEARISH</v>
      </c>
      <c r="K258" s="5" t="str">
        <f>OBV!G258</f>
        <v>NEUTRAL</v>
      </c>
      <c r="L258" s="5" t="str">
        <f>OBV!H258</f>
        <v>CONFIRMED BEARISH</v>
      </c>
    </row>
    <row r="259" spans="1:12" ht="13.5" x14ac:dyDescent="0.25">
      <c r="A259" s="3">
        <f>RSI!A259</f>
        <v>44977</v>
      </c>
      <c r="B259" s="2">
        <f>RSI!B259</f>
        <v>19.625</v>
      </c>
      <c r="C259" s="2">
        <f>RSI!I259</f>
        <v>45.495069958860007</v>
      </c>
      <c r="D259" s="2">
        <f>MACD!E259</f>
        <v>9.659918623346897E-2</v>
      </c>
      <c r="E259" s="2">
        <f>MACD!F259</f>
        <v>3.6424582500219238E-2</v>
      </c>
      <c r="F259" s="2">
        <f>'Moving Avg'!D259</f>
        <v>19.629739999999998</v>
      </c>
      <c r="G259" s="2">
        <f>'Moving Avg'!F259</f>
        <v>19.740670000000001</v>
      </c>
      <c r="H259" s="2">
        <f>'Moving Avg'!G259</f>
        <v>19.804853999999999</v>
      </c>
      <c r="I259" s="2">
        <f>'Moving Avg'!H259</f>
        <v>17.901696500000014</v>
      </c>
      <c r="J259" s="5" t="str">
        <f>OBV!F259</f>
        <v>BEARISH</v>
      </c>
      <c r="K259" s="5" t="str">
        <f>OBV!G259</f>
        <v>NEUTRAL</v>
      </c>
      <c r="L259" s="5" t="str">
        <f>OBV!H259</f>
        <v>CONFIRMED BEARISH</v>
      </c>
    </row>
    <row r="260" spans="1:12" ht="13.5" x14ac:dyDescent="0.25">
      <c r="A260" s="3">
        <f>RSI!A260</f>
        <v>44978</v>
      </c>
      <c r="B260" s="2">
        <f>RSI!B260</f>
        <v>19.632899999999999</v>
      </c>
      <c r="C260" s="2">
        <f>RSI!I260</f>
        <v>45.795128069405862</v>
      </c>
      <c r="D260" s="2">
        <f>MACD!E260</f>
        <v>8.4579236314294093E-2</v>
      </c>
      <c r="E260" s="2">
        <f>MACD!F260</f>
        <v>4.6055513263034212E-2</v>
      </c>
      <c r="F260" s="2">
        <f>'Moving Avg'!D260</f>
        <v>19.629739999999998</v>
      </c>
      <c r="G260" s="2">
        <f>'Moving Avg'!F260</f>
        <v>19.731955000000003</v>
      </c>
      <c r="H260" s="2">
        <f>'Moving Avg'!G260</f>
        <v>19.802159999999997</v>
      </c>
      <c r="I260" s="2">
        <f>'Moving Avg'!H260</f>
        <v>17.930179500000015</v>
      </c>
      <c r="J260" s="5" t="str">
        <f>OBV!F260</f>
        <v>BEARISH</v>
      </c>
      <c r="K260" s="5" t="str">
        <f>OBV!G260</f>
        <v>NEUTRAL</v>
      </c>
      <c r="L260" s="5" t="str">
        <f>OBV!H260</f>
        <v>NEUTRAL</v>
      </c>
    </row>
    <row r="261" spans="1:12" ht="13.5" x14ac:dyDescent="0.25">
      <c r="A261" s="3">
        <f>RSI!A261</f>
        <v>44979</v>
      </c>
      <c r="B261" s="2">
        <f>RSI!B261</f>
        <v>19.5854</v>
      </c>
      <c r="C261" s="2">
        <f>RSI!I261</f>
        <v>44.218866135916805</v>
      </c>
      <c r="D261" s="2">
        <f>MACD!E261</f>
        <v>7.8620252915346356E-2</v>
      </c>
      <c r="E261" s="2">
        <f>MACD!F261</f>
        <v>5.2568461193496646E-2</v>
      </c>
      <c r="F261" s="2">
        <f>'Moving Avg'!D261</f>
        <v>19.621819999999996</v>
      </c>
      <c r="G261" s="2">
        <f>'Moving Avg'!F261</f>
        <v>19.720865</v>
      </c>
      <c r="H261" s="2">
        <f>'Moving Avg'!G261</f>
        <v>19.799465999999999</v>
      </c>
      <c r="I261" s="2">
        <f>'Moving Avg'!H261</f>
        <v>17.957073500000014</v>
      </c>
      <c r="J261" s="5" t="str">
        <f>OBV!F261</f>
        <v>BEARISH</v>
      </c>
      <c r="K261" s="5" t="str">
        <f>OBV!G261</f>
        <v>NEUTRAL</v>
      </c>
      <c r="L261" s="5" t="str">
        <f>OBV!H261</f>
        <v>CONFIRMED BEARISH</v>
      </c>
    </row>
    <row r="262" spans="1:12" ht="13.5" x14ac:dyDescent="0.25">
      <c r="A262" s="3">
        <f>RSI!A262</f>
        <v>44980</v>
      </c>
      <c r="B262" s="2">
        <f>RSI!B262</f>
        <v>19.632899999999999</v>
      </c>
      <c r="C262" s="2">
        <f>RSI!I262</f>
        <v>46.212631691311287</v>
      </c>
      <c r="D262" s="2">
        <f>MACD!E262</f>
        <v>7.2197456771839086E-2</v>
      </c>
      <c r="E262" s="2">
        <f>MACD!F262</f>
        <v>5.6494260309165135E-2</v>
      </c>
      <c r="F262" s="2">
        <f>'Moving Avg'!D262</f>
        <v>19.621820000000003</v>
      </c>
      <c r="G262" s="2">
        <f>'Moving Avg'!F262</f>
        <v>19.72007</v>
      </c>
      <c r="H262" s="2">
        <f>'Moving Avg'!G262</f>
        <v>19.797721999999997</v>
      </c>
      <c r="I262" s="2">
        <f>'Moving Avg'!H262</f>
        <v>17.982675500000013</v>
      </c>
      <c r="J262" s="5" t="str">
        <f>OBV!F262</f>
        <v>BEARISH</v>
      </c>
      <c r="K262" s="5" t="str">
        <f>OBV!G262</f>
        <v>NEUTRAL</v>
      </c>
      <c r="L262" s="5" t="str">
        <f>OBV!H262</f>
        <v>NEUTRAL</v>
      </c>
    </row>
    <row r="263" spans="1:12" ht="13.5" x14ac:dyDescent="0.25">
      <c r="A263" s="3">
        <f>RSI!A263</f>
        <v>44981</v>
      </c>
      <c r="B263" s="2">
        <f>RSI!B263</f>
        <v>19.632899999999999</v>
      </c>
      <c r="C263" s="2">
        <f>RSI!I263</f>
        <v>46.21263169131128</v>
      </c>
      <c r="D263" s="2">
        <f>MACD!E263</f>
        <v>5.5151705300179543E-2</v>
      </c>
      <c r="E263" s="2">
        <f>MACD!F263</f>
        <v>5.6225749307368025E-2</v>
      </c>
      <c r="F263" s="2">
        <f>'Moving Avg'!D263</f>
        <v>19.621820000000003</v>
      </c>
      <c r="G263" s="2">
        <f>'Moving Avg'!F263</f>
        <v>19.711355000000001</v>
      </c>
      <c r="H263" s="2">
        <f>'Moving Avg'!G263</f>
        <v>19.795977999999995</v>
      </c>
      <c r="I263" s="2">
        <f>'Moving Avg'!H263</f>
        <v>18.008633000000017</v>
      </c>
      <c r="J263" s="5" t="str">
        <f>OBV!F263</f>
        <v>BEARISH</v>
      </c>
      <c r="K263" s="5" t="str">
        <f>OBV!G263</f>
        <v>NEUTRAL</v>
      </c>
      <c r="L263" s="5" t="str">
        <f>OBV!H263</f>
        <v>NEUTRAL</v>
      </c>
    </row>
    <row r="264" spans="1:12" ht="13.5" x14ac:dyDescent="0.25">
      <c r="A264" s="3">
        <f>RSI!A264</f>
        <v>44984</v>
      </c>
      <c r="B264" s="2">
        <f>RSI!B264</f>
        <v>19.609200000000001</v>
      </c>
      <c r="C264" s="2">
        <f>RSI!I264</f>
        <v>45.276190027328468</v>
      </c>
      <c r="D264" s="2">
        <f>MACD!E264</f>
        <v>5.2753447534062303E-2</v>
      </c>
      <c r="E264" s="2">
        <f>MACD!F264</f>
        <v>5.5531288952706884E-2</v>
      </c>
      <c r="F264" s="2">
        <f>'Moving Avg'!D264</f>
        <v>19.618659999999998</v>
      </c>
      <c r="G264" s="2">
        <f>'Moving Avg'!F264</f>
        <v>19.701455000000003</v>
      </c>
      <c r="H264" s="2">
        <f>'Moving Avg'!G264</f>
        <v>19.793759999999995</v>
      </c>
      <c r="I264" s="2">
        <f>'Moving Avg'!H264</f>
        <v>18.035575000000016</v>
      </c>
      <c r="J264" s="5" t="str">
        <f>OBV!F264</f>
        <v>BEARISH</v>
      </c>
      <c r="K264" s="5" t="str">
        <f>OBV!G264</f>
        <v>NEUTRAL</v>
      </c>
      <c r="L264" s="5" t="str">
        <f>OBV!H264</f>
        <v>CONFIRMED BEARISH</v>
      </c>
    </row>
    <row r="265" spans="1:12" ht="13.5" x14ac:dyDescent="0.25">
      <c r="A265" s="3">
        <f>RSI!A265</f>
        <v>44985</v>
      </c>
      <c r="B265" s="2">
        <f>RSI!B265</f>
        <v>19.609200000000001</v>
      </c>
      <c r="C265" s="2">
        <f>RSI!I265</f>
        <v>45.276190027328461</v>
      </c>
      <c r="D265" s="2">
        <f>MACD!E265</f>
        <v>4.038668207589069E-2</v>
      </c>
      <c r="E265" s="2">
        <f>MACD!F265</f>
        <v>5.2502367577343646E-2</v>
      </c>
      <c r="F265" s="2">
        <f>'Moving Avg'!D265</f>
        <v>19.61392</v>
      </c>
      <c r="G265" s="2">
        <f>'Moving Avg'!F265</f>
        <v>19.691555000000001</v>
      </c>
      <c r="H265" s="2">
        <f>'Moving Avg'!G265</f>
        <v>19.791541999999996</v>
      </c>
      <c r="I265" s="2">
        <f>'Moving Avg'!H265</f>
        <v>18.062552500000013</v>
      </c>
      <c r="J265" s="5" t="str">
        <f>OBV!F265</f>
        <v>BEARISH</v>
      </c>
      <c r="K265" s="5" t="str">
        <f>OBV!G265</f>
        <v>NEUTRAL</v>
      </c>
      <c r="L265" s="5" t="str">
        <f>OBV!H265</f>
        <v>CONFIRMED BEARISH</v>
      </c>
    </row>
    <row r="266" spans="1:12" ht="13.5" x14ac:dyDescent="0.25">
      <c r="A266" s="3">
        <f>RSI!A266</f>
        <v>44986</v>
      </c>
      <c r="B266" s="2">
        <f>RSI!B266</f>
        <v>19.625</v>
      </c>
      <c r="C266" s="2">
        <f>RSI!I266</f>
        <v>46.12034644984567</v>
      </c>
      <c r="D266" s="2">
        <f>MACD!E266</f>
        <v>2.812170421463378E-2</v>
      </c>
      <c r="E266" s="2">
        <f>MACD!F266</f>
        <v>4.7626234904801674E-2</v>
      </c>
      <c r="F266" s="2">
        <f>'Moving Avg'!D266</f>
        <v>19.621839999999999</v>
      </c>
      <c r="G266" s="2">
        <f>'Moving Avg'!F266</f>
        <v>19.683630000000001</v>
      </c>
      <c r="H266" s="2">
        <f>'Moving Avg'!G266</f>
        <v>19.790273999999997</v>
      </c>
      <c r="I266" s="2">
        <f>'Moving Avg'!H266</f>
        <v>18.089929000000012</v>
      </c>
      <c r="J266" s="5" t="str">
        <f>OBV!F266</f>
        <v>BEARISH</v>
      </c>
      <c r="K266" s="5" t="str">
        <f>OBV!G266</f>
        <v>NEUTRAL</v>
      </c>
      <c r="L266" s="5" t="str">
        <f>OBV!H266</f>
        <v>BEARISH DIVERGENCE</v>
      </c>
    </row>
    <row r="267" spans="1:12" ht="13.5" x14ac:dyDescent="0.25">
      <c r="A267" s="3">
        <f>RSI!A267</f>
        <v>44987</v>
      </c>
      <c r="B267" s="2">
        <f>RSI!B267</f>
        <v>19.569500000000001</v>
      </c>
      <c r="C267" s="2">
        <f>RSI!I267</f>
        <v>43.577448228581567</v>
      </c>
      <c r="D267" s="2">
        <f>MACD!E267</f>
        <v>2.3518411540266015E-2</v>
      </c>
      <c r="E267" s="2">
        <f>MACD!F267</f>
        <v>4.2804670231894541E-2</v>
      </c>
      <c r="F267" s="2">
        <f>'Moving Avg'!D267</f>
        <v>19.609160000000003</v>
      </c>
      <c r="G267" s="2">
        <f>'Moving Avg'!F267</f>
        <v>19.67333</v>
      </c>
      <c r="H267" s="2">
        <f>'Moving Avg'!G267</f>
        <v>19.790589999999995</v>
      </c>
      <c r="I267" s="2">
        <f>'Moving Avg'!H267</f>
        <v>18.116814500000014</v>
      </c>
      <c r="J267" s="5" t="str">
        <f>OBV!F267</f>
        <v>BEARISH</v>
      </c>
      <c r="K267" s="5" t="str">
        <f>OBV!G267</f>
        <v>NEUTRAL</v>
      </c>
      <c r="L267" s="5" t="str">
        <f>OBV!H267</f>
        <v>CONFIRMED BEARISH</v>
      </c>
    </row>
    <row r="268" spans="1:12" ht="13.5" x14ac:dyDescent="0.25">
      <c r="A268" s="3">
        <f>RSI!A268</f>
        <v>44988</v>
      </c>
      <c r="B268" s="2">
        <f>RSI!B268</f>
        <v>19.252600000000001</v>
      </c>
      <c r="C268" s="2">
        <f>RSI!I268</f>
        <v>32.543809772566121</v>
      </c>
      <c r="D268" s="2">
        <f>MACD!E268</f>
        <v>4.3840408316299317E-2</v>
      </c>
      <c r="E268" s="2">
        <f>MACD!F268</f>
        <v>4.3011817848775502E-2</v>
      </c>
      <c r="F268" s="2">
        <f>'Moving Avg'!D268</f>
        <v>19.533100000000001</v>
      </c>
      <c r="G268" s="2">
        <f>'Moving Avg'!F268</f>
        <v>19.647185</v>
      </c>
      <c r="H268" s="2">
        <f>'Moving Avg'!G268</f>
        <v>19.784567999999997</v>
      </c>
      <c r="I268" s="2">
        <f>'Moving Avg'!H268</f>
        <v>18.14193800000001</v>
      </c>
      <c r="J268" s="5" t="str">
        <f>OBV!F268</f>
        <v>BEARISH</v>
      </c>
      <c r="K268" s="5" t="str">
        <f>OBV!G268</f>
        <v>NEUTRAL</v>
      </c>
      <c r="L268" s="5" t="str">
        <f>OBV!H268</f>
        <v>CONFIRMED BEARISH</v>
      </c>
    </row>
    <row r="269" spans="1:12" ht="13.5" x14ac:dyDescent="0.25">
      <c r="A269" s="3">
        <f>RSI!A269</f>
        <v>44991</v>
      </c>
      <c r="B269" s="2">
        <f>RSI!B269</f>
        <v>18.1038</v>
      </c>
      <c r="C269" s="2">
        <f>RSI!I269</f>
        <v>16.366250142756883</v>
      </c>
      <c r="D269" s="2">
        <f>MACD!E269</f>
        <v>0.14747740968423173</v>
      </c>
      <c r="E269" s="2">
        <f>MACD!F269</f>
        <v>6.3904936215866751E-2</v>
      </c>
      <c r="F269" s="2">
        <f>'Moving Avg'!D269</f>
        <v>19.232019999999999</v>
      </c>
      <c r="G269" s="2">
        <f>'Moving Avg'!F269</f>
        <v>19.544585000000001</v>
      </c>
      <c r="H269" s="2">
        <f>'Moving Avg'!G269</f>
        <v>19.758421999999996</v>
      </c>
      <c r="I269" s="2">
        <f>'Moving Avg'!H269</f>
        <v>18.160641500000011</v>
      </c>
      <c r="J269" s="5" t="str">
        <f>OBV!F269</f>
        <v>BEARISH</v>
      </c>
      <c r="K269" s="5" t="str">
        <f>OBV!G269</f>
        <v>NEUTRAL</v>
      </c>
      <c r="L269" s="5" t="str">
        <f>OBV!H269</f>
        <v>CONFIRMED BEARISH</v>
      </c>
    </row>
    <row r="270" spans="1:12" ht="13.5" x14ac:dyDescent="0.25">
      <c r="A270" s="3">
        <f>RSI!A270</f>
        <v>44992</v>
      </c>
      <c r="B270" s="2">
        <f>RSI!B270</f>
        <v>19.1892</v>
      </c>
      <c r="C270" s="2">
        <f>RSI!I270</f>
        <v>44.45874796649592</v>
      </c>
      <c r="D270" s="2">
        <f>MACD!E270</f>
        <v>0.16514483343763331</v>
      </c>
      <c r="E270" s="2">
        <f>MACD!F270</f>
        <v>8.4152915660220068E-2</v>
      </c>
      <c r="F270" s="2">
        <f>'Moving Avg'!D270</f>
        <v>19.148020000000002</v>
      </c>
      <c r="G270" s="2">
        <f>'Moving Avg'!F270</f>
        <v>19.518435</v>
      </c>
      <c r="H270" s="2">
        <f>'Moving Avg'!G270</f>
        <v>19.749863999999999</v>
      </c>
      <c r="I270" s="2">
        <f>'Moving Avg'!H270</f>
        <v>18.185448000000012</v>
      </c>
      <c r="J270" s="5" t="str">
        <f>OBV!F270</f>
        <v>BULLISH</v>
      </c>
      <c r="K270" s="5" t="str">
        <f>OBV!G270</f>
        <v>NEUTRAL</v>
      </c>
      <c r="L270" s="5" t="str">
        <f>OBV!H270</f>
        <v>BULLISH DIVERGENCE</v>
      </c>
    </row>
    <row r="271" spans="1:12" ht="13.5" x14ac:dyDescent="0.25">
      <c r="A271" s="3">
        <f>RSI!A271</f>
        <v>44993</v>
      </c>
      <c r="B271" s="2">
        <f>RSI!B271</f>
        <v>19.252600000000001</v>
      </c>
      <c r="C271" s="2">
        <f>RSI!I271</f>
        <v>45.608032802733646</v>
      </c>
      <c r="D271" s="2">
        <f>MACD!E271</f>
        <v>0.17015726135340259</v>
      </c>
      <c r="E271" s="2">
        <f>MACD!F271</f>
        <v>0.10135378479885657</v>
      </c>
      <c r="F271" s="2">
        <f>'Moving Avg'!D271</f>
        <v>19.073540000000001</v>
      </c>
      <c r="G271" s="2">
        <f>'Moving Avg'!F271</f>
        <v>19.495455000000003</v>
      </c>
      <c r="H271" s="2">
        <f>'Moving Avg'!G271</f>
        <v>19.742574000000001</v>
      </c>
      <c r="I271" s="2">
        <f>'Moving Avg'!H271</f>
        <v>18.210927000000012</v>
      </c>
      <c r="J271" s="5" t="str">
        <f>OBV!F271</f>
        <v>BULLISH</v>
      </c>
      <c r="K271" s="5" t="str">
        <f>OBV!G271</f>
        <v>NEUTRAL</v>
      </c>
      <c r="L271" s="5" t="str">
        <f>OBV!H271</f>
        <v>BULLISH DIVERGENCE</v>
      </c>
    </row>
    <row r="272" spans="1:12" ht="13.5" x14ac:dyDescent="0.25">
      <c r="A272" s="3">
        <f>RSI!A272</f>
        <v>44994</v>
      </c>
      <c r="B272" s="2">
        <f>RSI!B272</f>
        <v>19.252600000000001</v>
      </c>
      <c r="C272" s="2">
        <f>RSI!I272</f>
        <v>45.608032802733646</v>
      </c>
      <c r="D272" s="2">
        <f>MACD!E272</f>
        <v>0.18324554805261428</v>
      </c>
      <c r="E272" s="2">
        <f>MACD!F272</f>
        <v>0.11773213744960812</v>
      </c>
      <c r="F272" s="2">
        <f>'Moving Avg'!D272</f>
        <v>19.010160000000003</v>
      </c>
      <c r="G272" s="2">
        <f>'Moving Avg'!F272</f>
        <v>19.472080000000005</v>
      </c>
      <c r="H272" s="2">
        <f>'Moving Avg'!G272</f>
        <v>19.736710000000002</v>
      </c>
      <c r="I272" s="2">
        <f>'Moving Avg'!H272</f>
        <v>18.236157000000006</v>
      </c>
      <c r="J272" s="5" t="str">
        <f>OBV!F272</f>
        <v>BULLISH</v>
      </c>
      <c r="K272" s="5" t="str">
        <f>OBV!G272</f>
        <v>NEUTRAL</v>
      </c>
      <c r="L272" s="5" t="str">
        <f>OBV!H272</f>
        <v>BULLISH DIVERGENCE</v>
      </c>
    </row>
    <row r="273" spans="1:12" ht="13.5" x14ac:dyDescent="0.25">
      <c r="A273" s="3">
        <f>RSI!A273</f>
        <v>44995</v>
      </c>
      <c r="B273" s="2">
        <f>RSI!B273</f>
        <v>19.252600000000001</v>
      </c>
      <c r="C273" s="2">
        <f>RSI!I273</f>
        <v>45.608032802733646</v>
      </c>
      <c r="D273" s="2">
        <f>MACD!E273</f>
        <v>0.19574553850866394</v>
      </c>
      <c r="E273" s="2">
        <f>MACD!F273</f>
        <v>0.1333348176614193</v>
      </c>
      <c r="F273" s="2">
        <f>'Moving Avg'!D273</f>
        <v>19.010160000000003</v>
      </c>
      <c r="G273" s="2">
        <f>'Moving Avg'!F273</f>
        <v>19.452665000000007</v>
      </c>
      <c r="H273" s="2">
        <f>'Moving Avg'!G273</f>
        <v>19.730846000000003</v>
      </c>
      <c r="I273" s="2">
        <f>'Moving Avg'!H273</f>
        <v>18.261387000000006</v>
      </c>
      <c r="J273" s="5" t="str">
        <f>OBV!F273</f>
        <v>BULLISH</v>
      </c>
      <c r="K273" s="5" t="str">
        <f>OBV!G273</f>
        <v>NEUTRAL</v>
      </c>
      <c r="L273" s="5" t="str">
        <f>OBV!H273</f>
        <v>NEUTRAL</v>
      </c>
    </row>
    <row r="274" spans="1:12" ht="13.5" x14ac:dyDescent="0.25">
      <c r="A274" s="3">
        <f>RSI!A274</f>
        <v>44998</v>
      </c>
      <c r="B274" s="2">
        <f>RSI!B274</f>
        <v>19.252600000000001</v>
      </c>
      <c r="C274" s="2">
        <f>RSI!I274</f>
        <v>45.608032802733646</v>
      </c>
      <c r="D274" s="2">
        <f>MACD!E274</f>
        <v>0.2039960092248414</v>
      </c>
      <c r="E274" s="2">
        <f>MACD!F274</f>
        <v>0.14746705597410373</v>
      </c>
      <c r="F274" s="2">
        <f>'Moving Avg'!D274</f>
        <v>19.239920000000001</v>
      </c>
      <c r="G274" s="2">
        <f>'Moving Avg'!F274</f>
        <v>19.430085000000009</v>
      </c>
      <c r="H274" s="2">
        <f>'Moving Avg'!G274</f>
        <v>19.719754000000002</v>
      </c>
      <c r="I274" s="2">
        <f>'Moving Avg'!H274</f>
        <v>18.286866000000003</v>
      </c>
      <c r="J274" s="5" t="str">
        <f>OBV!F274</f>
        <v>BULLISH</v>
      </c>
      <c r="K274" s="5" t="str">
        <f>OBV!G274</f>
        <v>NEUTRAL</v>
      </c>
      <c r="L274" s="5" t="str">
        <f>OBV!H274</f>
        <v>CONFIRMED BULLISH</v>
      </c>
    </row>
    <row r="275" spans="1:12" ht="13.5" x14ac:dyDescent="0.25">
      <c r="A275" s="3">
        <f>RSI!A275</f>
        <v>44999</v>
      </c>
      <c r="B275" s="2">
        <f>RSI!B275</f>
        <v>19.252600000000001</v>
      </c>
      <c r="C275" s="2">
        <f>RSI!I275</f>
        <v>45.608032802733646</v>
      </c>
      <c r="D275" s="2">
        <f>MACD!E275</f>
        <v>0.21219913005119295</v>
      </c>
      <c r="E275" s="2">
        <f>MACD!F275</f>
        <v>0.16041347078952159</v>
      </c>
      <c r="F275" s="2">
        <f>'Moving Avg'!D275</f>
        <v>19.252600000000001</v>
      </c>
      <c r="G275" s="2">
        <f>'Moving Avg'!F275</f>
        <v>19.411070000000006</v>
      </c>
      <c r="H275" s="2">
        <f>'Moving Avg'!G275</f>
        <v>19.700738000000001</v>
      </c>
      <c r="I275" s="2">
        <f>'Moving Avg'!H275</f>
        <v>18.312345000000004</v>
      </c>
      <c r="J275" s="5" t="str">
        <f>OBV!F275</f>
        <v>BULLISH</v>
      </c>
      <c r="K275" s="5" t="str">
        <f>OBV!G275</f>
        <v>NEUTRAL</v>
      </c>
      <c r="L275" s="5" t="str">
        <f>OBV!H275</f>
        <v>CONFIRMED BULLISH</v>
      </c>
    </row>
    <row r="276" spans="1:12" ht="13.5" x14ac:dyDescent="0.25">
      <c r="A276" s="3">
        <f>RSI!A276</f>
        <v>45000</v>
      </c>
      <c r="B276" s="2">
        <f>RSI!B276</f>
        <v>19.014900000000001</v>
      </c>
      <c r="C276" s="2">
        <f>RSI!I276</f>
        <v>41.000537492370675</v>
      </c>
      <c r="D276" s="2">
        <f>MACD!E276</f>
        <v>0.24030984716527115</v>
      </c>
      <c r="E276" s="2">
        <f>MACD!F276</f>
        <v>0.17639274606467151</v>
      </c>
      <c r="F276" s="2">
        <f>'Moving Avg'!D276</f>
        <v>19.20506</v>
      </c>
      <c r="G276" s="2">
        <f>'Moving Avg'!F276</f>
        <v>19.380565000000008</v>
      </c>
      <c r="H276" s="2">
        <f>'Moving Avg'!G276</f>
        <v>19.676967999999999</v>
      </c>
      <c r="I276" s="2">
        <f>'Moving Avg'!H276</f>
        <v>18.337702500000006</v>
      </c>
      <c r="J276" s="5" t="str">
        <f>OBV!F276</f>
        <v>BEARISH</v>
      </c>
      <c r="K276" s="5" t="str">
        <f>OBV!G276</f>
        <v>NEUTRAL</v>
      </c>
      <c r="L276" s="5" t="str">
        <f>OBV!H276</f>
        <v>CONFIRMED BEARISH</v>
      </c>
    </row>
    <row r="277" spans="1:12" ht="13.5" x14ac:dyDescent="0.25">
      <c r="A277" s="3">
        <f>RSI!A277</f>
        <v>45001</v>
      </c>
      <c r="B277" s="2">
        <f>RSI!B277</f>
        <v>19.173400000000001</v>
      </c>
      <c r="C277" s="2">
        <f>RSI!I277</f>
        <v>44.991161446558628</v>
      </c>
      <c r="D277" s="2">
        <f>MACD!E277</f>
        <v>0.24626884379692626</v>
      </c>
      <c r="E277" s="2">
        <f>MACD!F277</f>
        <v>0.19036796561112246</v>
      </c>
      <c r="F277" s="2">
        <f>'Moving Avg'!D277</f>
        <v>19.189219999999999</v>
      </c>
      <c r="G277" s="2">
        <f>'Moving Avg'!F277</f>
        <v>19.357590000000005</v>
      </c>
      <c r="H277" s="2">
        <f>'Moving Avg'!G277</f>
        <v>19.652405999999999</v>
      </c>
      <c r="I277" s="2">
        <f>'Moving Avg'!H277</f>
        <v>18.362607500000003</v>
      </c>
      <c r="J277" s="5" t="str">
        <f>OBV!F277</f>
        <v>BULLISH</v>
      </c>
      <c r="K277" s="5" t="str">
        <f>OBV!G277</f>
        <v>NEUTRAL</v>
      </c>
      <c r="L277" s="5" t="str">
        <f>OBV!H277</f>
        <v>BULLISH DIVERGENCE</v>
      </c>
    </row>
    <row r="278" spans="1:12" ht="13.5" x14ac:dyDescent="0.25">
      <c r="A278" s="3">
        <f>RSI!A278</f>
        <v>45002</v>
      </c>
      <c r="B278" s="2">
        <f>RSI!B278</f>
        <v>19.252600000000001</v>
      </c>
      <c r="C278" s="2">
        <f>RSI!I278</f>
        <v>46.923038144373677</v>
      </c>
      <c r="D278" s="2">
        <f>MACD!E278</f>
        <v>0.19802453809469966</v>
      </c>
      <c r="E278" s="2">
        <f>MACD!F278</f>
        <v>0.19189928010783791</v>
      </c>
      <c r="F278" s="2">
        <f>'Moving Avg'!D278</f>
        <v>19.189219999999999</v>
      </c>
      <c r="G278" s="2">
        <f>'Moving Avg'!F278</f>
        <v>19.338575000000009</v>
      </c>
      <c r="H278" s="2">
        <f>'Moving Avg'!G278</f>
        <v>19.629587999999998</v>
      </c>
      <c r="I278" s="2">
        <f>'Moving Avg'!H278</f>
        <v>18.387208000000001</v>
      </c>
      <c r="J278" s="5" t="str">
        <f>OBV!F278</f>
        <v>BULLISH</v>
      </c>
      <c r="K278" s="5" t="str">
        <f>OBV!G278</f>
        <v>NEUTRAL</v>
      </c>
      <c r="L278" s="5" t="str">
        <f>OBV!H278</f>
        <v>NEUTRAL</v>
      </c>
    </row>
    <row r="279" spans="1:12" ht="13.5" x14ac:dyDescent="0.25">
      <c r="A279" s="3">
        <f>RSI!A279</f>
        <v>45006</v>
      </c>
      <c r="B279" s="2">
        <f>RSI!B279</f>
        <v>19.252600000000001</v>
      </c>
      <c r="C279" s="2">
        <f>RSI!I279</f>
        <v>46.923038144373685</v>
      </c>
      <c r="D279" s="2">
        <f>MACD!E279</f>
        <v>-1.8768858544881084E-2</v>
      </c>
      <c r="E279" s="2">
        <f>MACD!F279</f>
        <v>0.14976565237729411</v>
      </c>
      <c r="F279" s="2">
        <f>'Moving Avg'!D279</f>
        <v>19.189219999999999</v>
      </c>
      <c r="G279" s="2">
        <f>'Moving Avg'!F279</f>
        <v>19.319955000000004</v>
      </c>
      <c r="H279" s="2">
        <f>'Moving Avg'!G279</f>
        <v>19.60661</v>
      </c>
      <c r="I279" s="2">
        <f>'Moving Avg'!H279</f>
        <v>18.411769000000003</v>
      </c>
      <c r="J279" s="5" t="str">
        <f>OBV!F279</f>
        <v>BULLISH</v>
      </c>
      <c r="K279" s="5" t="str">
        <f>OBV!G279</f>
        <v>NEUTRAL</v>
      </c>
      <c r="L279" s="5" t="str">
        <f>OBV!H279</f>
        <v>NEUTRAL</v>
      </c>
    </row>
    <row r="280" spans="1:12" ht="13.5" x14ac:dyDescent="0.25">
      <c r="A280" s="3">
        <f>RSI!A280</f>
        <v>45007</v>
      </c>
      <c r="B280" s="2">
        <f>RSI!B280</f>
        <v>19.252600000000001</v>
      </c>
      <c r="C280" s="2">
        <f>RSI!I280</f>
        <v>46.923038144373677</v>
      </c>
      <c r="D280" s="2">
        <f>MACD!E280</f>
        <v>-3.4514467210701838E-2</v>
      </c>
      <c r="E280" s="2">
        <f>MACD!F280</f>
        <v>0.11290962845969492</v>
      </c>
      <c r="F280" s="2">
        <f>'Moving Avg'!D280</f>
        <v>19.189219999999999</v>
      </c>
      <c r="G280" s="2">
        <f>'Moving Avg'!F280</f>
        <v>19.300940000000008</v>
      </c>
      <c r="H280" s="2">
        <f>'Moving Avg'!G280</f>
        <v>19.584426000000004</v>
      </c>
      <c r="I280" s="2">
        <f>'Moving Avg'!H280</f>
        <v>18.436726</v>
      </c>
      <c r="J280" s="5" t="str">
        <f>OBV!F280</f>
        <v>BULLISH</v>
      </c>
      <c r="K280" s="5" t="str">
        <f>OBV!G280</f>
        <v>NEUTRAL</v>
      </c>
      <c r="L280" s="5" t="str">
        <f>OBV!H280</f>
        <v>NEUTRAL</v>
      </c>
    </row>
    <row r="281" spans="1:12" ht="13.5" x14ac:dyDescent="0.25">
      <c r="A281" s="3">
        <f>RSI!A281</f>
        <v>45008</v>
      </c>
      <c r="B281" s="2">
        <f>RSI!B281</f>
        <v>19.252600000000001</v>
      </c>
      <c r="C281" s="2">
        <f>RSI!I281</f>
        <v>46.923038144373677</v>
      </c>
      <c r="D281" s="2">
        <f>MACD!E281</f>
        <v>-3.7426104003465355E-2</v>
      </c>
      <c r="E281" s="2">
        <f>MACD!F281</f>
        <v>8.284248196706287E-2</v>
      </c>
      <c r="F281" s="2">
        <f>'Moving Avg'!D281</f>
        <v>19.23676</v>
      </c>
      <c r="G281" s="2">
        <f>'Moving Avg'!F281</f>
        <v>19.284300000000009</v>
      </c>
      <c r="H281" s="2">
        <f>'Moving Avg'!G281</f>
        <v>19.562242000000005</v>
      </c>
      <c r="I281" s="2">
        <f>'Moving Avg'!H281</f>
        <v>18.461682999999997</v>
      </c>
      <c r="J281" s="5" t="str">
        <f>OBV!F281</f>
        <v>BULLISH</v>
      </c>
      <c r="K281" s="5" t="str">
        <f>OBV!G281</f>
        <v>NEUTRAL</v>
      </c>
      <c r="L281" s="5" t="str">
        <f>OBV!H281</f>
        <v>CONFIRMED BULLISH</v>
      </c>
    </row>
    <row r="282" spans="1:12" ht="13.5" x14ac:dyDescent="0.25">
      <c r="A282" s="3">
        <f>RSI!A282</f>
        <v>45009</v>
      </c>
      <c r="B282" s="2">
        <f>RSI!B282</f>
        <v>19.213000000000001</v>
      </c>
      <c r="C282" s="2">
        <f>RSI!I282</f>
        <v>45.840349488153414</v>
      </c>
      <c r="D282" s="2">
        <f>MACD!E282</f>
        <v>-3.6347459279806316E-2</v>
      </c>
      <c r="E282" s="2">
        <f>MACD!F282</f>
        <v>5.9004493717689038E-2</v>
      </c>
      <c r="F282" s="2">
        <f>'Moving Avg'!D282</f>
        <v>19.244679999999999</v>
      </c>
      <c r="G282" s="2">
        <f>'Moving Avg'!F282</f>
        <v>19.263305000000006</v>
      </c>
      <c r="H282" s="2">
        <f>'Moving Avg'!G282</f>
        <v>19.550358000000003</v>
      </c>
      <c r="I282" s="2">
        <f>'Moving Avg'!H282</f>
        <v>18.486442</v>
      </c>
      <c r="J282" s="5" t="str">
        <f>OBV!F282</f>
        <v>BEARISH</v>
      </c>
      <c r="K282" s="5" t="str">
        <f>OBV!G282</f>
        <v>NEUTRAL</v>
      </c>
      <c r="L282" s="5" t="str">
        <f>OBV!H282</f>
        <v>BEARISH DIVERGENCE</v>
      </c>
    </row>
    <row r="283" spans="1:12" ht="13.5" x14ac:dyDescent="0.25">
      <c r="A283" s="3">
        <f>RSI!A283</f>
        <v>45012</v>
      </c>
      <c r="B283" s="2">
        <f>RSI!B283</f>
        <v>19.173400000000001</v>
      </c>
      <c r="C283" s="2">
        <f>RSI!I283</f>
        <v>44.728898417315072</v>
      </c>
      <c r="D283" s="2">
        <f>MACD!E283</f>
        <v>-3.1703535815058359E-2</v>
      </c>
      <c r="E283" s="2">
        <f>MACD!F283</f>
        <v>4.0862887811139559E-2</v>
      </c>
      <c r="F283" s="2">
        <f>'Moving Avg'!D283</f>
        <v>19.228839999999998</v>
      </c>
      <c r="G283" s="2">
        <f>'Moving Avg'!F283</f>
        <v>19.240330000000007</v>
      </c>
      <c r="H283" s="2">
        <f>'Moving Avg'!G283</f>
        <v>19.536096000000004</v>
      </c>
      <c r="I283" s="2">
        <f>'Moving Avg'!H283</f>
        <v>18.509616500000003</v>
      </c>
      <c r="J283" s="5" t="str">
        <f>OBV!F283</f>
        <v>BEARISH</v>
      </c>
      <c r="K283" s="5" t="str">
        <f>OBV!G283</f>
        <v>NEUTRAL</v>
      </c>
      <c r="L283" s="5" t="str">
        <f>OBV!H283</f>
        <v>CONFIRMED BEARISH</v>
      </c>
    </row>
    <row r="284" spans="1:12" ht="13.5" x14ac:dyDescent="0.25">
      <c r="A284" s="3">
        <f>RSI!A284</f>
        <v>45013</v>
      </c>
      <c r="B284" s="2">
        <f>RSI!B284</f>
        <v>19.173400000000001</v>
      </c>
      <c r="C284" s="2">
        <f>RSI!I284</f>
        <v>44.728898417315072</v>
      </c>
      <c r="D284" s="2">
        <f>MACD!E284</f>
        <v>-2.6801276282107267E-2</v>
      </c>
      <c r="E284" s="2">
        <f>MACD!F284</f>
        <v>2.7330054992490194E-2</v>
      </c>
      <c r="F284" s="2">
        <f>'Moving Avg'!D284</f>
        <v>19.213000000000001</v>
      </c>
      <c r="G284" s="2">
        <f>'Moving Avg'!F284</f>
        <v>19.218540000000012</v>
      </c>
      <c r="H284" s="2">
        <f>'Moving Avg'!G284</f>
        <v>19.515654000000005</v>
      </c>
      <c r="I284" s="2">
        <f>'Moving Avg'!H284</f>
        <v>18.531404500000004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</row>
    <row r="285" spans="1:12" ht="13.5" x14ac:dyDescent="0.25">
      <c r="A285" s="3">
        <f>RSI!A285</f>
        <v>45014</v>
      </c>
      <c r="B285" s="2">
        <f>RSI!B285</f>
        <v>19.014900000000001</v>
      </c>
      <c r="C285" s="2">
        <f>RSI!I285</f>
        <v>40.203940940655507</v>
      </c>
      <c r="D285" s="2">
        <f>MACD!E285</f>
        <v>-1.0011742160486392E-2</v>
      </c>
      <c r="E285" s="2">
        <f>MACD!F285</f>
        <v>1.9861695561894877E-2</v>
      </c>
      <c r="F285" s="2">
        <f>'Moving Avg'!D285</f>
        <v>19.165459999999999</v>
      </c>
      <c r="G285" s="2">
        <f>'Moving Avg'!F285</f>
        <v>19.188825000000005</v>
      </c>
      <c r="H285" s="2">
        <f>'Moving Avg'!G285</f>
        <v>19.499966000000004</v>
      </c>
      <c r="I285" s="2">
        <f>'Moving Avg'!H285</f>
        <v>18.553192000000006</v>
      </c>
      <c r="J285" s="5" t="str">
        <f>OBV!F285</f>
        <v>BEARISH</v>
      </c>
      <c r="K285" s="5" t="str">
        <f>OBV!G285</f>
        <v>WEAK</v>
      </c>
      <c r="L285" s="5" t="str">
        <f>OBV!H285</f>
        <v>CONFIRMED BEARISH</v>
      </c>
    </row>
    <row r="286" spans="1:12" ht="13.5" x14ac:dyDescent="0.25">
      <c r="A286" s="3">
        <f>RSI!A286</f>
        <v>45015</v>
      </c>
      <c r="B286" s="2">
        <f>RSI!B286</f>
        <v>19.014900000000001</v>
      </c>
      <c r="C286" s="2">
        <f>RSI!I286</f>
        <v>40.2039409406555</v>
      </c>
      <c r="D286" s="2">
        <f>MACD!E286</f>
        <v>-3.0603853692998229E-2</v>
      </c>
      <c r="E286" s="2">
        <f>MACD!F286</f>
        <v>9.7685857109162545E-3</v>
      </c>
      <c r="F286" s="2">
        <f>'Moving Avg'!D286</f>
        <v>19.117920000000002</v>
      </c>
      <c r="G286" s="2">
        <f>'Moving Avg'!F286</f>
        <v>19.158320000000007</v>
      </c>
      <c r="H286" s="2">
        <f>'Moving Avg'!G286</f>
        <v>19.478574000000002</v>
      </c>
      <c r="I286" s="2">
        <f>'Moving Avg'!H286</f>
        <v>18.575178000000005</v>
      </c>
      <c r="J286" s="5" t="str">
        <f>OBV!F286</f>
        <v>BEARISH</v>
      </c>
      <c r="K286" s="5" t="str">
        <f>OBV!G286</f>
        <v>WEAK</v>
      </c>
      <c r="L286" s="5" t="str">
        <f>OBV!H286</f>
        <v>CONFIRMED BEARISH</v>
      </c>
    </row>
    <row r="287" spans="1:12" ht="13.5" x14ac:dyDescent="0.25">
      <c r="A287" s="3">
        <f>RSI!A287</f>
        <v>45016</v>
      </c>
      <c r="B287" s="2">
        <f>RSI!B287</f>
        <v>19.411100000000001</v>
      </c>
      <c r="C287" s="2">
        <f>RSI!I287</f>
        <v>53.763989019013756</v>
      </c>
      <c r="D287" s="2">
        <f>MACD!E287</f>
        <v>-5.1352045307442751E-2</v>
      </c>
      <c r="E287" s="2">
        <f>MACD!F287</f>
        <v>-2.4555404927555473E-3</v>
      </c>
      <c r="F287" s="2">
        <f>'Moving Avg'!D287</f>
        <v>19.157540000000001</v>
      </c>
      <c r="G287" s="2">
        <f>'Moving Avg'!F287</f>
        <v>19.150400000000005</v>
      </c>
      <c r="H287" s="2">
        <f>'Moving Avg'!G287</f>
        <v>19.470652000000008</v>
      </c>
      <c r="I287" s="2">
        <f>'Moving Avg'!H287</f>
        <v>18.597402000000002</v>
      </c>
      <c r="J287" s="5" t="str">
        <f>OBV!F287</f>
        <v>BEARISH</v>
      </c>
      <c r="K287" s="5" t="str">
        <f>OBV!G287</f>
        <v>NEUTRAL</v>
      </c>
      <c r="L287" s="5" t="str">
        <f>OBV!H287</f>
        <v>BEARISH DIVERGENCE</v>
      </c>
    </row>
    <row r="288" spans="1:12" ht="13.5" x14ac:dyDescent="0.25">
      <c r="A288" s="3">
        <f>RSI!A288</f>
        <v>45019</v>
      </c>
      <c r="B288" s="2">
        <f>RSI!B288</f>
        <v>19.720099999999999</v>
      </c>
      <c r="C288" s="2">
        <f>RSI!I288</f>
        <v>61.161416852240315</v>
      </c>
      <c r="D288" s="2">
        <f>MACD!E288</f>
        <v>-8.0435647907844299E-2</v>
      </c>
      <c r="E288" s="2">
        <f>MACD!F288</f>
        <v>-1.80515619757733E-2</v>
      </c>
      <c r="F288" s="2">
        <f>'Moving Avg'!D288</f>
        <v>19.26688</v>
      </c>
      <c r="G288" s="2">
        <f>'Moving Avg'!F288</f>
        <v>19.173775000000003</v>
      </c>
      <c r="H288" s="2">
        <f>'Moving Avg'!G288</f>
        <v>19.469068000000007</v>
      </c>
      <c r="I288" s="2">
        <f>'Moving Avg'!H288</f>
        <v>18.621131000000002</v>
      </c>
      <c r="J288" s="5" t="str">
        <f>OBV!F288</f>
        <v>BEARISH</v>
      </c>
      <c r="K288" s="5" t="str">
        <f>OBV!G288</f>
        <v>NEUTRAL</v>
      </c>
      <c r="L288" s="5" t="str">
        <f>OBV!H288</f>
        <v>BEARISH DIVERGENCE</v>
      </c>
    </row>
    <row r="289" spans="1:12" ht="13.5" x14ac:dyDescent="0.25">
      <c r="A289" s="3">
        <f>RSI!A289</f>
        <v>45020</v>
      </c>
      <c r="B289" s="2">
        <f>RSI!B289</f>
        <v>19.648800000000001</v>
      </c>
      <c r="C289" s="2">
        <f>RSI!I289</f>
        <v>58.822785855992962</v>
      </c>
      <c r="D289" s="2">
        <f>MACD!E289</f>
        <v>-0.10235145452744376</v>
      </c>
      <c r="E289" s="2">
        <f>MACD!F289</f>
        <v>-3.4911540486107395E-2</v>
      </c>
      <c r="F289" s="2">
        <f>'Moving Avg'!D289</f>
        <v>19.36196</v>
      </c>
      <c r="G289" s="2">
        <f>'Moving Avg'!F289</f>
        <v>19.251025000000002</v>
      </c>
      <c r="H289" s="2">
        <f>'Moving Avg'!G289</f>
        <v>19.481746000000008</v>
      </c>
      <c r="I289" s="2">
        <f>'Moving Avg'!H289</f>
        <v>18.644543500000001</v>
      </c>
      <c r="J289" s="5" t="str">
        <f>OBV!F289</f>
        <v>BEARISH</v>
      </c>
      <c r="K289" s="5" t="str">
        <f>OBV!G289</f>
        <v>NEUTRAL</v>
      </c>
      <c r="L289" s="5" t="str">
        <f>OBV!H289</f>
        <v>BEARISH DIVERGENCE</v>
      </c>
    </row>
    <row r="290" spans="1:12" ht="13.5" x14ac:dyDescent="0.25">
      <c r="A290" s="3">
        <f>RSI!A290</f>
        <v>45021</v>
      </c>
      <c r="B290" s="2">
        <f>RSI!B290</f>
        <v>19.648800000000001</v>
      </c>
      <c r="C290" s="2">
        <f>RSI!I290</f>
        <v>58.822785855992962</v>
      </c>
      <c r="D290" s="2">
        <f>MACD!E290</f>
        <v>-0.12287065966214428</v>
      </c>
      <c r="E290" s="2">
        <f>MACD!F290</f>
        <v>-5.2503364321314777E-2</v>
      </c>
      <c r="F290" s="2">
        <f>'Moving Avg'!D290</f>
        <v>19.48874</v>
      </c>
      <c r="G290" s="2">
        <f>'Moving Avg'!F290</f>
        <v>19.274004999999999</v>
      </c>
      <c r="H290" s="2">
        <f>'Moving Avg'!G290</f>
        <v>19.478578000000009</v>
      </c>
      <c r="I290" s="2">
        <f>'Moving Avg'!H290</f>
        <v>18.667916000000002</v>
      </c>
      <c r="J290" s="5" t="str">
        <f>OBV!F290</f>
        <v>BULLISH</v>
      </c>
      <c r="K290" s="5" t="str">
        <f>OBV!G290</f>
        <v>NEUTRAL</v>
      </c>
      <c r="L290" s="5" t="str">
        <f>OBV!H290</f>
        <v>CONFIRMED BULLISH</v>
      </c>
    </row>
    <row r="291" spans="1:12" ht="13.5" x14ac:dyDescent="0.25">
      <c r="A291" s="3">
        <f>RSI!A291</f>
        <v>45022</v>
      </c>
      <c r="B291" s="2">
        <f>RSI!B291</f>
        <v>19.632899999999999</v>
      </c>
      <c r="C291" s="2">
        <f>RSI!I291</f>
        <v>58.246771925590011</v>
      </c>
      <c r="D291" s="2">
        <f>MACD!E291</f>
        <v>-0.14088404648093444</v>
      </c>
      <c r="E291" s="2">
        <f>MACD!F291</f>
        <v>-7.0179500753238713E-2</v>
      </c>
      <c r="F291" s="2">
        <f>'Moving Avg'!D291</f>
        <v>19.61234</v>
      </c>
      <c r="G291" s="2">
        <f>'Moving Avg'!F291</f>
        <v>19.293020000000002</v>
      </c>
      <c r="H291" s="2">
        <f>'Moving Avg'!G291</f>
        <v>19.475092000000007</v>
      </c>
      <c r="I291" s="2">
        <f>'Moving Avg'!H291</f>
        <v>18.691209000000001</v>
      </c>
      <c r="J291" s="5" t="str">
        <f>OBV!F291</f>
        <v>BULLISH</v>
      </c>
      <c r="K291" s="5" t="str">
        <f>OBV!G291</f>
        <v>NEUTRAL</v>
      </c>
      <c r="L291" s="5" t="str">
        <f>OBV!H291</f>
        <v>CONFIRMED BULLISH</v>
      </c>
    </row>
    <row r="292" spans="1:12" ht="13.5" x14ac:dyDescent="0.25">
      <c r="A292" s="3">
        <f>RSI!A292</f>
        <v>45023</v>
      </c>
      <c r="B292" s="2">
        <f>RSI!B292</f>
        <v>19.648800000000001</v>
      </c>
      <c r="C292" s="2">
        <f>RSI!I292</f>
        <v>58.682490641614173</v>
      </c>
      <c r="D292" s="2">
        <f>MACD!E292</f>
        <v>-0.1649955712366129</v>
      </c>
      <c r="E292" s="2">
        <f>MACD!F292</f>
        <v>-8.9142714849913554E-2</v>
      </c>
      <c r="F292" s="2">
        <f>'Moving Avg'!D292</f>
        <v>19.659879999999998</v>
      </c>
      <c r="G292" s="2">
        <f>'Moving Avg'!F292</f>
        <v>19.312829999999998</v>
      </c>
      <c r="H292" s="2">
        <f>'Moving Avg'!G292</f>
        <v>19.475092000000007</v>
      </c>
      <c r="I292" s="2">
        <f>'Moving Avg'!H292</f>
        <v>18.714661</v>
      </c>
      <c r="J292" s="5" t="str">
        <f>OBV!F292</f>
        <v>BULLISH</v>
      </c>
      <c r="K292" s="5" t="str">
        <f>OBV!G292</f>
        <v>NEUTRAL</v>
      </c>
      <c r="L292" s="5" t="str">
        <f>OBV!H292</f>
        <v>CONFIRMED BULLISH</v>
      </c>
    </row>
    <row r="293" spans="1:12" ht="13.5" x14ac:dyDescent="0.25">
      <c r="A293" s="3">
        <f>RSI!A293</f>
        <v>45026</v>
      </c>
      <c r="B293" s="2">
        <f>RSI!B293</f>
        <v>19.728000000000002</v>
      </c>
      <c r="C293" s="2">
        <f>RSI!I293</f>
        <v>60.872810552817221</v>
      </c>
      <c r="D293" s="2">
        <f>MACD!E293</f>
        <v>-0.19893143170061478</v>
      </c>
      <c r="E293" s="2">
        <f>MACD!F293</f>
        <v>-0.11110045822005381</v>
      </c>
      <c r="F293" s="2">
        <f>'Moving Avg'!D293</f>
        <v>19.661459999999998</v>
      </c>
      <c r="G293" s="2">
        <f>'Moving Avg'!F293</f>
        <v>19.336600000000001</v>
      </c>
      <c r="H293" s="2">
        <f>'Moving Avg'!G293</f>
        <v>19.47350800000001</v>
      </c>
      <c r="I293" s="2">
        <f>'Moving Avg'!H293</f>
        <v>18.7429855</v>
      </c>
      <c r="J293" s="5" t="str">
        <f>OBV!F293</f>
        <v>BULLISH</v>
      </c>
      <c r="K293" s="5" t="str">
        <f>OBV!G293</f>
        <v>NEUTRAL</v>
      </c>
      <c r="L293" s="5" t="str">
        <f>OBV!H293</f>
        <v>CONFIRMED BULLISH</v>
      </c>
    </row>
    <row r="294" spans="1:12" ht="13.5" x14ac:dyDescent="0.25">
      <c r="A294" s="3">
        <f>RSI!A294</f>
        <v>45027</v>
      </c>
      <c r="B294" s="2">
        <f>RSI!B294</f>
        <v>19.728000000000002</v>
      </c>
      <c r="C294" s="2">
        <f>RSI!I294</f>
        <v>60.872810552817221</v>
      </c>
      <c r="D294" s="2">
        <f>MACD!E294</f>
        <v>-0.22957255962311507</v>
      </c>
      <c r="E294" s="2">
        <f>MACD!F294</f>
        <v>-0.13479487850066607</v>
      </c>
      <c r="F294" s="2">
        <f>'Moving Avg'!D294</f>
        <v>19.677300000000002</v>
      </c>
      <c r="G294" s="2">
        <f>'Moving Avg'!F294</f>
        <v>19.36037</v>
      </c>
      <c r="H294" s="2">
        <f>'Moving Avg'!G294</f>
        <v>19.471924000000008</v>
      </c>
      <c r="I294" s="2">
        <f>'Moving Avg'!H294</f>
        <v>18.768338499999999</v>
      </c>
      <c r="J294" s="5" t="str">
        <f>OBV!F294</f>
        <v>BULLISH</v>
      </c>
      <c r="K294" s="5" t="str">
        <f>OBV!G294</f>
        <v>NEUTRAL</v>
      </c>
      <c r="L294" s="5" t="str">
        <f>OBV!H294</f>
        <v>CONFIRMED BULLISH</v>
      </c>
    </row>
    <row r="295" spans="1:12" ht="13.5" x14ac:dyDescent="0.25">
      <c r="A295" s="3">
        <f>RSI!A295</f>
        <v>45028</v>
      </c>
      <c r="B295" s="2">
        <f>RSI!B295</f>
        <v>19.728000000000002</v>
      </c>
      <c r="C295" s="2">
        <f>RSI!I295</f>
        <v>60.872810552817214</v>
      </c>
      <c r="D295" s="2">
        <f>MACD!E295</f>
        <v>-0.28166777312794267</v>
      </c>
      <c r="E295" s="2">
        <f>MACD!F295</f>
        <v>-0.16416945742612138</v>
      </c>
      <c r="F295" s="2">
        <f>'Moving Avg'!D295</f>
        <v>19.69314</v>
      </c>
      <c r="G295" s="2">
        <f>'Moving Avg'!F295</f>
        <v>19.384140000000006</v>
      </c>
      <c r="H295" s="2">
        <f>'Moving Avg'!G295</f>
        <v>19.470340000000007</v>
      </c>
      <c r="I295" s="2">
        <f>'Moving Avg'!H295</f>
        <v>18.794087999999999</v>
      </c>
      <c r="J295" s="5" t="str">
        <f>OBV!F295</f>
        <v>BULLISH</v>
      </c>
      <c r="K295" s="5" t="str">
        <f>OBV!G295</f>
        <v>NEUTRAL</v>
      </c>
      <c r="L295" s="5" t="str">
        <f>OBV!H295</f>
        <v>CONFIRMED BULLISH</v>
      </c>
    </row>
    <row r="296" spans="1:12" ht="13.5" x14ac:dyDescent="0.25">
      <c r="A296" s="3">
        <f>RSI!A296</f>
        <v>45029</v>
      </c>
      <c r="B296" s="2">
        <f>RSI!B296</f>
        <v>19.411100000000001</v>
      </c>
      <c r="C296" s="2">
        <f>RSI!I296</f>
        <v>48.123615328613361</v>
      </c>
      <c r="D296" s="2">
        <f>MACD!E296</f>
        <v>-0.30392564384394305</v>
      </c>
      <c r="E296" s="2">
        <f>MACD!F296</f>
        <v>-0.19212069470968571</v>
      </c>
      <c r="F296" s="2">
        <f>'Moving Avg'!D296</f>
        <v>19.648780000000002</v>
      </c>
      <c r="G296" s="2">
        <f>'Moving Avg'!F296</f>
        <v>19.403950000000002</v>
      </c>
      <c r="H296" s="2">
        <f>'Moving Avg'!G296</f>
        <v>19.462892000000007</v>
      </c>
      <c r="I296" s="2">
        <f>'Moving Avg'!H296</f>
        <v>18.818252999999999</v>
      </c>
      <c r="J296" s="5" t="str">
        <f>OBV!F296</f>
        <v>BULLISH</v>
      </c>
      <c r="K296" s="5" t="str">
        <f>OBV!G296</f>
        <v>NEUTRAL</v>
      </c>
      <c r="L296" s="5" t="str">
        <f>OBV!H296</f>
        <v>BULLISH DIVERGENCE</v>
      </c>
    </row>
    <row r="297" spans="1:12" ht="13.5" x14ac:dyDescent="0.25">
      <c r="A297" s="3">
        <f>RSI!A297</f>
        <v>45030</v>
      </c>
      <c r="B297" s="2">
        <f>RSI!B297</f>
        <v>19.411100000000001</v>
      </c>
      <c r="C297" s="2">
        <f>RSI!I297</f>
        <v>48.123615328613361</v>
      </c>
      <c r="D297" s="2">
        <f>MACD!E297</f>
        <v>-0.26146186000213234</v>
      </c>
      <c r="E297" s="2">
        <f>MACD!F297</f>
        <v>-0.20598892776817504</v>
      </c>
      <c r="F297" s="2">
        <f>'Moving Avg'!D297</f>
        <v>19.601240000000001</v>
      </c>
      <c r="G297" s="2">
        <f>'Moving Avg'!F297</f>
        <v>19.415834999999998</v>
      </c>
      <c r="H297" s="2">
        <f>'Moving Avg'!G297</f>
        <v>19.455604000000008</v>
      </c>
      <c r="I297" s="2">
        <f>'Moving Avg'!H297</f>
        <v>18.842061499999996</v>
      </c>
      <c r="J297" s="5" t="str">
        <f>OBV!F297</f>
        <v>BEARISH</v>
      </c>
      <c r="K297" s="5" t="str">
        <f>OBV!G297</f>
        <v>NEUTRAL</v>
      </c>
      <c r="L297" s="5" t="str">
        <f>OBV!H297</f>
        <v>CONFIRMED BEARISH</v>
      </c>
    </row>
    <row r="298" spans="1:12" ht="13.5" x14ac:dyDescent="0.25">
      <c r="A298" s="3">
        <f>RSI!A298</f>
        <v>45033</v>
      </c>
      <c r="B298" s="2">
        <f>RSI!B298</f>
        <v>19.331900000000001</v>
      </c>
      <c r="C298" s="2">
        <f>RSI!I298</f>
        <v>45.369418705616468</v>
      </c>
      <c r="D298" s="2">
        <f>MACD!E298</f>
        <v>-0.17180776314598845</v>
      </c>
      <c r="E298" s="2">
        <f>MACD!F298</f>
        <v>-0.19915269484373774</v>
      </c>
      <c r="F298" s="2">
        <f>'Moving Avg'!D298</f>
        <v>19.522020000000005</v>
      </c>
      <c r="G298" s="2">
        <f>'Moving Avg'!F298</f>
        <v>19.419800000000002</v>
      </c>
      <c r="H298" s="2">
        <f>'Moving Avg'!G298</f>
        <v>19.446732000000008</v>
      </c>
      <c r="I298" s="2">
        <f>'Moving Avg'!H298</f>
        <v>18.866701999999993</v>
      </c>
      <c r="J298" s="5" t="str">
        <f>OBV!F298</f>
        <v>BEARISH</v>
      </c>
      <c r="K298" s="5" t="str">
        <f>OBV!G298</f>
        <v>NEUTRAL</v>
      </c>
      <c r="L298" s="5" t="str">
        <f>OBV!H298</f>
        <v>CONFIRMED BEARISH</v>
      </c>
    </row>
    <row r="299" spans="1:12" ht="13.5" x14ac:dyDescent="0.25">
      <c r="A299" s="3">
        <f>RSI!A299</f>
        <v>45034</v>
      </c>
      <c r="B299" s="2">
        <f>RSI!B299</f>
        <v>19.331900000000001</v>
      </c>
      <c r="C299" s="2">
        <f>RSI!I299</f>
        <v>45.369418705616468</v>
      </c>
      <c r="D299" s="2">
        <f>MACD!E299</f>
        <v>-0.10615332528837129</v>
      </c>
      <c r="E299" s="2">
        <f>MACD!F299</f>
        <v>-0.18055282093266448</v>
      </c>
      <c r="F299" s="2">
        <f>'Moving Avg'!D299</f>
        <v>19.442800000000002</v>
      </c>
      <c r="G299" s="2">
        <f>'Moving Avg'!F299</f>
        <v>19.423765</v>
      </c>
      <c r="H299" s="2">
        <f>'Moving Avg'!G299</f>
        <v>19.430254000000009</v>
      </c>
      <c r="I299" s="2">
        <f>'Moving Avg'!H299</f>
        <v>18.890153999999992</v>
      </c>
      <c r="J299" s="5" t="str">
        <f>OBV!F299</f>
        <v>BEARISH</v>
      </c>
      <c r="K299" s="5" t="str">
        <f>OBV!G299</f>
        <v>NEUTRAL</v>
      </c>
      <c r="L299" s="5" t="str">
        <f>OBV!H299</f>
        <v>CONFIRMED BEARISH</v>
      </c>
    </row>
    <row r="300" spans="1:12" ht="13.5" x14ac:dyDescent="0.25">
      <c r="A300" s="3">
        <f>RSI!A300</f>
        <v>45035</v>
      </c>
      <c r="B300" s="2">
        <f>RSI!B300</f>
        <v>19.331900000000001</v>
      </c>
      <c r="C300" s="2">
        <f>RSI!I300</f>
        <v>45.369418705616468</v>
      </c>
      <c r="D300" s="2">
        <f>MACD!E300</f>
        <v>-4.9893542633103749E-2</v>
      </c>
      <c r="E300" s="2">
        <f>MACD!F300</f>
        <v>-0.15442096527275234</v>
      </c>
      <c r="F300" s="2">
        <f>'Moving Avg'!D300</f>
        <v>19.363580000000002</v>
      </c>
      <c r="G300" s="2">
        <f>'Moving Avg'!F300</f>
        <v>19.42773</v>
      </c>
      <c r="H300" s="2">
        <f>'Moving Avg'!G300</f>
        <v>19.422648000000009</v>
      </c>
      <c r="I300" s="2">
        <f>'Moving Avg'!H300</f>
        <v>18.913962499999997</v>
      </c>
      <c r="J300" s="5" t="str">
        <f>OBV!F300</f>
        <v>BEARISH</v>
      </c>
      <c r="K300" s="5" t="str">
        <f>OBV!G300</f>
        <v>NEUTRAL</v>
      </c>
      <c r="L300" s="5" t="str">
        <f>OBV!H300</f>
        <v>CONFIRMED BEARISH</v>
      </c>
    </row>
    <row r="301" spans="1:12" ht="13.5" x14ac:dyDescent="0.25">
      <c r="A301" s="3">
        <f>RSI!A301</f>
        <v>45036</v>
      </c>
      <c r="B301" s="2">
        <f>RSI!B301</f>
        <v>18.1751</v>
      </c>
      <c r="C301" s="2">
        <f>RSI!I301</f>
        <v>22.195779396905095</v>
      </c>
      <c r="D301" s="2">
        <f>MACD!E301</f>
        <v>8.1607353095471069E-2</v>
      </c>
      <c r="E301" s="2">
        <f>MACD!F301</f>
        <v>-0.10721530159910767</v>
      </c>
      <c r="F301" s="2">
        <f>'Moving Avg'!D301</f>
        <v>19.116379999999999</v>
      </c>
      <c r="G301" s="2">
        <f>'Moving Avg'!F301</f>
        <v>19.373854999999999</v>
      </c>
      <c r="H301" s="2">
        <f>'Moving Avg'!G301</f>
        <v>19.391906000000009</v>
      </c>
      <c r="I301" s="2">
        <f>'Moving Avg'!H301</f>
        <v>18.932343499999995</v>
      </c>
      <c r="J301" s="5" t="str">
        <f>OBV!F301</f>
        <v>BEARISH</v>
      </c>
      <c r="K301" s="5" t="str">
        <f>OBV!G301</f>
        <v>NEUTRAL</v>
      </c>
      <c r="L301" s="5" t="str">
        <f>OBV!H301</f>
        <v>CONFIRMED BEARISH</v>
      </c>
    </row>
    <row r="302" spans="1:12" ht="13.5" x14ac:dyDescent="0.25">
      <c r="A302" s="3">
        <f>RSI!A302</f>
        <v>45040</v>
      </c>
      <c r="B302" s="2">
        <f>RSI!B302</f>
        <v>19.014900000000001</v>
      </c>
      <c r="C302" s="2">
        <f>RSI!I302</f>
        <v>44.398997458482164</v>
      </c>
      <c r="D302" s="2">
        <f>MACD!E302</f>
        <v>0.14055697393016331</v>
      </c>
      <c r="E302" s="2">
        <f>MACD!F302</f>
        <v>-5.7660846493253468E-2</v>
      </c>
      <c r="F302" s="2">
        <f>'Moving Avg'!D302</f>
        <v>19.037140000000001</v>
      </c>
      <c r="G302" s="2">
        <f>'Moving Avg'!F302</f>
        <v>19.363950000000003</v>
      </c>
      <c r="H302" s="2">
        <f>'Moving Avg'!G302</f>
        <v>19.37780200000001</v>
      </c>
      <c r="I302" s="2">
        <f>'Moving Avg'!H302</f>
        <v>18.954249999999995</v>
      </c>
      <c r="J302" s="5" t="str">
        <f>OBV!F302</f>
        <v>BEARISH</v>
      </c>
      <c r="K302" s="5" t="str">
        <f>OBV!G302</f>
        <v>NEUTRAL</v>
      </c>
      <c r="L302" s="5" t="str">
        <f>OBV!H302</f>
        <v>CONFIRMED BEARISH</v>
      </c>
    </row>
    <row r="303" spans="1:12" ht="13.5" x14ac:dyDescent="0.25">
      <c r="A303" s="3">
        <f>RSI!A303</f>
        <v>45041</v>
      </c>
      <c r="B303" s="2">
        <f>RSI!B303</f>
        <v>19.007000000000001</v>
      </c>
      <c r="C303" s="2">
        <f>RSI!I303</f>
        <v>44.271009798123941</v>
      </c>
      <c r="D303" s="2">
        <f>MACD!E303</f>
        <v>0.20513451761625845</v>
      </c>
      <c r="E303" s="2">
        <f>MACD!F303</f>
        <v>-5.1017736713510828E-3</v>
      </c>
      <c r="F303" s="2">
        <f>'Moving Avg'!D303</f>
        <v>18.972160000000002</v>
      </c>
      <c r="G303" s="2">
        <f>'Moving Avg'!F303</f>
        <v>19.355630000000005</v>
      </c>
      <c r="H303" s="2">
        <f>'Moving Avg'!G303</f>
        <v>19.365124000000009</v>
      </c>
      <c r="I303" s="2">
        <f>'Moving Avg'!H303</f>
        <v>18.976077499999995</v>
      </c>
      <c r="J303" s="5" t="str">
        <f>OBV!F303</f>
        <v>BULLISH</v>
      </c>
      <c r="K303" s="5" t="str">
        <f>OBV!G303</f>
        <v>NEUTRAL</v>
      </c>
      <c r="L303" s="5" t="str">
        <f>OBV!H303</f>
        <v>BULLISH DIVERGENCE</v>
      </c>
    </row>
    <row r="304" spans="1:12" ht="13.5" x14ac:dyDescent="0.25">
      <c r="A304" s="3">
        <f>RSI!A304</f>
        <v>45042</v>
      </c>
      <c r="B304" s="2">
        <f>RSI!B304</f>
        <v>17.873999999999999</v>
      </c>
      <c r="C304" s="2">
        <f>RSI!I304</f>
        <v>30.632544317022393</v>
      </c>
      <c r="D304" s="2">
        <f>MACD!E304</f>
        <v>0.34553419409264308</v>
      </c>
      <c r="E304" s="2">
        <f>MACD!F304</f>
        <v>6.5025419881447763E-2</v>
      </c>
      <c r="F304" s="2">
        <f>'Moving Avg'!D304</f>
        <v>18.680579999999999</v>
      </c>
      <c r="G304" s="2">
        <f>'Moving Avg'!F304</f>
        <v>19.290660000000006</v>
      </c>
      <c r="H304" s="2">
        <f>'Moving Avg'!G304</f>
        <v>19.328520000000012</v>
      </c>
      <c r="I304" s="2">
        <f>'Moving Avg'!H304</f>
        <v>18.992239999999992</v>
      </c>
      <c r="J304" s="5" t="str">
        <f>OBV!F304</f>
        <v>BEARISH</v>
      </c>
      <c r="K304" s="5" t="str">
        <f>OBV!G304</f>
        <v>NEUTRAL</v>
      </c>
      <c r="L304" s="5" t="str">
        <f>OBV!H304</f>
        <v>CONFIRMED BEARISH</v>
      </c>
    </row>
    <row r="305" spans="1:12" ht="13.5" x14ac:dyDescent="0.25">
      <c r="A305" s="3">
        <f>RSI!A305</f>
        <v>45043</v>
      </c>
      <c r="B305" s="2">
        <f>RSI!B305</f>
        <v>18.8565</v>
      </c>
      <c r="C305" s="2">
        <f>RSI!I305</f>
        <v>46.130553850656213</v>
      </c>
      <c r="D305" s="2">
        <f>MACD!E305</f>
        <v>0.3999466563565619</v>
      </c>
      <c r="E305" s="2">
        <f>MACD!F305</f>
        <v>0.13200966717647061</v>
      </c>
      <c r="F305" s="2">
        <f>'Moving Avg'!D305</f>
        <v>18.5855</v>
      </c>
      <c r="G305" s="2">
        <f>'Moving Avg'!F305</f>
        <v>19.282740000000004</v>
      </c>
      <c r="H305" s="2">
        <f>'Moving Avg'!G305</f>
        <v>19.312992000000008</v>
      </c>
      <c r="I305" s="2">
        <f>'Moving Avg'!H305</f>
        <v>19.013631999999994</v>
      </c>
      <c r="J305" s="5" t="str">
        <f>OBV!F305</f>
        <v>BULLISH</v>
      </c>
      <c r="K305" s="5" t="str">
        <f>OBV!G305</f>
        <v>NEUTRAL</v>
      </c>
      <c r="L305" s="5" t="str">
        <f>OBV!H305</f>
        <v>BULLISH DIVERGENCE</v>
      </c>
    </row>
    <row r="306" spans="1:12" ht="13.5" x14ac:dyDescent="0.25">
      <c r="A306" s="3">
        <f>RSI!A306</f>
        <v>45044</v>
      </c>
      <c r="B306" s="2">
        <f>RSI!B306</f>
        <v>19.292200000000001</v>
      </c>
      <c r="C306" s="2">
        <f>RSI!I306</f>
        <v>51.324206304200828</v>
      </c>
      <c r="D306" s="2">
        <f>MACD!E306</f>
        <v>0.36692340990969896</v>
      </c>
      <c r="E306" s="2">
        <f>MACD!F306</f>
        <v>0.1789924157231163</v>
      </c>
      <c r="F306" s="2">
        <f>'Moving Avg'!D306</f>
        <v>18.808920000000001</v>
      </c>
      <c r="G306" s="2">
        <f>'Moving Avg'!F306</f>
        <v>19.296605</v>
      </c>
      <c r="H306" s="2">
        <f>'Moving Avg'!G306</f>
        <v>19.306336000000009</v>
      </c>
      <c r="I306" s="2">
        <f>'Moving Avg'!H306</f>
        <v>19.035617999999992</v>
      </c>
      <c r="J306" s="5" t="str">
        <f>OBV!F306</f>
        <v>BULLISH</v>
      </c>
      <c r="K306" s="5" t="str">
        <f>OBV!G306</f>
        <v>NEUTRAL</v>
      </c>
      <c r="L306" s="5" t="str">
        <f>OBV!H306</f>
        <v>CONFIRMED BULLISH</v>
      </c>
    </row>
    <row r="307" spans="1:12" ht="13.5" x14ac:dyDescent="0.25">
      <c r="A307" s="3">
        <f>RSI!A307</f>
        <v>45048</v>
      </c>
      <c r="B307" s="2">
        <f>RSI!B307</f>
        <v>19.395199999999999</v>
      </c>
      <c r="C307" s="2">
        <f>RSI!I307</f>
        <v>52.490335544324658</v>
      </c>
      <c r="D307" s="2">
        <f>MACD!E307</f>
        <v>0.3305943887913898</v>
      </c>
      <c r="E307" s="2">
        <f>MACD!F307</f>
        <v>0.20931281033677102</v>
      </c>
      <c r="F307" s="2">
        <f>'Moving Avg'!D307</f>
        <v>18.884979999999999</v>
      </c>
      <c r="G307" s="2">
        <f>'Moving Avg'!F307</f>
        <v>19.295809999999999</v>
      </c>
      <c r="H307" s="2">
        <f>'Moving Avg'!G307</f>
        <v>19.301582000000007</v>
      </c>
      <c r="I307" s="2">
        <f>'Moving Avg'!H307</f>
        <v>19.053681999999991</v>
      </c>
      <c r="J307" s="5" t="str">
        <f>OBV!F307</f>
        <v>BULLISH</v>
      </c>
      <c r="K307" s="5" t="str">
        <f>OBV!G307</f>
        <v>NEUTRAL</v>
      </c>
      <c r="L307" s="5" t="str">
        <f>OBV!H307</f>
        <v>CONFIRMED BULLISH</v>
      </c>
    </row>
    <row r="308" spans="1:12" ht="13.5" x14ac:dyDescent="0.25">
      <c r="A308" s="3">
        <f>RSI!A308</f>
        <v>45049</v>
      </c>
      <c r="B308" s="2">
        <f>RSI!B308</f>
        <v>19.371500000000001</v>
      </c>
      <c r="C308" s="2">
        <f>RSI!I308</f>
        <v>52.180566342623408</v>
      </c>
      <c r="D308" s="2">
        <f>MACD!E308</f>
        <v>0.28811615983782701</v>
      </c>
      <c r="E308" s="2">
        <f>MACD!F308</f>
        <v>0.22507348023698223</v>
      </c>
      <c r="F308" s="2">
        <f>'Moving Avg'!D308</f>
        <v>18.957879999999999</v>
      </c>
      <c r="G308" s="2">
        <f>'Moving Avg'!F308</f>
        <v>19.278380000000002</v>
      </c>
      <c r="H308" s="2">
        <f>'Moving Avg'!G308</f>
        <v>19.296354000000008</v>
      </c>
      <c r="I308" s="2">
        <f>'Moving Avg'!H308</f>
        <v>19.072102999999995</v>
      </c>
      <c r="J308" s="5" t="str">
        <f>OBV!F308</f>
        <v>BULLISH</v>
      </c>
      <c r="K308" s="5" t="str">
        <f>OBV!G308</f>
        <v>NEUTRAL</v>
      </c>
      <c r="L308" s="5" t="str">
        <f>OBV!H308</f>
        <v>CONFIRMED BULLISH</v>
      </c>
    </row>
    <row r="309" spans="1:12" ht="13.5" x14ac:dyDescent="0.25">
      <c r="A309" s="3">
        <f>RSI!A309</f>
        <v>45050</v>
      </c>
      <c r="B309" s="2">
        <f>RSI!B309</f>
        <v>19.331900000000001</v>
      </c>
      <c r="C309" s="2">
        <f>RSI!I309</f>
        <v>51.632274645892288</v>
      </c>
      <c r="D309" s="2">
        <f>MACD!E309</f>
        <v>0.25403417236893588</v>
      </c>
      <c r="E309" s="2">
        <f>MACD!F309</f>
        <v>0.23086561866337296</v>
      </c>
      <c r="F309" s="2">
        <f>'Moving Avg'!D309</f>
        <v>19.249460000000003</v>
      </c>
      <c r="G309" s="2">
        <f>'Moving Avg'!F309</f>
        <v>19.262535000000003</v>
      </c>
      <c r="H309" s="2">
        <f>'Moving Avg'!G309</f>
        <v>19.290492000000008</v>
      </c>
      <c r="I309" s="2">
        <f>'Moving Avg'!H309</f>
        <v>19.089572999999994</v>
      </c>
      <c r="J309" s="5" t="str">
        <f>OBV!F309</f>
        <v>BULLISH</v>
      </c>
      <c r="K309" s="5" t="str">
        <f>OBV!G309</f>
        <v>NEUTRAL</v>
      </c>
      <c r="L309" s="5" t="str">
        <f>OBV!H309</f>
        <v>CONFIRMED BULLISH</v>
      </c>
    </row>
    <row r="310" spans="1:12" ht="13.5" x14ac:dyDescent="0.25">
      <c r="A310" s="3">
        <f>RSI!A310</f>
        <v>45051</v>
      </c>
      <c r="B310" s="2">
        <f>RSI!B310</f>
        <v>18.230599999999999</v>
      </c>
      <c r="C310" s="2">
        <f>RSI!I310</f>
        <v>39.273019228434421</v>
      </c>
      <c r="D310" s="2">
        <f>MACD!E310</f>
        <v>0.30601456198881749</v>
      </c>
      <c r="E310" s="2">
        <f>MACD!F310</f>
        <v>0.24589540732846188</v>
      </c>
      <c r="F310" s="2">
        <f>'Moving Avg'!D310</f>
        <v>19.124279999999999</v>
      </c>
      <c r="G310" s="2">
        <f>'Moving Avg'!F310</f>
        <v>19.191624999999998</v>
      </c>
      <c r="H310" s="2">
        <f>'Moving Avg'!G310</f>
        <v>19.262446000000008</v>
      </c>
      <c r="I310" s="2">
        <f>'Moving Avg'!H310</f>
        <v>19.101892999999997</v>
      </c>
      <c r="J310" s="5" t="str">
        <f>OBV!F310</f>
        <v>BULLISH</v>
      </c>
      <c r="K310" s="5" t="str">
        <f>OBV!G310</f>
        <v>NEUTRAL</v>
      </c>
      <c r="L310" s="5" t="str">
        <f>OBV!H310</f>
        <v>BULLISH DIVERGENCE</v>
      </c>
    </row>
    <row r="311" spans="1:12" ht="13.5" x14ac:dyDescent="0.25">
      <c r="A311" s="3">
        <f>RSI!A311</f>
        <v>45054</v>
      </c>
      <c r="B311" s="2">
        <f>RSI!B311</f>
        <v>19.292200000000001</v>
      </c>
      <c r="C311" s="2">
        <f>RSI!I311</f>
        <v>51.359704376624165</v>
      </c>
      <c r="D311" s="2">
        <f>MACD!E311</f>
        <v>9.9196752580020586E-2</v>
      </c>
      <c r="E311" s="2">
        <f>MACD!F311</f>
        <v>0.21655567637877365</v>
      </c>
      <c r="F311" s="2">
        <f>'Moving Avg'!D311</f>
        <v>19.124279999999999</v>
      </c>
      <c r="G311" s="2">
        <f>'Moving Avg'!F311</f>
        <v>19.174590000000002</v>
      </c>
      <c r="H311" s="2">
        <f>'Moving Avg'!G311</f>
        <v>19.256582000000005</v>
      </c>
      <c r="I311" s="2">
        <f>'Moving Avg'!H311</f>
        <v>19.119956999999996</v>
      </c>
      <c r="J311" s="5" t="str">
        <f>OBV!F311</f>
        <v>BEARISH</v>
      </c>
      <c r="K311" s="5" t="str">
        <f>OBV!G311</f>
        <v>NEUTRAL</v>
      </c>
      <c r="L311" s="5" t="str">
        <f>OBV!H311</f>
        <v>NEUTRAL</v>
      </c>
    </row>
    <row r="312" spans="1:12" ht="13.5" x14ac:dyDescent="0.25">
      <c r="A312" s="3">
        <f>RSI!A312</f>
        <v>45055</v>
      </c>
      <c r="B312" s="2">
        <f>RSI!B312</f>
        <v>19.3477</v>
      </c>
      <c r="C312" s="2">
        <f>RSI!I312</f>
        <v>51.898717000673749</v>
      </c>
      <c r="D312" s="2">
        <f>MACD!E312</f>
        <v>4.8387964552272678E-2</v>
      </c>
      <c r="E312" s="2">
        <f>MACD!F312</f>
        <v>0.18292213401347346</v>
      </c>
      <c r="F312" s="2">
        <f>'Moving Avg'!D312</f>
        <v>19.114780000000003</v>
      </c>
      <c r="G312" s="2">
        <f>'Moving Avg'!F312</f>
        <v>19.159534999999998</v>
      </c>
      <c r="H312" s="2">
        <f>'Moving Avg'!G312</f>
        <v>19.250878000000004</v>
      </c>
      <c r="I312" s="2">
        <f>'Moving Avg'!H312</f>
        <v>19.138258999999994</v>
      </c>
      <c r="J312" s="5" t="str">
        <f>OBV!F312</f>
        <v>BEARISH</v>
      </c>
      <c r="K312" s="5" t="str">
        <f>OBV!G312</f>
        <v>NEUTRAL</v>
      </c>
      <c r="L312" s="5" t="str">
        <f>OBV!H312</f>
        <v>CONFIRMED BEARISH</v>
      </c>
    </row>
    <row r="313" spans="1:12" ht="13.5" x14ac:dyDescent="0.25">
      <c r="A313" s="3">
        <f>RSI!A313</f>
        <v>45056</v>
      </c>
      <c r="B313" s="2">
        <f>RSI!B313</f>
        <v>19.331900000000001</v>
      </c>
      <c r="C313" s="2">
        <f>RSI!I313</f>
        <v>51.722991353211427</v>
      </c>
      <c r="D313" s="2">
        <f>MACD!E313</f>
        <v>4.1914729117067395E-3</v>
      </c>
      <c r="E313" s="2">
        <f>MACD!F313</f>
        <v>0.14717600179312013</v>
      </c>
      <c r="F313" s="2">
        <f>'Moving Avg'!D313</f>
        <v>19.106860000000001</v>
      </c>
      <c r="G313" s="2">
        <f>'Moving Avg'!F313</f>
        <v>19.139730000000004</v>
      </c>
      <c r="H313" s="2">
        <f>'Moving Avg'!G313</f>
        <v>19.244858000000004</v>
      </c>
      <c r="I313" s="2">
        <f>'Moving Avg'!H313</f>
        <v>19.156481999999997</v>
      </c>
      <c r="J313" s="5" t="str">
        <f>OBV!F313</f>
        <v>BEARISH</v>
      </c>
      <c r="K313" s="5" t="str">
        <f>OBV!G313</f>
        <v>NEUTRAL</v>
      </c>
      <c r="L313" s="5" t="str">
        <f>OBV!H313</f>
        <v>CONFIRMED BEARISH</v>
      </c>
    </row>
    <row r="314" spans="1:12" ht="13.5" x14ac:dyDescent="0.25">
      <c r="A314" s="3">
        <f>RSI!A314</f>
        <v>45057</v>
      </c>
      <c r="B314" s="2">
        <f>RSI!B314</f>
        <v>19.173400000000001</v>
      </c>
      <c r="C314" s="2">
        <f>RSI!I314</f>
        <v>49.897765988797723</v>
      </c>
      <c r="D314" s="2">
        <f>MACD!E314</f>
        <v>-0.19675268974585336</v>
      </c>
      <c r="E314" s="2">
        <f>MACD!F314</f>
        <v>7.8390263485325434E-2</v>
      </c>
      <c r="F314" s="2">
        <f>'Moving Avg'!D314</f>
        <v>19.075160000000004</v>
      </c>
      <c r="G314" s="2">
        <f>'Moving Avg'!F314</f>
        <v>19.112000000000002</v>
      </c>
      <c r="H314" s="2">
        <f>'Moving Avg'!G314</f>
        <v>19.236142000000005</v>
      </c>
      <c r="I314" s="2">
        <f>'Moving Avg'!H314</f>
        <v>19.174030999999999</v>
      </c>
      <c r="J314" s="5" t="str">
        <f>OBV!F314</f>
        <v>BEARISH</v>
      </c>
      <c r="K314" s="5" t="str">
        <f>OBV!G314</f>
        <v>NEUTRAL</v>
      </c>
      <c r="L314" s="5" t="str">
        <f>OBV!H314</f>
        <v>CONFIRMED BEARISH</v>
      </c>
    </row>
    <row r="315" spans="1:12" ht="13.5" x14ac:dyDescent="0.25">
      <c r="A315" s="3">
        <f>RSI!A315</f>
        <v>45058</v>
      </c>
      <c r="B315" s="2">
        <f>RSI!B315</f>
        <v>19.331900000000001</v>
      </c>
      <c r="C315" s="2">
        <f>RSI!I315</f>
        <v>51.732089951363541</v>
      </c>
      <c r="D315" s="2">
        <f>MACD!E315</f>
        <v>-0.22734025091920174</v>
      </c>
      <c r="E315" s="2">
        <f>MACD!F315</f>
        <v>1.7244160604420002E-2</v>
      </c>
      <c r="F315" s="2">
        <f>'Moving Avg'!D315</f>
        <v>19.29542</v>
      </c>
      <c r="G315" s="2">
        <f>'Moving Avg'!F315</f>
        <v>19.092195</v>
      </c>
      <c r="H315" s="2">
        <f>'Moving Avg'!G315</f>
        <v>19.230596000000002</v>
      </c>
      <c r="I315" s="2">
        <f>'Moving Avg'!H315</f>
        <v>19.19265</v>
      </c>
      <c r="J315" s="5" t="str">
        <f>OBV!F315</f>
        <v>BEARISH</v>
      </c>
      <c r="K315" s="5" t="str">
        <f>OBV!G315</f>
        <v>NEUTRAL</v>
      </c>
      <c r="L315" s="5" t="str">
        <f>OBV!H315</f>
        <v>BEARISH DIVERGENCE</v>
      </c>
    </row>
    <row r="316" spans="1:12" ht="13.5" x14ac:dyDescent="0.25">
      <c r="A316" s="3">
        <f>RSI!A316</f>
        <v>45061</v>
      </c>
      <c r="B316" s="2">
        <f>RSI!B316</f>
        <v>19.331900000000001</v>
      </c>
      <c r="C316" s="2">
        <f>RSI!I316</f>
        <v>51.732089951363541</v>
      </c>
      <c r="D316" s="2">
        <f>MACD!E316</f>
        <v>-0.18710098687074961</v>
      </c>
      <c r="E316" s="2">
        <f>MACD!F316</f>
        <v>-2.362486889061392E-2</v>
      </c>
      <c r="F316" s="2">
        <f>'Moving Avg'!D316</f>
        <v>19.303360000000001</v>
      </c>
      <c r="G316" s="2">
        <f>'Moving Avg'!F316</f>
        <v>19.088235000000001</v>
      </c>
      <c r="H316" s="2">
        <f>'Moving Avg'!G316</f>
        <v>19.224734000000002</v>
      </c>
      <c r="I316" s="2">
        <f>'Moving Avg'!H316</f>
        <v>19.212457499999999</v>
      </c>
      <c r="J316" s="5" t="str">
        <f>OBV!F316</f>
        <v>BEARISH</v>
      </c>
      <c r="K316" s="5" t="str">
        <f>OBV!G316</f>
        <v>NEUTRAL</v>
      </c>
      <c r="L316" s="5" t="str">
        <f>OBV!H316</f>
        <v>BEARISH DIVERGENCE</v>
      </c>
    </row>
    <row r="317" spans="1:12" ht="13.5" x14ac:dyDescent="0.25">
      <c r="A317" s="3">
        <f>RSI!A317</f>
        <v>45062</v>
      </c>
      <c r="B317" s="2">
        <f>RSI!B317</f>
        <v>19.411100000000001</v>
      </c>
      <c r="C317" s="2">
        <f>RSI!I317</f>
        <v>52.734913869815934</v>
      </c>
      <c r="D317" s="2">
        <f>MACD!E317</f>
        <v>-0.14391522743824936</v>
      </c>
      <c r="E317" s="2">
        <f>MACD!F317</f>
        <v>-4.7682940600141013E-2</v>
      </c>
      <c r="F317" s="2">
        <f>'Moving Avg'!D317</f>
        <v>19.316040000000005</v>
      </c>
      <c r="G317" s="2">
        <f>'Moving Avg'!F317</f>
        <v>19.088235000000001</v>
      </c>
      <c r="H317" s="2">
        <f>'Moving Avg'!G317</f>
        <v>19.221566000000006</v>
      </c>
      <c r="I317" s="2">
        <f>'Moving Avg'!H317</f>
        <v>19.2316705</v>
      </c>
      <c r="J317" s="5" t="str">
        <f>OBV!F317</f>
        <v>BULLISH</v>
      </c>
      <c r="K317" s="5" t="str">
        <f>OBV!G317</f>
        <v>NEUTRAL</v>
      </c>
      <c r="L317" s="5" t="str">
        <f>OBV!H317</f>
        <v>CONFIRMED BULLISH</v>
      </c>
    </row>
    <row r="318" spans="1:12" ht="13.5" x14ac:dyDescent="0.25">
      <c r="A318" s="3">
        <f>RSI!A318</f>
        <v>45063</v>
      </c>
      <c r="B318" s="2">
        <f>RSI!B318</f>
        <v>19.411100000000001</v>
      </c>
      <c r="C318" s="2">
        <f>RSI!I318</f>
        <v>52.734913869815934</v>
      </c>
      <c r="D318" s="2">
        <f>MACD!E318</f>
        <v>-0.11226752158728104</v>
      </c>
      <c r="E318" s="2">
        <f>MACD!F318</f>
        <v>-6.0599856797569018E-2</v>
      </c>
      <c r="F318" s="2">
        <f>'Moving Avg'!D318</f>
        <v>19.331880000000005</v>
      </c>
      <c r="G318" s="2">
        <f>'Moving Avg'!F318</f>
        <v>19.092195</v>
      </c>
      <c r="H318" s="2">
        <f>'Moving Avg'!G318</f>
        <v>19.224736000000007</v>
      </c>
      <c r="I318" s="2">
        <f>'Moving Avg'!H318</f>
        <v>19.250724999999999</v>
      </c>
      <c r="J318" s="5" t="str">
        <f>OBV!F318</f>
        <v>BULLISH</v>
      </c>
      <c r="K318" s="5" t="str">
        <f>OBV!G318</f>
        <v>NEUTRAL</v>
      </c>
      <c r="L318" s="5" t="str">
        <f>OBV!H318</f>
        <v>CONFIRMED BULLISH</v>
      </c>
    </row>
    <row r="319" spans="1:12" ht="13.5" x14ac:dyDescent="0.25">
      <c r="A319" s="3">
        <f>RSI!A319</f>
        <v>45064</v>
      </c>
      <c r="B319" s="2">
        <f>RSI!B319</f>
        <v>19.728000000000002</v>
      </c>
      <c r="C319" s="2">
        <f>RSI!I319</f>
        <v>56.891139853594765</v>
      </c>
      <c r="D319" s="2">
        <f>MACD!E319</f>
        <v>-0.11621057231273468</v>
      </c>
      <c r="E319" s="2">
        <f>MACD!F319</f>
        <v>-7.1721999900602157E-2</v>
      </c>
      <c r="F319" s="2">
        <f>'Moving Avg'!D319</f>
        <v>19.442799999999998</v>
      </c>
      <c r="G319" s="2">
        <f>'Moving Avg'!F319</f>
        <v>19.112000000000002</v>
      </c>
      <c r="H319" s="2">
        <f>'Moving Avg'!G319</f>
        <v>19.257220000000004</v>
      </c>
      <c r="I319" s="2">
        <f>'Moving Avg'!H319</f>
        <v>19.271562000000003</v>
      </c>
      <c r="J319" s="5" t="str">
        <f>OBV!F319</f>
        <v>BULLISH</v>
      </c>
      <c r="K319" s="5" t="str">
        <f>OBV!G319</f>
        <v>STRONG</v>
      </c>
      <c r="L319" s="5" t="str">
        <f>OBV!H319</f>
        <v>CONFIRMED BULLISH</v>
      </c>
    </row>
    <row r="320" spans="1:12" ht="13.5" x14ac:dyDescent="0.25">
      <c r="A320" s="3">
        <f>RSI!A320</f>
        <v>45065</v>
      </c>
      <c r="B320" s="2">
        <f>RSI!B320</f>
        <v>19.688400000000001</v>
      </c>
      <c r="C320" s="2">
        <f>RSI!I320</f>
        <v>56.225787228937428</v>
      </c>
      <c r="D320" s="2">
        <f>MACD!E320</f>
        <v>-0.2889869160741334</v>
      </c>
      <c r="E320" s="2">
        <f>MACD!F320</f>
        <v>-0.11517498313530841</v>
      </c>
      <c r="F320" s="2">
        <f>'Moving Avg'!D320</f>
        <v>19.514100000000003</v>
      </c>
      <c r="G320" s="2">
        <f>'Moving Avg'!F320</f>
        <v>19.129825</v>
      </c>
      <c r="H320" s="2">
        <f>'Moving Avg'!G320</f>
        <v>19.267204000000003</v>
      </c>
      <c r="I320" s="2">
        <f>'Moving Avg'!H320</f>
        <v>19.292161500000002</v>
      </c>
      <c r="J320" s="5" t="str">
        <f>OBV!F320</f>
        <v>BULLISH</v>
      </c>
      <c r="K320" s="5" t="str">
        <f>OBV!G320</f>
        <v>NEUTRAL</v>
      </c>
      <c r="L320" s="5" t="str">
        <f>OBV!H320</f>
        <v>CONFIRMED BULLISH</v>
      </c>
    </row>
    <row r="321" spans="1:12" ht="13.5" x14ac:dyDescent="0.25">
      <c r="A321" s="3">
        <f>RSI!A321</f>
        <v>45068</v>
      </c>
      <c r="B321" s="2">
        <f>RSI!B321</f>
        <v>18.507899999999999</v>
      </c>
      <c r="C321" s="2">
        <f>RSI!I321</f>
        <v>40.877830488720782</v>
      </c>
      <c r="D321" s="2">
        <f>MACD!E321</f>
        <v>-0.18690528322537503</v>
      </c>
      <c r="E321" s="2">
        <f>MACD!F321</f>
        <v>-0.12952104315332175</v>
      </c>
      <c r="F321" s="2">
        <f>'Moving Avg'!D321</f>
        <v>19.349299999999999</v>
      </c>
      <c r="G321" s="2">
        <f>'Moving Avg'!F321</f>
        <v>19.146464999999999</v>
      </c>
      <c r="H321" s="2">
        <f>'Moving Avg'!G321</f>
        <v>19.252310000000001</v>
      </c>
      <c r="I321" s="2">
        <f>'Moving Avg'!H321</f>
        <v>19.306858500000001</v>
      </c>
      <c r="J321" s="5" t="str">
        <f>OBV!F321</f>
        <v>BULLISH</v>
      </c>
      <c r="K321" s="5" t="str">
        <f>OBV!G321</f>
        <v>NEUTRAL</v>
      </c>
      <c r="L321" s="5" t="str">
        <f>OBV!H321</f>
        <v>BULLISH DIVERGENCE</v>
      </c>
    </row>
    <row r="322" spans="1:12" ht="13.5" x14ac:dyDescent="0.25">
      <c r="A322" s="3">
        <f>RSI!A322</f>
        <v>45069</v>
      </c>
      <c r="B322" s="2">
        <f>RSI!B322</f>
        <v>19.2685</v>
      </c>
      <c r="C322" s="2">
        <f>RSI!I322</f>
        <v>50.292625332425644</v>
      </c>
      <c r="D322" s="2">
        <f>MACD!E322</f>
        <v>-0.14366120867748577</v>
      </c>
      <c r="E322" s="2">
        <f>MACD!F322</f>
        <v>-0.13234907625815456</v>
      </c>
      <c r="F322" s="2">
        <f>'Moving Avg'!D322</f>
        <v>19.320779999999999</v>
      </c>
      <c r="G322" s="2">
        <f>'Moving Avg'!F322</f>
        <v>19.159144999999999</v>
      </c>
      <c r="H322" s="2">
        <f>'Moving Avg'!G322</f>
        <v>19.252628000000001</v>
      </c>
      <c r="I322" s="2">
        <f>'Moving Avg'!H322</f>
        <v>19.324804000000004</v>
      </c>
      <c r="J322" s="5" t="str">
        <f>OBV!F322</f>
        <v>BULLISH</v>
      </c>
      <c r="K322" s="5" t="str">
        <f>OBV!G322</f>
        <v>NEUTRAL</v>
      </c>
      <c r="L322" s="5" t="str">
        <f>OBV!H322</f>
        <v>BULLISH DIVERGENCE</v>
      </c>
    </row>
    <row r="323" spans="1:12" ht="13.5" x14ac:dyDescent="0.25">
      <c r="A323" s="3">
        <f>RSI!A323</f>
        <v>45070</v>
      </c>
      <c r="B323" s="2">
        <f>RSI!B323</f>
        <v>19.640899999999998</v>
      </c>
      <c r="C323" s="2">
        <f>RSI!I323</f>
        <v>54.143009661243767</v>
      </c>
      <c r="D323" s="2">
        <f>MACD!E323</f>
        <v>-0.13725674903253093</v>
      </c>
      <c r="E323" s="2">
        <f>MACD!F323</f>
        <v>-0.13333061081302985</v>
      </c>
      <c r="F323" s="2">
        <f>'Moving Avg'!D323</f>
        <v>19.36674</v>
      </c>
      <c r="G323" s="2">
        <f>'Moving Avg'!F323</f>
        <v>19.190839999999998</v>
      </c>
      <c r="H323" s="2">
        <f>'Moving Avg'!G323</f>
        <v>19.260394000000002</v>
      </c>
      <c r="I323" s="2">
        <f>'Moving Avg'!H323</f>
        <v>19.344571999999999</v>
      </c>
      <c r="J323" s="5" t="str">
        <f>OBV!F323</f>
        <v>BULLISH</v>
      </c>
      <c r="K323" s="5" t="str">
        <f>OBV!G323</f>
        <v>STRONG</v>
      </c>
      <c r="L323" s="5" t="str">
        <f>OBV!H323</f>
        <v>CONFIRMED BULLISH</v>
      </c>
    </row>
    <row r="324" spans="1:12" ht="13.5" x14ac:dyDescent="0.25">
      <c r="A324" s="3">
        <f>RSI!A324</f>
        <v>45071</v>
      </c>
      <c r="B324" s="2">
        <f>RSI!B324</f>
        <v>20.282599999999999</v>
      </c>
      <c r="C324" s="2">
        <f>RSI!I324</f>
        <v>59.906252928707744</v>
      </c>
      <c r="D324" s="2">
        <f>MACD!E324</f>
        <v>-0.20611414675762063</v>
      </c>
      <c r="E324" s="2">
        <f>MACD!F324</f>
        <v>-0.14788731800194801</v>
      </c>
      <c r="F324" s="2">
        <f>'Moving Avg'!D324</f>
        <v>19.47766</v>
      </c>
      <c r="G324" s="2">
        <f>'Moving Avg'!F324</f>
        <v>19.31127</v>
      </c>
      <c r="H324" s="2">
        <f>'Moving Avg'!G324</f>
        <v>19.280994</v>
      </c>
      <c r="I324" s="2">
        <f>'Moving Avg'!H324</f>
        <v>19.368736999999999</v>
      </c>
      <c r="J324" s="5" t="str">
        <f>OBV!F324</f>
        <v>BULLISH</v>
      </c>
      <c r="K324" s="5" t="str">
        <f>OBV!G324</f>
        <v>STRONG</v>
      </c>
      <c r="L324" s="5" t="str">
        <f>OBV!H324</f>
        <v>CONFIRMED BULLISH</v>
      </c>
    </row>
    <row r="325" spans="1:12" ht="13.5" x14ac:dyDescent="0.25">
      <c r="A325" s="3">
        <f>RSI!A325</f>
        <v>45072</v>
      </c>
      <c r="B325" s="2">
        <f>RSI!B325</f>
        <v>20.5916</v>
      </c>
      <c r="C325" s="2">
        <f>RSI!I325</f>
        <v>62.359429054528221</v>
      </c>
      <c r="D325" s="2">
        <f>MACD!E325</f>
        <v>-0.26885810056778681</v>
      </c>
      <c r="E325" s="2">
        <f>MACD!F325</f>
        <v>-0.1720814745151158</v>
      </c>
      <c r="F325" s="2">
        <f>'Moving Avg'!D325</f>
        <v>19.658300000000001</v>
      </c>
      <c r="G325" s="2">
        <f>'Moving Avg'!F325</f>
        <v>19.398025000000001</v>
      </c>
      <c r="H325" s="2">
        <f>'Moving Avg'!G325</f>
        <v>19.307774000000002</v>
      </c>
      <c r="I325" s="2">
        <f>'Moving Avg'!H325</f>
        <v>19.3936545</v>
      </c>
      <c r="J325" s="5" t="str">
        <f>OBV!F325</f>
        <v>BULLISH</v>
      </c>
      <c r="K325" s="5" t="str">
        <f>OBV!G325</f>
        <v>STRONG</v>
      </c>
      <c r="L325" s="5" t="str">
        <f>OBV!H325</f>
        <v>CONFIRMED BULLISH</v>
      </c>
    </row>
    <row r="326" spans="1:12" ht="13.5" x14ac:dyDescent="0.25">
      <c r="A326" s="3">
        <f>RSI!A326</f>
        <v>45075</v>
      </c>
      <c r="B326" s="2">
        <f>RSI!B326</f>
        <v>20.274699999999999</v>
      </c>
      <c r="C326" s="2">
        <f>RSI!I326</f>
        <v>58.412099871549529</v>
      </c>
      <c r="D326" s="2">
        <f>MACD!E326</f>
        <v>-0.30583404044107709</v>
      </c>
      <c r="E326" s="2">
        <f>MACD!F326</f>
        <v>-0.19883198770030808</v>
      </c>
      <c r="F326" s="2">
        <f>'Moving Avg'!D326</f>
        <v>20.011659999999999</v>
      </c>
      <c r="G326" s="2">
        <f>'Moving Avg'!F326</f>
        <v>19.447150000000001</v>
      </c>
      <c r="H326" s="2">
        <f>'Moving Avg'!G326</f>
        <v>19.332970000000003</v>
      </c>
      <c r="I326" s="2">
        <f>'Moving Avg'!H326</f>
        <v>19.416987500000001</v>
      </c>
      <c r="J326" s="5" t="str">
        <f>OBV!F326</f>
        <v>BULLISH</v>
      </c>
      <c r="K326" s="5" t="str">
        <f>OBV!G326</f>
        <v>STRONG</v>
      </c>
      <c r="L326" s="5" t="str">
        <f>OBV!H326</f>
        <v>CONFIRMED BULLISH</v>
      </c>
    </row>
    <row r="327" spans="1:12" ht="13.5" x14ac:dyDescent="0.25">
      <c r="A327" s="3">
        <f>RSI!A327</f>
        <v>45076</v>
      </c>
      <c r="B327" s="2">
        <f>RSI!B327</f>
        <v>20.195499999999999</v>
      </c>
      <c r="C327" s="2">
        <f>RSI!I327</f>
        <v>57.433613054654721</v>
      </c>
      <c r="D327" s="2">
        <f>MACD!E327</f>
        <v>-0.32401138318578049</v>
      </c>
      <c r="E327" s="2">
        <f>MACD!F327</f>
        <v>-0.22386786679740256</v>
      </c>
      <c r="F327" s="2">
        <f>'Moving Avg'!D327</f>
        <v>20.19706</v>
      </c>
      <c r="G327" s="2">
        <f>'Moving Avg'!F327</f>
        <v>19.487164999999997</v>
      </c>
      <c r="H327" s="2">
        <f>'Moving Avg'!G327</f>
        <v>19.353412000000002</v>
      </c>
      <c r="I327" s="2">
        <f>'Moving Avg'!H327</f>
        <v>19.439924499999996</v>
      </c>
      <c r="J327" s="5" t="str">
        <f>OBV!F327</f>
        <v>BEARISH</v>
      </c>
      <c r="K327" s="5" t="str">
        <f>OBV!G327</f>
        <v>NEUTRAL</v>
      </c>
      <c r="L327" s="5" t="str">
        <f>OBV!H327</f>
        <v>BEARISH DIVERGENCE</v>
      </c>
    </row>
    <row r="328" spans="1:12" ht="13.5" x14ac:dyDescent="0.25">
      <c r="A328" s="3">
        <f>RSI!A328</f>
        <v>45077</v>
      </c>
      <c r="B328" s="2">
        <f>RSI!B328</f>
        <v>20.258800000000001</v>
      </c>
      <c r="C328" s="2">
        <f>RSI!I328</f>
        <v>58.038626555798977</v>
      </c>
      <c r="D328" s="2">
        <f>MACD!E328</f>
        <v>-0.34818837384689516</v>
      </c>
      <c r="E328" s="2">
        <f>MACD!F328</f>
        <v>-0.24873196820730109</v>
      </c>
      <c r="F328" s="2">
        <f>'Moving Avg'!D328</f>
        <v>20.320639999999997</v>
      </c>
      <c r="G328" s="2">
        <f>'Moving Avg'!F328</f>
        <v>19.53153</v>
      </c>
      <c r="H328" s="2">
        <f>'Moving Avg'!G328</f>
        <v>19.373536000000005</v>
      </c>
      <c r="I328" s="2">
        <f>'Moving Avg'!H328</f>
        <v>19.462940499999998</v>
      </c>
      <c r="J328" s="5" t="str">
        <f>OBV!F328</f>
        <v>BULLISH</v>
      </c>
      <c r="K328" s="5" t="str">
        <f>OBV!G328</f>
        <v>NEUTRAL</v>
      </c>
      <c r="L328" s="5" t="str">
        <f>OBV!H328</f>
        <v>CONFIRMED BULLISH</v>
      </c>
    </row>
    <row r="329" spans="1:12" ht="13.5" x14ac:dyDescent="0.25">
      <c r="A329" s="3">
        <f>RSI!A329</f>
        <v>45078</v>
      </c>
      <c r="B329" s="2">
        <f>RSI!B329</f>
        <v>20.599499999999999</v>
      </c>
      <c r="C329" s="2">
        <f>RSI!I329</f>
        <v>61.232510033118011</v>
      </c>
      <c r="D329" s="2">
        <f>MACD!E329</f>
        <v>-0.34930609161446924</v>
      </c>
      <c r="E329" s="2">
        <f>MACD!F329</f>
        <v>-0.2688467928887347</v>
      </c>
      <c r="F329" s="2">
        <f>'Moving Avg'!D329</f>
        <v>20.38402</v>
      </c>
      <c r="G329" s="2">
        <f>'Moving Avg'!F329</f>
        <v>19.594909999999999</v>
      </c>
      <c r="H329" s="2">
        <f>'Moving Avg'!G329</f>
        <v>19.400474000000003</v>
      </c>
      <c r="I329" s="2">
        <f>'Moving Avg'!H329</f>
        <v>19.486708999999998</v>
      </c>
      <c r="J329" s="5" t="str">
        <f>OBV!F329</f>
        <v>BULLISH</v>
      </c>
      <c r="K329" s="5" t="str">
        <f>OBV!G329</f>
        <v>STRONG</v>
      </c>
      <c r="L329" s="5" t="str">
        <f>OBV!H329</f>
        <v>CONFIRMED BULLISH</v>
      </c>
    </row>
    <row r="330" spans="1:12" ht="13.5" x14ac:dyDescent="0.25">
      <c r="A330" s="3">
        <f>RSI!A330</f>
        <v>45079</v>
      </c>
      <c r="B330" s="2">
        <f>RSI!B330</f>
        <v>20.559899999999999</v>
      </c>
      <c r="C330" s="2">
        <f>RSI!I330</f>
        <v>60.654625548191163</v>
      </c>
      <c r="D330" s="2">
        <f>MACD!E330</f>
        <v>-0.35929169850798459</v>
      </c>
      <c r="E330" s="2">
        <f>MACD!F330</f>
        <v>-0.28693577401258469</v>
      </c>
      <c r="F330" s="2">
        <f>'Moving Avg'!D330</f>
        <v>20.377679999999998</v>
      </c>
      <c r="G330" s="2">
        <f>'Moving Avg'!F330</f>
        <v>19.711374999999997</v>
      </c>
      <c r="H330" s="2">
        <f>'Moving Avg'!G330</f>
        <v>19.42662</v>
      </c>
      <c r="I330" s="2">
        <f>'Moving Avg'!H330</f>
        <v>19.510279499999999</v>
      </c>
      <c r="J330" s="5" t="str">
        <f>OBV!F330</f>
        <v>BEARISH</v>
      </c>
      <c r="K330" s="5" t="str">
        <f>OBV!G330</f>
        <v>NEUTRAL</v>
      </c>
      <c r="L330" s="5" t="str">
        <f>OBV!H330</f>
        <v>CONFIRMED BEARISH</v>
      </c>
    </row>
    <row r="331" spans="1:12" ht="13.5" x14ac:dyDescent="0.25">
      <c r="A331" s="3">
        <f>RSI!A331</f>
        <v>45082</v>
      </c>
      <c r="B331" s="2">
        <f>RSI!B331</f>
        <v>21.026299999999999</v>
      </c>
      <c r="C331" s="2">
        <f>RSI!I331</f>
        <v>64.860900339599766</v>
      </c>
      <c r="D331" s="2">
        <f>MACD!E331</f>
        <v>-0.58911584409683115</v>
      </c>
      <c r="E331" s="2">
        <f>MACD!F331</f>
        <v>-0.34737178802943397</v>
      </c>
      <c r="F331" s="2">
        <f>'Moving Avg'!D331</f>
        <v>20.527999999999999</v>
      </c>
      <c r="G331" s="2">
        <f>'Moving Avg'!F331</f>
        <v>19.798079999999999</v>
      </c>
      <c r="H331" s="2">
        <f>'Moving Avg'!G331</f>
        <v>19.462094</v>
      </c>
      <c r="I331" s="2">
        <f>'Moving Avg'!H331</f>
        <v>19.536182</v>
      </c>
      <c r="J331" s="5" t="str">
        <f>OBV!F331</f>
        <v>BEARISH</v>
      </c>
      <c r="K331" s="5" t="str">
        <f>OBV!G331</f>
        <v>NEUTRAL</v>
      </c>
      <c r="L331" s="5" t="str">
        <f>OBV!H331</f>
        <v>CONFIRMED BEARISH</v>
      </c>
    </row>
    <row r="332" spans="1:12" ht="13.5" x14ac:dyDescent="0.25">
      <c r="A332" s="3">
        <f>RSI!A332</f>
        <v>45083</v>
      </c>
      <c r="B332" s="2">
        <f>RSI!B332</f>
        <v>20.209199999999999</v>
      </c>
      <c r="C332" s="2">
        <f>RSI!I332</f>
        <v>53.974298969357292</v>
      </c>
      <c r="D332" s="2">
        <f>MACD!E332</f>
        <v>-0.61362233030921232</v>
      </c>
      <c r="E332" s="2">
        <f>MACD!F332</f>
        <v>-0.40062189648538965</v>
      </c>
      <c r="F332" s="2">
        <f>'Moving Avg'!D332</f>
        <v>20.530740000000002</v>
      </c>
      <c r="G332" s="2">
        <f>'Moving Avg'!F332</f>
        <v>19.841154999999997</v>
      </c>
      <c r="H332" s="2">
        <f>'Moving Avg'!G332</f>
        <v>19.482018000000004</v>
      </c>
      <c r="I332" s="2">
        <f>'Moving Avg'!H332</f>
        <v>19.558038499999999</v>
      </c>
      <c r="J332" s="5" t="str">
        <f>OBV!F332</f>
        <v>BULLISH</v>
      </c>
      <c r="K332" s="5" t="str">
        <f>OBV!G332</f>
        <v>NEUTRAL</v>
      </c>
      <c r="L332" s="5" t="str">
        <f>OBV!H332</f>
        <v>BULLISH DIVERGENCE</v>
      </c>
    </row>
    <row r="333" spans="1:12" ht="13.5" x14ac:dyDescent="0.25">
      <c r="A333" s="3">
        <f>RSI!A333</f>
        <v>45084</v>
      </c>
      <c r="B333" s="2">
        <f>RSI!B333</f>
        <v>20.643899999999999</v>
      </c>
      <c r="C333" s="2">
        <f>RSI!I333</f>
        <v>58.01199568190102</v>
      </c>
      <c r="D333" s="2">
        <f>MACD!E333</f>
        <v>-0.61145764195356378</v>
      </c>
      <c r="E333" s="2">
        <f>MACD!F333</f>
        <v>-0.44278904557902454</v>
      </c>
      <c r="F333" s="2">
        <f>'Moving Avg'!D333</f>
        <v>20.607759999999999</v>
      </c>
      <c r="G333" s="2">
        <f>'Moving Avg'!F333</f>
        <v>19.906754999999997</v>
      </c>
      <c r="H333" s="2">
        <f>'Moving Avg'!G333</f>
        <v>19.511428000000006</v>
      </c>
      <c r="I333" s="2">
        <f>'Moving Avg'!H333</f>
        <v>19.582028999999995</v>
      </c>
      <c r="J333" s="5" t="str">
        <f>OBV!F333</f>
        <v>BULLISH</v>
      </c>
      <c r="K333" s="5" t="str">
        <f>OBV!G333</f>
        <v>NEUTRAL</v>
      </c>
      <c r="L333" s="5" t="str">
        <f>OBV!H333</f>
        <v>BULLISH DIVERGENCE</v>
      </c>
    </row>
    <row r="334" spans="1:12" ht="13.5" x14ac:dyDescent="0.25">
      <c r="A334" s="3">
        <f>RSI!A334</f>
        <v>45085</v>
      </c>
      <c r="B334" s="2">
        <f>RSI!B334</f>
        <v>20.643899999999999</v>
      </c>
      <c r="C334" s="2">
        <f>RSI!I334</f>
        <v>58.01199568190102</v>
      </c>
      <c r="D334" s="2">
        <f>MACD!E334</f>
        <v>-0.51550060529938335</v>
      </c>
      <c r="E334" s="2">
        <f>MACD!F334</f>
        <v>-0.45733135752309628</v>
      </c>
      <c r="F334" s="2">
        <f>'Moving Avg'!D334</f>
        <v>20.61664</v>
      </c>
      <c r="G334" s="2">
        <f>'Moving Avg'!F334</f>
        <v>19.980279999999993</v>
      </c>
      <c r="H334" s="2">
        <f>'Moving Avg'!G334</f>
        <v>19.540838000000004</v>
      </c>
      <c r="I334" s="2">
        <f>'Moving Avg'!H334</f>
        <v>19.606415499999997</v>
      </c>
      <c r="J334" s="5" t="str">
        <f>OBV!F334</f>
        <v>BEARISH</v>
      </c>
      <c r="K334" s="5" t="str">
        <f>OBV!G334</f>
        <v>WEAK</v>
      </c>
      <c r="L334" s="5" t="str">
        <f>OBV!H334</f>
        <v>CONFIRMED BEARISH</v>
      </c>
    </row>
    <row r="335" spans="1:12" ht="13.5" x14ac:dyDescent="0.25">
      <c r="A335" s="3">
        <f>RSI!A335</f>
        <v>45086</v>
      </c>
      <c r="B335" s="2">
        <f>RSI!B335</f>
        <v>20.374400000000001</v>
      </c>
      <c r="C335" s="2">
        <f>RSI!I335</f>
        <v>54.569885106403532</v>
      </c>
      <c r="D335" s="2">
        <f>MACD!E335</f>
        <v>-0.37106189447004922</v>
      </c>
      <c r="E335" s="2">
        <f>MACD!F335</f>
        <v>-0.44007746491248689</v>
      </c>
      <c r="F335" s="2">
        <f>'Moving Avg'!D335</f>
        <v>20.579540000000001</v>
      </c>
      <c r="G335" s="2">
        <f>'Moving Avg'!F335</f>
        <v>20.032404999999997</v>
      </c>
      <c r="H335" s="2">
        <f>'Moving Avg'!G335</f>
        <v>19.568028000000005</v>
      </c>
      <c r="I335" s="2">
        <f>'Moving Avg'!H335</f>
        <v>19.629058499999996</v>
      </c>
      <c r="J335" s="5" t="str">
        <f>OBV!F335</f>
        <v>BEARISH</v>
      </c>
      <c r="K335" s="5" t="str">
        <f>OBV!G335</f>
        <v>WEAK</v>
      </c>
      <c r="L335" s="5" t="str">
        <f>OBV!H335</f>
        <v>CONFIRMED BEARISH</v>
      </c>
    </row>
    <row r="336" spans="1:12" ht="13.5" x14ac:dyDescent="0.25">
      <c r="A336" s="3">
        <f>RSI!A336</f>
        <v>45089</v>
      </c>
      <c r="B336" s="2">
        <f>RSI!B336</f>
        <v>20.374400000000001</v>
      </c>
      <c r="C336" s="2">
        <f>RSI!I336</f>
        <v>54.56988510640354</v>
      </c>
      <c r="D336" s="2">
        <f>MACD!E336</f>
        <v>-0.29994766923942962</v>
      </c>
      <c r="E336" s="2">
        <f>MACD!F336</f>
        <v>-0.41205150577787547</v>
      </c>
      <c r="F336" s="2">
        <f>'Moving Avg'!D336</f>
        <v>20.449159999999999</v>
      </c>
      <c r="G336" s="2">
        <f>'Moving Avg'!F336</f>
        <v>20.084529999999994</v>
      </c>
      <c r="H336" s="2">
        <f>'Moving Avg'!G336</f>
        <v>19.595218000000003</v>
      </c>
      <c r="I336" s="2">
        <f>'Moving Avg'!H336</f>
        <v>19.651701499999994</v>
      </c>
      <c r="J336" s="5" t="str">
        <f>OBV!F336</f>
        <v>BEARISH</v>
      </c>
      <c r="K336" s="5" t="str">
        <f>OBV!G336</f>
        <v>WEAK</v>
      </c>
      <c r="L336" s="5" t="str">
        <f>OBV!H336</f>
        <v>CONFIRMED BEARISH</v>
      </c>
    </row>
    <row r="337" spans="1:12" ht="13.5" x14ac:dyDescent="0.25">
      <c r="A337" s="3">
        <f>RSI!A337</f>
        <v>45090</v>
      </c>
      <c r="B337" s="2">
        <f>RSI!B337</f>
        <v>19.991900000000001</v>
      </c>
      <c r="C337" s="2">
        <f>RSI!I337</f>
        <v>49.714414011356148</v>
      </c>
      <c r="D337" s="2">
        <f>MACD!E337</f>
        <v>-0.22580065324120469</v>
      </c>
      <c r="E337" s="2">
        <f>MACD!F337</f>
        <v>-0.37480133527054132</v>
      </c>
      <c r="F337" s="2">
        <f>'Moving Avg'!D337</f>
        <v>20.4057</v>
      </c>
      <c r="G337" s="2">
        <f>'Moving Avg'!F337</f>
        <v>20.113569999999996</v>
      </c>
      <c r="H337" s="2">
        <f>'Moving Avg'!G337</f>
        <v>19.606834000000003</v>
      </c>
      <c r="I337" s="2">
        <f>'Moving Avg'!H337</f>
        <v>19.668470499999994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</row>
    <row r="338" spans="1:12" ht="13.5" x14ac:dyDescent="0.25">
      <c r="A338" s="3">
        <f>RSI!A338</f>
        <v>45091</v>
      </c>
      <c r="B338" s="2">
        <f>RSI!B338</f>
        <v>20.1571</v>
      </c>
      <c r="C338" s="2">
        <f>RSI!I338</f>
        <v>51.712774670385812</v>
      </c>
      <c r="D338" s="2">
        <f>MACD!E338</f>
        <v>-0.16531338255038719</v>
      </c>
      <c r="E338" s="2">
        <f>MACD!F338</f>
        <v>-0.33290374472651052</v>
      </c>
      <c r="F338" s="2">
        <f>'Moving Avg'!D338</f>
        <v>20.308340000000001</v>
      </c>
      <c r="G338" s="2">
        <f>'Moving Avg'!F338</f>
        <v>20.150869999999998</v>
      </c>
      <c r="H338" s="2">
        <f>'Moving Avg'!G338</f>
        <v>19.615574000000002</v>
      </c>
      <c r="I338" s="2">
        <f>'Moving Avg'!H338</f>
        <v>19.682381499999995</v>
      </c>
      <c r="J338" s="5" t="str">
        <f>OBV!F338</f>
        <v>BEARISH</v>
      </c>
      <c r="K338" s="5" t="str">
        <f>OBV!G338</f>
        <v>WEAK</v>
      </c>
      <c r="L338" s="5" t="str">
        <f>OBV!H338</f>
        <v>CONFIRMED BEARISH</v>
      </c>
    </row>
    <row r="339" spans="1:12" ht="13.5" x14ac:dyDescent="0.25">
      <c r="A339" s="3">
        <f>RSI!A339</f>
        <v>45092</v>
      </c>
      <c r="B339" s="2">
        <f>RSI!B339</f>
        <v>20.209199999999999</v>
      </c>
      <c r="C339" s="2">
        <f>RSI!I339</f>
        <v>52.355836053098315</v>
      </c>
      <c r="D339" s="2">
        <f>MACD!E339</f>
        <v>-6.632405784902673E-2</v>
      </c>
      <c r="E339" s="2">
        <f>MACD!F339</f>
        <v>-0.2795878073510138</v>
      </c>
      <c r="F339" s="2">
        <f>'Moving Avg'!D339</f>
        <v>20.221399999999999</v>
      </c>
      <c r="G339" s="2">
        <f>'Moving Avg'!F339</f>
        <v>20.174929999999996</v>
      </c>
      <c r="H339" s="2">
        <f>'Moving Avg'!G339</f>
        <v>19.626782000000002</v>
      </c>
      <c r="I339" s="2">
        <f>'Moving Avg'!H339</f>
        <v>19.696750999999992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</row>
    <row r="340" spans="1:12" ht="13.5" x14ac:dyDescent="0.25">
      <c r="A340" s="3">
        <f>RSI!A340</f>
        <v>45093</v>
      </c>
      <c r="B340" s="2">
        <f>RSI!B340</f>
        <v>20.339600000000001</v>
      </c>
      <c r="C340" s="2">
        <f>RSI!I340</f>
        <v>54.006802818953204</v>
      </c>
      <c r="D340" s="2">
        <f>MACD!E340</f>
        <v>6.8380689248215276E-4</v>
      </c>
      <c r="E340" s="2">
        <f>MACD!F340</f>
        <v>-0.22353348450231461</v>
      </c>
      <c r="F340" s="2">
        <f>'Moving Avg'!D340</f>
        <v>20.214440000000003</v>
      </c>
      <c r="G340" s="2">
        <f>'Moving Avg'!F340</f>
        <v>20.20749</v>
      </c>
      <c r="H340" s="2">
        <f>'Moving Avg'!G340</f>
        <v>19.640598000000001</v>
      </c>
      <c r="I340" s="2">
        <f>'Moving Avg'!H340</f>
        <v>19.711891499999989</v>
      </c>
      <c r="J340" s="5" t="str">
        <f>OBV!F340</f>
        <v>BULLISH</v>
      </c>
      <c r="K340" s="5" t="str">
        <f>OBV!G340</f>
        <v>NEUTRAL</v>
      </c>
      <c r="L340" s="5" t="str">
        <f>OBV!H340</f>
        <v>BULLISH DIVERGENCE</v>
      </c>
    </row>
    <row r="341" spans="1:12" ht="13.5" x14ac:dyDescent="0.25">
      <c r="A341" s="3">
        <f>RSI!A341</f>
        <v>45096</v>
      </c>
      <c r="B341" s="2">
        <f>RSI!B341</f>
        <v>20.374400000000001</v>
      </c>
      <c r="C341" s="2">
        <f>RSI!I341</f>
        <v>54.460331566610137</v>
      </c>
      <c r="D341" s="2">
        <f>MACD!E341</f>
        <v>0.12486166323534675</v>
      </c>
      <c r="E341" s="2">
        <f>MACD!F341</f>
        <v>-0.15385445495478234</v>
      </c>
      <c r="F341" s="2">
        <f>'Moving Avg'!D341</f>
        <v>20.214440000000003</v>
      </c>
      <c r="G341" s="2">
        <f>'Moving Avg'!F341</f>
        <v>20.300814999999997</v>
      </c>
      <c r="H341" s="2">
        <f>'Moving Avg'!G341</f>
        <v>19.655428000000004</v>
      </c>
      <c r="I341" s="2">
        <f>'Moving Avg'!H341</f>
        <v>19.72661149999999</v>
      </c>
      <c r="J341" s="5" t="str">
        <f>OBV!F341</f>
        <v>BULLISH</v>
      </c>
      <c r="K341" s="5" t="str">
        <f>OBV!G341</f>
        <v>STRONG</v>
      </c>
      <c r="L341" s="5" t="str">
        <f>OBV!H341</f>
        <v>NEUTRAL</v>
      </c>
    </row>
    <row r="342" spans="1:12" ht="13.5" x14ac:dyDescent="0.25">
      <c r="A342" s="3">
        <f>RSI!A342</f>
        <v>45097</v>
      </c>
      <c r="B342" s="2">
        <f>RSI!B342</f>
        <v>20.374400000000001</v>
      </c>
      <c r="C342" s="2">
        <f>RSI!I342</f>
        <v>54.460331566610137</v>
      </c>
      <c r="D342" s="2">
        <f>MACD!E342</f>
        <v>0.10245044910812595</v>
      </c>
      <c r="E342" s="2">
        <f>MACD!F342</f>
        <v>-0.10259347414220069</v>
      </c>
      <c r="F342" s="2">
        <f>'Moving Avg'!D342</f>
        <v>20.290939999999999</v>
      </c>
      <c r="G342" s="2">
        <f>'Moving Avg'!F342</f>
        <v>20.356109999999997</v>
      </c>
      <c r="H342" s="2">
        <f>'Moving Avg'!G342</f>
        <v>19.669940000000004</v>
      </c>
      <c r="I342" s="2">
        <f>'Moving Avg'!H342</f>
        <v>19.74133149999999</v>
      </c>
      <c r="J342" s="5" t="str">
        <f>OBV!F342</f>
        <v>BULLISH</v>
      </c>
      <c r="K342" s="5" t="str">
        <f>OBV!G342</f>
        <v>STRONG</v>
      </c>
      <c r="L342" s="5" t="str">
        <f>OBV!H342</f>
        <v>CONFIRMED BULLISH</v>
      </c>
    </row>
    <row r="343" spans="1:12" ht="13.5" x14ac:dyDescent="0.25">
      <c r="A343" s="3">
        <f>RSI!A343</f>
        <v>45098</v>
      </c>
      <c r="B343" s="2">
        <f>RSI!B343</f>
        <v>20.374400000000001</v>
      </c>
      <c r="C343" s="2">
        <f>RSI!I343</f>
        <v>54.460331566610137</v>
      </c>
      <c r="D343" s="2">
        <f>MACD!E343</f>
        <v>0.14871858106989677</v>
      </c>
      <c r="E343" s="2">
        <f>MACD!F343</f>
        <v>-5.2331063099781208E-2</v>
      </c>
      <c r="F343" s="2">
        <f>'Moving Avg'!D343</f>
        <v>20.334399999999999</v>
      </c>
      <c r="G343" s="2">
        <f>'Moving Avg'!F343</f>
        <v>20.392784999999996</v>
      </c>
      <c r="H343" s="2">
        <f>'Moving Avg'!G343</f>
        <v>19.682868000000006</v>
      </c>
      <c r="I343" s="2">
        <f>'Moving Avg'!H343</f>
        <v>19.756447999999992</v>
      </c>
      <c r="J343" s="5" t="str">
        <f>OBV!F343</f>
        <v>BULLISH</v>
      </c>
      <c r="K343" s="5" t="str">
        <f>OBV!G343</f>
        <v>STRONG</v>
      </c>
      <c r="L343" s="5" t="str">
        <f>OBV!H343</f>
        <v>CONFIRMED BULLISH</v>
      </c>
    </row>
    <row r="344" spans="1:12" ht="13.5" x14ac:dyDescent="0.25">
      <c r="A344" s="3">
        <f>RSI!A344</f>
        <v>45099</v>
      </c>
      <c r="B344" s="2">
        <f>RSI!B344</f>
        <v>20.374400000000001</v>
      </c>
      <c r="C344" s="2">
        <f>RSI!I344</f>
        <v>54.460331566610137</v>
      </c>
      <c r="D344" s="2">
        <f>MACD!E344</f>
        <v>0.18634496843515791</v>
      </c>
      <c r="E344" s="2">
        <f>MACD!F344</f>
        <v>-4.5958567927933819E-3</v>
      </c>
      <c r="F344" s="2">
        <f>'Moving Avg'!D344</f>
        <v>20.367439999999998</v>
      </c>
      <c r="G344" s="2">
        <f>'Moving Avg'!F344</f>
        <v>20.397375</v>
      </c>
      <c r="H344" s="2">
        <f>'Moving Avg'!G344</f>
        <v>19.695796000000009</v>
      </c>
      <c r="I344" s="2">
        <f>'Moving Avg'!H344</f>
        <v>19.771247499999991</v>
      </c>
      <c r="J344" s="5" t="str">
        <f>OBV!F344</f>
        <v>BULLISH</v>
      </c>
      <c r="K344" s="5" t="str">
        <f>OBV!G344</f>
        <v>STRONG</v>
      </c>
      <c r="L344" s="5" t="str">
        <f>OBV!H344</f>
        <v>CONFIRMED BULLISH</v>
      </c>
    </row>
    <row r="345" spans="1:12" ht="13.5" x14ac:dyDescent="0.25">
      <c r="A345" s="3">
        <f>RSI!A345</f>
        <v>45100</v>
      </c>
      <c r="B345" s="2">
        <f>RSI!B345</f>
        <v>20.374400000000001</v>
      </c>
      <c r="C345" s="2">
        <f>RSI!I345</f>
        <v>54.460331566610137</v>
      </c>
      <c r="D345" s="2">
        <f>MACD!E345</f>
        <v>0.17531042898133364</v>
      </c>
      <c r="E345" s="2">
        <f>MACD!F345</f>
        <v>3.138540036203203E-2</v>
      </c>
      <c r="F345" s="2">
        <f>'Moving Avg'!D345</f>
        <v>20.374400000000001</v>
      </c>
      <c r="G345" s="2">
        <f>'Moving Avg'!F345</f>
        <v>20.386514999999996</v>
      </c>
      <c r="H345" s="2">
        <f>'Moving Avg'!G345</f>
        <v>19.708724000000007</v>
      </c>
      <c r="I345" s="2">
        <f>'Moving Avg'!H345</f>
        <v>19.782005999999988</v>
      </c>
      <c r="J345" s="5" t="str">
        <f>OBV!F345</f>
        <v>BULLISH</v>
      </c>
      <c r="K345" s="5" t="str">
        <f>OBV!G345</f>
        <v>STRONG</v>
      </c>
      <c r="L345" s="5" t="str">
        <f>OBV!H345</f>
        <v>CONFIRMED BULLISH</v>
      </c>
    </row>
    <row r="346" spans="1:12" ht="13.5" x14ac:dyDescent="0.25">
      <c r="A346" s="3">
        <f>RSI!A346</f>
        <v>45103</v>
      </c>
      <c r="B346" s="2">
        <f>RSI!B346</f>
        <v>20.356999999999999</v>
      </c>
      <c r="C346" s="2">
        <f>RSI!I346</f>
        <v>54.074147525123173</v>
      </c>
      <c r="D346" s="2">
        <f>MACD!E346</f>
        <v>0.16595618377983357</v>
      </c>
      <c r="E346" s="2">
        <f>MACD!F346</f>
        <v>5.8299557045592337E-2</v>
      </c>
      <c r="F346" s="2">
        <f>'Moving Avg'!D346</f>
        <v>20.370920000000002</v>
      </c>
      <c r="G346" s="2">
        <f>'Moving Avg'!F346</f>
        <v>20.390629999999998</v>
      </c>
      <c r="H346" s="2">
        <f>'Moving Avg'!G346</f>
        <v>19.727642000000007</v>
      </c>
      <c r="I346" s="2">
        <f>'Moving Avg'!H346</f>
        <v>19.788755999999989</v>
      </c>
      <c r="J346" s="5" t="str">
        <f>OBV!F346</f>
        <v>BEARISH</v>
      </c>
      <c r="K346" s="5" t="str">
        <f>OBV!G346</f>
        <v>NEUTRAL</v>
      </c>
      <c r="L346" s="5" t="str">
        <f>OBV!H346</f>
        <v>CONFIRMED BEARISH</v>
      </c>
    </row>
    <row r="347" spans="1:12" ht="13.5" x14ac:dyDescent="0.25">
      <c r="A347" s="3">
        <f>RSI!A347</f>
        <v>45104</v>
      </c>
      <c r="B347" s="2">
        <f>RSI!B347</f>
        <v>20.3309</v>
      </c>
      <c r="C347" s="2">
        <f>RSI!I347</f>
        <v>53.461750378741982</v>
      </c>
      <c r="D347" s="2">
        <f>MACD!E347</f>
        <v>0.1000215907156381</v>
      </c>
      <c r="E347" s="2">
        <f>MACD!F347</f>
        <v>6.6643963779601495E-2</v>
      </c>
      <c r="F347" s="2">
        <f>'Moving Avg'!D347</f>
        <v>20.362220000000001</v>
      </c>
      <c r="G347" s="2">
        <f>'Moving Avg'!F347</f>
        <v>20.397399999999998</v>
      </c>
      <c r="H347" s="2">
        <f>'Moving Avg'!G347</f>
        <v>19.746038000000009</v>
      </c>
      <c r="I347" s="2">
        <f>'Moving Avg'!H347</f>
        <v>19.795375499999992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</row>
    <row r="348" spans="1:12" ht="13.5" x14ac:dyDescent="0.25">
      <c r="A348" s="3">
        <f>RSI!A348</f>
        <v>45107</v>
      </c>
      <c r="B348" s="2">
        <f>RSI!B348</f>
        <v>20.3309</v>
      </c>
      <c r="C348" s="2">
        <f>RSI!I348</f>
        <v>53.461750378741982</v>
      </c>
      <c r="D348" s="2">
        <f>MACD!E348</f>
        <v>6.8775723321007121E-2</v>
      </c>
      <c r="E348" s="2">
        <f>MACD!F348</f>
        <v>6.7070315687882617E-2</v>
      </c>
      <c r="F348" s="2">
        <f>'Moving Avg'!D348</f>
        <v>20.35352</v>
      </c>
      <c r="G348" s="2">
        <f>'Moving Avg'!F348</f>
        <v>20.401004999999998</v>
      </c>
      <c r="H348" s="2">
        <f>'Moving Avg'!G348</f>
        <v>19.76601800000001</v>
      </c>
      <c r="I348" s="2">
        <f>'Moving Avg'!H348</f>
        <v>19.802034499999987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</row>
    <row r="349" spans="1:12" ht="13.5" x14ac:dyDescent="0.25">
      <c r="A349" s="3">
        <f>RSI!A349</f>
        <v>45110</v>
      </c>
      <c r="B349" s="2">
        <f>RSI!B349</f>
        <v>20.3309</v>
      </c>
      <c r="C349" s="2">
        <f>RSI!I349</f>
        <v>53.461750378741982</v>
      </c>
      <c r="D349" s="2">
        <f>MACD!E349</f>
        <v>4.954633179163892E-2</v>
      </c>
      <c r="E349" s="2">
        <f>MACD!F349</f>
        <v>6.3565518908633878E-2</v>
      </c>
      <c r="F349" s="2">
        <f>'Moving Avg'!D349</f>
        <v>20.344820000000002</v>
      </c>
      <c r="G349" s="2">
        <f>'Moving Avg'!F349</f>
        <v>20.387574999999995</v>
      </c>
      <c r="H349" s="2">
        <f>'Moving Avg'!G349</f>
        <v>19.78599800000001</v>
      </c>
      <c r="I349" s="2">
        <f>'Moving Avg'!H349</f>
        <v>19.808653999999986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</row>
    <row r="350" spans="1:12" ht="13.5" x14ac:dyDescent="0.25">
      <c r="A350" s="3">
        <f>RSI!A350</f>
        <v>45111</v>
      </c>
      <c r="B350" s="2">
        <f>RSI!B350</f>
        <v>20.3309</v>
      </c>
      <c r="C350" s="2">
        <f>RSI!I350</f>
        <v>53.461750378741982</v>
      </c>
      <c r="D350" s="2">
        <f>MACD!E350</f>
        <v>5.2590582510323003E-2</v>
      </c>
      <c r="E350" s="2">
        <f>MACD!F350</f>
        <v>6.1370531628971707E-2</v>
      </c>
      <c r="F350" s="2">
        <f>'Moving Avg'!D350</f>
        <v>20.336120000000001</v>
      </c>
      <c r="G350" s="2">
        <f>'Moving Avg'!F350</f>
        <v>20.376124999999995</v>
      </c>
      <c r="H350" s="2">
        <f>'Moving Avg'!G350</f>
        <v>19.80597800000001</v>
      </c>
      <c r="I350" s="2">
        <f>'Moving Avg'!H350</f>
        <v>19.815629999999988</v>
      </c>
      <c r="J350" s="5" t="str">
        <f>OBV!F350</f>
        <v>BEARISH</v>
      </c>
      <c r="K350" s="5" t="str">
        <f>OBV!G350</f>
        <v>NEUTRAL</v>
      </c>
      <c r="L350" s="5" t="str">
        <f>OBV!H350</f>
        <v>CONFIRMED BEARISH</v>
      </c>
    </row>
    <row r="351" spans="1:12" ht="13.5" x14ac:dyDescent="0.25">
      <c r="A351" s="3">
        <f>RSI!A351</f>
        <v>45112</v>
      </c>
      <c r="B351" s="2">
        <f>RSI!B351</f>
        <v>20.3309</v>
      </c>
      <c r="C351" s="2">
        <f>RSI!I351</f>
        <v>53.461750378741982</v>
      </c>
      <c r="D351" s="2">
        <f>MACD!E351</f>
        <v>5.9829347802622834E-2</v>
      </c>
      <c r="E351" s="2">
        <f>MACD!F351</f>
        <v>6.1062294863701939E-2</v>
      </c>
      <c r="F351" s="2">
        <f>'Moving Avg'!D351</f>
        <v>20.3309</v>
      </c>
      <c r="G351" s="2">
        <f>'Moving Avg'!F351</f>
        <v>20.341354999999997</v>
      </c>
      <c r="H351" s="2">
        <f>'Moving Avg'!G351</f>
        <v>19.849094000000008</v>
      </c>
      <c r="I351" s="2">
        <f>'Moving Avg'!H351</f>
        <v>19.822249499999987</v>
      </c>
      <c r="J351" s="5" t="str">
        <f>OBV!F351</f>
        <v>BEARISH</v>
      </c>
      <c r="K351" s="5" t="str">
        <f>OBV!G351</f>
        <v>NEUTRAL</v>
      </c>
      <c r="L351" s="5" t="str">
        <f>OBV!H351</f>
        <v>CONFIRMED BEARISH</v>
      </c>
    </row>
    <row r="352" spans="1:12" ht="13.5" x14ac:dyDescent="0.25">
      <c r="A352" s="3">
        <f>RSI!A352</f>
        <v>45113</v>
      </c>
      <c r="B352" s="2">
        <f>RSI!B352</f>
        <v>20.3309</v>
      </c>
      <c r="C352" s="2">
        <f>RSI!I352</f>
        <v>53.461750378741975</v>
      </c>
      <c r="D352" s="2">
        <f>MACD!E352</f>
        <v>6.5314655677752853E-2</v>
      </c>
      <c r="E352" s="2">
        <f>MACD!F352</f>
        <v>6.1912767026512126E-2</v>
      </c>
      <c r="F352" s="2">
        <f>'Moving Avg'!D352</f>
        <v>20.3309</v>
      </c>
      <c r="G352" s="2">
        <f>'Moving Avg'!F352</f>
        <v>20.347439999999995</v>
      </c>
      <c r="H352" s="2">
        <f>'Moving Avg'!G352</f>
        <v>19.87541400000001</v>
      </c>
      <c r="I352" s="2">
        <f>'Moving Avg'!H352</f>
        <v>19.828868999999983</v>
      </c>
      <c r="J352" s="5" t="str">
        <f>OBV!F352</f>
        <v>NEUTRAL</v>
      </c>
      <c r="K352" s="5" t="str">
        <f>OBV!G352</f>
        <v>NEUTRAL</v>
      </c>
      <c r="L352" s="5" t="str">
        <f>OBV!H352</f>
        <v>NEUTRAL</v>
      </c>
    </row>
    <row r="353" spans="1:12" ht="13.5" x14ac:dyDescent="0.25">
      <c r="A353" s="3">
        <f>RSI!A353</f>
        <v>45114</v>
      </c>
      <c r="B353" s="2">
        <f>RSI!B353</f>
        <v>20.3309</v>
      </c>
      <c r="C353" s="2">
        <f>RSI!I353</f>
        <v>53.461750378741975</v>
      </c>
      <c r="D353" s="2">
        <f>MACD!E353</f>
        <v>6.9363661498126561E-2</v>
      </c>
      <c r="E353" s="2">
        <f>MACD!F353</f>
        <v>6.3402945920835022E-2</v>
      </c>
      <c r="F353" s="2">
        <f>'Moving Avg'!D353</f>
        <v>20.3309</v>
      </c>
      <c r="G353" s="2">
        <f>'Moving Avg'!F353</f>
        <v>20.331789999999998</v>
      </c>
      <c r="H353" s="2">
        <f>'Moving Avg'!G353</f>
        <v>19.901892000000011</v>
      </c>
      <c r="I353" s="2">
        <f>'Moving Avg'!H353</f>
        <v>19.835488499999986</v>
      </c>
      <c r="J353" s="5" t="str">
        <f>OBV!F353</f>
        <v>NEUTRAL</v>
      </c>
      <c r="K353" s="5" t="str">
        <f>OBV!G353</f>
        <v>NEUTRAL</v>
      </c>
      <c r="L353" s="5" t="str">
        <f>OBV!H353</f>
        <v>NEUTRAL</v>
      </c>
    </row>
    <row r="354" spans="1:12" ht="13.5" x14ac:dyDescent="0.25">
      <c r="A354" s="3">
        <f>RSI!A354</f>
        <v>45117</v>
      </c>
      <c r="B354" s="2">
        <f>RSI!B354</f>
        <v>20.244</v>
      </c>
      <c r="C354" s="2">
        <f>RSI!I354</f>
        <v>50.276934572340117</v>
      </c>
      <c r="D354" s="2">
        <f>MACD!E354</f>
        <v>7.8678253961403044E-2</v>
      </c>
      <c r="E354" s="2">
        <f>MACD!F354</f>
        <v>6.6458007528948634E-2</v>
      </c>
      <c r="F354" s="2">
        <f>'Moving Avg'!D354</f>
        <v>20.31352</v>
      </c>
      <c r="G354" s="2">
        <f>'Moving Avg'!F354</f>
        <v>20.311794999999996</v>
      </c>
      <c r="H354" s="2">
        <f>'Moving Avg'!G354</f>
        <v>19.94929200000001</v>
      </c>
      <c r="I354" s="2">
        <f>'Moving Avg'!H354</f>
        <v>19.841673499999985</v>
      </c>
      <c r="J354" s="5" t="str">
        <f>OBV!F354</f>
        <v>BEARISH</v>
      </c>
      <c r="K354" s="5" t="str">
        <f>OBV!G354</f>
        <v>NEUTRAL</v>
      </c>
      <c r="L354" s="5" t="str">
        <f>OBV!H354</f>
        <v>CONFIRMED BEARISH</v>
      </c>
    </row>
    <row r="355" spans="1:12" ht="13.5" x14ac:dyDescent="0.25">
      <c r="A355" s="3">
        <f>RSI!A355</f>
        <v>45118</v>
      </c>
      <c r="B355" s="2">
        <f>RSI!B355</f>
        <v>20.244</v>
      </c>
      <c r="C355" s="2">
        <f>RSI!I355</f>
        <v>50.276934572340117</v>
      </c>
      <c r="D355" s="2">
        <f>MACD!E355</f>
        <v>8.6565433196600594E-2</v>
      </c>
      <c r="E355" s="2">
        <f>MACD!F355</f>
        <v>7.0479492662479035E-2</v>
      </c>
      <c r="F355" s="2">
        <f>'Moving Avg'!D355</f>
        <v>20.296140000000001</v>
      </c>
      <c r="G355" s="2">
        <f>'Moving Avg'!F355</f>
        <v>20.305275000000002</v>
      </c>
      <c r="H355" s="2">
        <f>'Moving Avg'!G355</f>
        <v>19.977042000000012</v>
      </c>
      <c r="I355" s="2">
        <f>'Moving Avg'!H355</f>
        <v>19.847818999999987</v>
      </c>
      <c r="J355" s="5" t="str">
        <f>OBV!F355</f>
        <v>BEARISH</v>
      </c>
      <c r="K355" s="5" t="str">
        <f>OBV!G355</f>
        <v>NEUTRAL</v>
      </c>
      <c r="L355" s="5" t="str">
        <f>OBV!H355</f>
        <v>CONFIRMED BEARISH</v>
      </c>
    </row>
    <row r="356" spans="1:12" ht="13.5" x14ac:dyDescent="0.25">
      <c r="A356" s="3">
        <f>RSI!A356</f>
        <v>45119</v>
      </c>
      <c r="B356" s="2">
        <f>RSI!B356</f>
        <v>20.244</v>
      </c>
      <c r="C356" s="2">
        <f>RSI!I356</f>
        <v>50.276934572340117</v>
      </c>
      <c r="D356" s="2">
        <f>MACD!E356</f>
        <v>9.0567463273220739E-2</v>
      </c>
      <c r="E356" s="2">
        <f>MACD!F356</f>
        <v>7.4497086784627381E-2</v>
      </c>
      <c r="F356" s="2">
        <f>'Moving Avg'!D356</f>
        <v>20.278759999999998</v>
      </c>
      <c r="G356" s="2">
        <f>'Moving Avg'!F356</f>
        <v>20.298755</v>
      </c>
      <c r="H356" s="2">
        <f>'Moving Avg'!G356</f>
        <v>19.996078000000015</v>
      </c>
      <c r="I356" s="2">
        <f>'Moving Avg'!H356</f>
        <v>19.854003999999989</v>
      </c>
      <c r="J356" s="5" t="str">
        <f>OBV!F356</f>
        <v>BEARISH</v>
      </c>
      <c r="K356" s="5" t="str">
        <f>OBV!G356</f>
        <v>NEUTRAL</v>
      </c>
      <c r="L356" s="5" t="str">
        <f>OBV!H356</f>
        <v>CONFIRMED BEARISH</v>
      </c>
    </row>
    <row r="357" spans="1:12" ht="13.5" x14ac:dyDescent="0.25">
      <c r="A357" s="3">
        <f>RSI!A357</f>
        <v>45120</v>
      </c>
      <c r="B357" s="2">
        <f>RSI!B357</f>
        <v>20.244</v>
      </c>
      <c r="C357" s="2">
        <f>RSI!I357</f>
        <v>50.276934572340117</v>
      </c>
      <c r="D357" s="2">
        <f>MACD!E357</f>
        <v>8.9943213751787709E-2</v>
      </c>
      <c r="E357" s="2">
        <f>MACD!F357</f>
        <v>7.7586312178059447E-2</v>
      </c>
      <c r="F357" s="2">
        <f>'Moving Avg'!D357</f>
        <v>20.261379999999999</v>
      </c>
      <c r="G357" s="2">
        <f>'Moving Avg'!F357</f>
        <v>20.311360000000001</v>
      </c>
      <c r="H357" s="2">
        <f>'Moving Avg'!G357</f>
        <v>20.013054000000015</v>
      </c>
      <c r="I357" s="2">
        <f>'Moving Avg'!H357</f>
        <v>19.860149499999988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</row>
    <row r="358" spans="1:12" ht="13.5" x14ac:dyDescent="0.25">
      <c r="A358" s="3">
        <f>RSI!A358</f>
        <v>45121</v>
      </c>
      <c r="B358" s="2">
        <f>RSI!B358</f>
        <v>20.244</v>
      </c>
      <c r="C358" s="2">
        <f>RSI!I358</f>
        <v>50.276934572340117</v>
      </c>
      <c r="D358" s="2">
        <f>MACD!E358</f>
        <v>8.9419448870302176E-2</v>
      </c>
      <c r="E358" s="2">
        <f>MACD!F358</f>
        <v>7.9952939516508004E-2</v>
      </c>
      <c r="F358" s="2">
        <f>'Moving Avg'!D358</f>
        <v>20.244</v>
      </c>
      <c r="G358" s="2">
        <f>'Moving Avg'!F358</f>
        <v>20.315705000000001</v>
      </c>
      <c r="H358" s="2">
        <f>'Moving Avg'!G358</f>
        <v>20.030504000000011</v>
      </c>
      <c r="I358" s="2">
        <f>'Moving Avg'!H358</f>
        <v>19.862333499999991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</row>
    <row r="359" spans="1:12" ht="13.5" x14ac:dyDescent="0.25">
      <c r="A359" s="3">
        <f>RSI!A359</f>
        <v>45124</v>
      </c>
      <c r="B359" s="2">
        <f>RSI!B359</f>
        <v>20.244</v>
      </c>
      <c r="C359" s="2">
        <f>RSI!I359</f>
        <v>50.276934572340117</v>
      </c>
      <c r="D359" s="2">
        <f>MACD!E359</f>
        <v>8.8980380101386203E-2</v>
      </c>
      <c r="E359" s="2">
        <f>MACD!F359</f>
        <v>8.1758427633483649E-2</v>
      </c>
      <c r="F359" s="2">
        <f>'Moving Avg'!D359</f>
        <v>20.244</v>
      </c>
      <c r="G359" s="2">
        <f>'Moving Avg'!F359</f>
        <v>20.317445000000003</v>
      </c>
      <c r="H359" s="2">
        <f>'Moving Avg'!G359</f>
        <v>20.048746000000012</v>
      </c>
      <c r="I359" s="2">
        <f>'Moving Avg'!H359</f>
        <v>19.86253649999999</v>
      </c>
      <c r="J359" s="5" t="str">
        <f>OBV!F359</f>
        <v>NEUTRAL</v>
      </c>
      <c r="K359" s="5" t="str">
        <f>OBV!G359</f>
        <v>NEUTRAL</v>
      </c>
      <c r="L359" s="5" t="str">
        <f>OBV!H359</f>
        <v>NEUTRAL</v>
      </c>
    </row>
    <row r="360" spans="1:12" ht="13.5" x14ac:dyDescent="0.25">
      <c r="A360" s="3">
        <f>RSI!A360</f>
        <v>45125</v>
      </c>
      <c r="B360" s="2">
        <f>RSI!B360</f>
        <v>20.148399999999999</v>
      </c>
      <c r="C360" s="2">
        <f>RSI!I360</f>
        <v>45.613744790948253</v>
      </c>
      <c r="D360" s="2">
        <f>MACD!E360</f>
        <v>9.5694153799797732E-2</v>
      </c>
      <c r="E360" s="2">
        <f>MACD!F360</f>
        <v>8.4545572866746466E-2</v>
      </c>
      <c r="F360" s="2">
        <f>'Moving Avg'!D360</f>
        <v>20.224879999999999</v>
      </c>
      <c r="G360" s="2">
        <f>'Moving Avg'!F360</f>
        <v>20.307885000000002</v>
      </c>
      <c r="H360" s="2">
        <f>'Moving Avg'!G360</f>
        <v>20.087102000000012</v>
      </c>
      <c r="I360" s="2">
        <f>'Moving Avg'!H360</f>
        <v>19.86032049999999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</row>
    <row r="361" spans="1:12" ht="13.5" x14ac:dyDescent="0.25">
      <c r="A361" s="3">
        <f>RSI!A361</f>
        <v>45127</v>
      </c>
      <c r="B361" s="2">
        <f>RSI!B361</f>
        <v>20.139700000000001</v>
      </c>
      <c r="C361" s="2">
        <f>RSI!I361</f>
        <v>45.202854194989051</v>
      </c>
      <c r="D361" s="2">
        <f>MACD!E361</f>
        <v>0.10258791776522003</v>
      </c>
      <c r="E361" s="2">
        <f>MACD!F361</f>
        <v>8.8154041846441183E-2</v>
      </c>
      <c r="F361" s="2">
        <f>'Moving Avg'!D361</f>
        <v>20.20402</v>
      </c>
      <c r="G361" s="2">
        <f>'Moving Avg'!F361</f>
        <v>20.296150000000004</v>
      </c>
      <c r="H361" s="2">
        <f>'Moving Avg'!G361</f>
        <v>20.10405200000001</v>
      </c>
      <c r="I361" s="2">
        <f>'Moving Avg'!H361</f>
        <v>19.858060999999992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</row>
    <row r="362" spans="1:12" ht="13.5" x14ac:dyDescent="0.25">
      <c r="A362" s="3">
        <f>RSI!A362</f>
        <v>45128</v>
      </c>
      <c r="B362" s="2">
        <f>RSI!B362</f>
        <v>19.991900000000001</v>
      </c>
      <c r="C362" s="2">
        <f>RSI!I362</f>
        <v>38.807229419429426</v>
      </c>
      <c r="D362" s="2">
        <f>MACD!E362</f>
        <v>0.11994698733624887</v>
      </c>
      <c r="E362" s="2">
        <f>MACD!F362</f>
        <v>9.4512630944402723E-2</v>
      </c>
      <c r="F362" s="2">
        <f>'Moving Avg'!D362</f>
        <v>20.153600000000001</v>
      </c>
      <c r="G362" s="2">
        <f>'Moving Avg'!F362</f>
        <v>20.277024999999998</v>
      </c>
      <c r="H362" s="2">
        <f>'Moving Avg'!G362</f>
        <v>20.11693600000001</v>
      </c>
      <c r="I362" s="2">
        <f>'Moving Avg'!H362</f>
        <v>19.852051999999993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</row>
    <row r="363" spans="1:12" ht="13.5" x14ac:dyDescent="0.25">
      <c r="A363" s="3">
        <f>RSI!A363</f>
        <v>45131</v>
      </c>
      <c r="B363" s="2">
        <f>RSI!B363</f>
        <v>19.991900000000001</v>
      </c>
      <c r="C363" s="2">
        <f>RSI!I363</f>
        <v>38.807229419429426</v>
      </c>
      <c r="D363" s="2">
        <f>MACD!E363</f>
        <v>0.13604372859746405</v>
      </c>
      <c r="E363" s="2">
        <f>MACD!F363</f>
        <v>0.10281885047501499</v>
      </c>
      <c r="F363" s="2">
        <f>'Moving Avg'!D363</f>
        <v>20.103180000000002</v>
      </c>
      <c r="G363" s="2">
        <f>'Moving Avg'!F363</f>
        <v>20.257899999999999</v>
      </c>
      <c r="H363" s="2">
        <f>'Moving Avg'!G363</f>
        <v>20.130136000000007</v>
      </c>
      <c r="I363" s="2">
        <f>'Moving Avg'!H363</f>
        <v>19.845844499999995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</row>
    <row r="364" spans="1:12" ht="13.5" x14ac:dyDescent="0.25">
      <c r="A364" s="3">
        <f>RSI!A364</f>
        <v>45133</v>
      </c>
      <c r="B364" s="2">
        <f>RSI!B364</f>
        <v>20.235299999999999</v>
      </c>
      <c r="C364" s="2">
        <f>RSI!I364</f>
        <v>51.825418509763921</v>
      </c>
      <c r="D364" s="2">
        <f>MACD!E364</f>
        <v>0.11956916715143961</v>
      </c>
      <c r="E364" s="2">
        <f>MACD!F364</f>
        <v>0.10616891381029993</v>
      </c>
      <c r="F364" s="2">
        <f>'Moving Avg'!D364</f>
        <v>20.10144</v>
      </c>
      <c r="G364" s="2">
        <f>'Moving Avg'!F364</f>
        <v>20.250944999999998</v>
      </c>
      <c r="H364" s="2">
        <f>'Moving Avg'!G364</f>
        <v>20.151374000000011</v>
      </c>
      <c r="I364" s="2">
        <f>'Moving Avg'!H364</f>
        <v>19.842042499999991</v>
      </c>
      <c r="J364" s="5" t="str">
        <f>OBV!F364</f>
        <v>BULLISH</v>
      </c>
      <c r="K364" s="5" t="str">
        <f>OBV!G364</f>
        <v>NEUTRAL</v>
      </c>
      <c r="L364" s="5" t="str">
        <f>OBV!H364</f>
        <v>BULLISH DIVERGENCE</v>
      </c>
    </row>
    <row r="365" spans="1:12" ht="13.5" x14ac:dyDescent="0.25">
      <c r="A365" s="3">
        <f>RSI!A365</f>
        <v>45134</v>
      </c>
      <c r="B365" s="2">
        <f>RSI!B365</f>
        <v>20.165800000000001</v>
      </c>
      <c r="C365" s="2">
        <f>RSI!I365</f>
        <v>48.643258372217907</v>
      </c>
      <c r="D365" s="2">
        <f>MACD!E365</f>
        <v>0.11054642907091505</v>
      </c>
      <c r="E365" s="2">
        <f>MACD!F365</f>
        <v>0.10704441686242297</v>
      </c>
      <c r="F365" s="2">
        <f>'Moving Avg'!D365</f>
        <v>20.10492</v>
      </c>
      <c r="G365" s="2">
        <f>'Moving Avg'!F365</f>
        <v>20.240514999999995</v>
      </c>
      <c r="H365" s="2">
        <f>'Moving Avg'!G365</f>
        <v>20.16805200000001</v>
      </c>
      <c r="I365" s="2">
        <f>'Moving Avg'!H365</f>
        <v>19.836704499999993</v>
      </c>
      <c r="J365" s="5" t="str">
        <f>OBV!F365</f>
        <v>BULLISH</v>
      </c>
      <c r="K365" s="5" t="str">
        <f>OBV!G365</f>
        <v>NEUTRAL</v>
      </c>
      <c r="L365" s="5" t="str">
        <f>OBV!H365</f>
        <v>CONFIRMED BULLISH</v>
      </c>
    </row>
    <row r="366" spans="1:12" ht="13.5" x14ac:dyDescent="0.25">
      <c r="A366" s="3">
        <f>RSI!A366</f>
        <v>45135</v>
      </c>
      <c r="B366" s="2">
        <f>RSI!B366</f>
        <v>20.165800000000001</v>
      </c>
      <c r="C366" s="2">
        <f>RSI!I366</f>
        <v>48.643258372217907</v>
      </c>
      <c r="D366" s="2">
        <f>MACD!E366</f>
        <v>0.10310871200987393</v>
      </c>
      <c r="E366" s="2">
        <f>MACD!F366</f>
        <v>0.10625727589191317</v>
      </c>
      <c r="F366" s="2">
        <f>'Moving Avg'!D366</f>
        <v>20.110140000000001</v>
      </c>
      <c r="G366" s="2">
        <f>'Moving Avg'!F366</f>
        <v>20.230954999999998</v>
      </c>
      <c r="H366" s="2">
        <f>'Moving Avg'!G366</f>
        <v>20.184730000000009</v>
      </c>
      <c r="I366" s="2">
        <f>'Moving Avg'!H366</f>
        <v>19.833347499999999</v>
      </c>
      <c r="J366" s="5" t="str">
        <f>OBV!F366</f>
        <v>BULLISH</v>
      </c>
      <c r="K366" s="5" t="str">
        <f>OBV!G366</f>
        <v>NEUTRAL</v>
      </c>
      <c r="L366" s="5" t="str">
        <f>OBV!H366</f>
        <v>CONFIRMED BULLISH</v>
      </c>
    </row>
    <row r="367" spans="1:12" ht="13.5" x14ac:dyDescent="0.25">
      <c r="A367" s="3">
        <f>RSI!A367</f>
        <v>45138</v>
      </c>
      <c r="B367" s="2">
        <f>RSI!B367</f>
        <v>20.165800000000001</v>
      </c>
      <c r="C367" s="2">
        <f>RSI!I367</f>
        <v>48.643258372217907</v>
      </c>
      <c r="D367" s="2">
        <f>MACD!E367</f>
        <v>9.6997580842273834E-2</v>
      </c>
      <c r="E367" s="2">
        <f>MACD!F367</f>
        <v>0.10440533688198531</v>
      </c>
      <c r="F367" s="2">
        <f>'Moving Avg'!D367</f>
        <v>20.144920000000003</v>
      </c>
      <c r="G367" s="2">
        <f>'Moving Avg'!F367</f>
        <v>20.222699999999996</v>
      </c>
      <c r="H367" s="2">
        <f>'Moving Avg'!G367</f>
        <v>20.199824000000007</v>
      </c>
      <c r="I367" s="2">
        <f>'Moving Avg'!H367</f>
        <v>19.833238999999999</v>
      </c>
      <c r="J367" s="5" t="str">
        <f>OBV!F367</f>
        <v>BULLISH</v>
      </c>
      <c r="K367" s="5" t="str">
        <f>OBV!G367</f>
        <v>NEUTRAL</v>
      </c>
      <c r="L367" s="5" t="str">
        <f>OBV!H367</f>
        <v>CONFIRMED BULLISH</v>
      </c>
    </row>
    <row r="368" spans="1:12" ht="13.5" x14ac:dyDescent="0.25">
      <c r="A368" s="3">
        <f>RSI!A368</f>
        <v>45139</v>
      </c>
      <c r="B368" s="2">
        <f>RSI!B368</f>
        <v>20.165800000000001</v>
      </c>
      <c r="C368" s="2">
        <f>RSI!I368</f>
        <v>48.643258372217907</v>
      </c>
      <c r="D368" s="2">
        <f>MACD!E368</f>
        <v>9.1995440117322858E-2</v>
      </c>
      <c r="E368" s="2">
        <f>MACD!F368</f>
        <v>0.10192335752905282</v>
      </c>
      <c r="F368" s="2">
        <f>'Moving Avg'!D368</f>
        <v>20.179700000000004</v>
      </c>
      <c r="G368" s="2">
        <f>'Moving Avg'!F368</f>
        <v>20.214444999999994</v>
      </c>
      <c r="H368" s="2">
        <f>'Moving Avg'!G368</f>
        <v>20.214918000000008</v>
      </c>
      <c r="I368" s="2">
        <f>'Moving Avg'!H368</f>
        <v>19.831070500000003</v>
      </c>
      <c r="J368" s="5" t="str">
        <f>OBV!F368</f>
        <v>BULLISH</v>
      </c>
      <c r="K368" s="5" t="str">
        <f>OBV!G368</f>
        <v>NEUTRAL</v>
      </c>
      <c r="L368" s="5" t="str">
        <f>OBV!H368</f>
        <v>CONFIRMED BULLISH</v>
      </c>
    </row>
    <row r="369" spans="1:12" ht="13.5" x14ac:dyDescent="0.25">
      <c r="A369" s="3">
        <f>RSI!A369</f>
        <v>45140</v>
      </c>
      <c r="B369" s="2">
        <f>RSI!B369</f>
        <v>20.1571</v>
      </c>
      <c r="C369" s="2">
        <f>RSI!I369</f>
        <v>48.145511885559692</v>
      </c>
      <c r="D369" s="2">
        <f>MACD!E369</f>
        <v>8.8563615445437449E-2</v>
      </c>
      <c r="E369" s="2">
        <f>MACD!F369</f>
        <v>9.9251409112329755E-2</v>
      </c>
      <c r="F369" s="2">
        <f>'Moving Avg'!D369</f>
        <v>20.164059999999999</v>
      </c>
      <c r="G369" s="2">
        <f>'Moving Avg'!F369</f>
        <v>20.205755</v>
      </c>
      <c r="H369" s="2">
        <f>'Moving Avg'!G369</f>
        <v>20.223500000000005</v>
      </c>
      <c r="I369" s="2">
        <f>'Moving Avg'!H369</f>
        <v>19.829254500000005</v>
      </c>
      <c r="J369" s="5" t="str">
        <f>OBV!F369</f>
        <v>BEARISH</v>
      </c>
      <c r="K369" s="5" t="str">
        <f>OBV!G369</f>
        <v>NEUTRAL</v>
      </c>
      <c r="L369" s="5" t="str">
        <f>OBV!H369</f>
        <v>CONFIRMED BEARISH</v>
      </c>
    </row>
    <row r="370" spans="1:12" ht="13.5" x14ac:dyDescent="0.25">
      <c r="A370" s="3">
        <f>RSI!A370</f>
        <v>45141</v>
      </c>
      <c r="B370" s="2">
        <f>RSI!B370</f>
        <v>20.1571</v>
      </c>
      <c r="C370" s="2">
        <f>RSI!I370</f>
        <v>48.145511885559685</v>
      </c>
      <c r="D370" s="2">
        <f>MACD!E370</f>
        <v>7.1148213033616514E-2</v>
      </c>
      <c r="E370" s="2">
        <f>MACD!F370</f>
        <v>9.3630769896587113E-2</v>
      </c>
      <c r="F370" s="2">
        <f>'Moving Avg'!D370</f>
        <v>20.162320000000001</v>
      </c>
      <c r="G370" s="2">
        <f>'Moving Avg'!F370</f>
        <v>20.197065000000002</v>
      </c>
      <c r="H370" s="2">
        <f>'Moving Avg'!G370</f>
        <v>20.232874000000006</v>
      </c>
      <c r="I370" s="2">
        <f>'Moving Avg'!H370</f>
        <v>19.827438500000007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</row>
    <row r="371" spans="1:12" ht="13.5" x14ac:dyDescent="0.25">
      <c r="A371" s="3">
        <f>RSI!A371</f>
        <v>45142</v>
      </c>
      <c r="B371" s="2">
        <f>RSI!B371</f>
        <v>20.1571</v>
      </c>
      <c r="C371" s="2">
        <f>RSI!I371</f>
        <v>48.145511885559685</v>
      </c>
      <c r="D371" s="2">
        <f>MACD!E371</f>
        <v>5.5255254300327294E-2</v>
      </c>
      <c r="E371" s="2">
        <f>MACD!F371</f>
        <v>8.5955666777335155E-2</v>
      </c>
      <c r="F371" s="2">
        <f>'Moving Avg'!D371</f>
        <v>20.160580000000003</v>
      </c>
      <c r="G371" s="2">
        <f>'Moving Avg'!F371</f>
        <v>20.188375000000001</v>
      </c>
      <c r="H371" s="2">
        <f>'Moving Avg'!G371</f>
        <v>20.265858000000009</v>
      </c>
      <c r="I371" s="2">
        <f>'Moving Avg'!H371</f>
        <v>19.825226500000007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</row>
    <row r="372" spans="1:12" ht="13.5" x14ac:dyDescent="0.25">
      <c r="A372" s="3">
        <f>RSI!A372</f>
        <v>45145</v>
      </c>
      <c r="B372" s="2">
        <f>RSI!B372</f>
        <v>20.1571</v>
      </c>
      <c r="C372" s="2">
        <f>RSI!I372</f>
        <v>48.145511885559692</v>
      </c>
      <c r="D372" s="2">
        <f>MACD!E372</f>
        <v>1.9237064360563494E-2</v>
      </c>
      <c r="E372" s="2">
        <f>MACD!F372</f>
        <v>7.2611946293980822E-2</v>
      </c>
      <c r="F372" s="2">
        <f>'Moving Avg'!D372</f>
        <v>20.158840000000001</v>
      </c>
      <c r="G372" s="2">
        <f>'Moving Avg'!F372</f>
        <v>20.179684999999999</v>
      </c>
      <c r="H372" s="2">
        <f>'Moving Avg'!G372</f>
        <v>20.283630000000006</v>
      </c>
      <c r="I372" s="2">
        <f>'Moving Avg'!H372</f>
        <v>19.823014500000003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</row>
    <row r="373" spans="1:12" ht="13.5" x14ac:dyDescent="0.25">
      <c r="A373" s="3">
        <f>RSI!A373</f>
        <v>45146</v>
      </c>
      <c r="B373" s="2">
        <f>RSI!B373</f>
        <v>20.1571</v>
      </c>
      <c r="C373" s="2">
        <f>RSI!I373</f>
        <v>48.145511885559692</v>
      </c>
      <c r="D373" s="2">
        <f>MACD!E373</f>
        <v>-1.1084162109170848E-2</v>
      </c>
      <c r="E373" s="2">
        <f>MACD!F373</f>
        <v>5.5872724613350494E-2</v>
      </c>
      <c r="F373" s="2">
        <f>'Moving Avg'!D373</f>
        <v>20.1571</v>
      </c>
      <c r="G373" s="2">
        <f>'Moving Avg'!F373</f>
        <v>20.170995000000001</v>
      </c>
      <c r="H373" s="2">
        <f>'Moving Avg'!G373</f>
        <v>20.293954000000006</v>
      </c>
      <c r="I373" s="2">
        <f>'Moving Avg'!H373</f>
        <v>19.820802500000003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</row>
    <row r="374" spans="1:12" ht="13.5" x14ac:dyDescent="0.25">
      <c r="A374" s="3">
        <f>RSI!A374</f>
        <v>45147</v>
      </c>
      <c r="B374" s="2">
        <f>RSI!B374</f>
        <v>20.148399999999999</v>
      </c>
      <c r="C374" s="2">
        <f>RSI!I374</f>
        <v>47.44231835733013</v>
      </c>
      <c r="D374" s="2">
        <f>MACD!E374</f>
        <v>1.4941836721931168E-3</v>
      </c>
      <c r="E374" s="2">
        <f>MACD!F374</f>
        <v>4.4997016425119024E-2</v>
      </c>
      <c r="F374" s="2">
        <f>'Moving Avg'!D374</f>
        <v>20.155359999999998</v>
      </c>
      <c r="G374" s="2">
        <f>'Moving Avg'!F374</f>
        <v>20.166215000000001</v>
      </c>
      <c r="H374" s="2">
        <f>'Moving Avg'!G374</f>
        <v>20.291270000000008</v>
      </c>
      <c r="I374" s="2">
        <f>'Moving Avg'!H374</f>
        <v>19.819339000000003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</row>
    <row r="375" spans="1:12" ht="13.5" x14ac:dyDescent="0.25">
      <c r="A375" s="3">
        <f>RSI!A375</f>
        <v>45148</v>
      </c>
      <c r="B375" s="2">
        <f>RSI!B375</f>
        <v>20.148399999999999</v>
      </c>
      <c r="C375" s="2">
        <f>RSI!I375</f>
        <v>47.442318357330144</v>
      </c>
      <c r="D375" s="2">
        <f>MACD!E375</f>
        <v>1.6299909519261746E-3</v>
      </c>
      <c r="E375" s="2">
        <f>MACD!F375</f>
        <v>3.6323611330480454E-2</v>
      </c>
      <c r="F375" s="2">
        <f>'Moving Avg'!D375</f>
        <v>20.153619999999997</v>
      </c>
      <c r="G375" s="2">
        <f>'Moving Avg'!F375</f>
        <v>20.161435000000001</v>
      </c>
      <c r="H375" s="2">
        <f>'Moving Avg'!G375</f>
        <v>20.282406000000005</v>
      </c>
      <c r="I375" s="2">
        <f>'Moving Avg'!H375</f>
        <v>19.818272000000004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</row>
    <row r="376" spans="1:12" ht="13.5" x14ac:dyDescent="0.25">
      <c r="A376" s="3">
        <f>RSI!A376</f>
        <v>45149</v>
      </c>
      <c r="B376" s="2">
        <f>RSI!B376</f>
        <v>19.991900000000001</v>
      </c>
      <c r="C376" s="2">
        <f>RSI!I376</f>
        <v>36.362409929393358</v>
      </c>
      <c r="D376" s="2">
        <f>MACD!E376</f>
        <v>1.3508700462235623E-2</v>
      </c>
      <c r="E376" s="2">
        <f>MACD!F376</f>
        <v>3.1760629156831491E-2</v>
      </c>
      <c r="F376" s="2">
        <f>'Moving Avg'!D376</f>
        <v>20.120579999999997</v>
      </c>
      <c r="G376" s="2">
        <f>'Moving Avg'!F376</f>
        <v>20.148829999999997</v>
      </c>
      <c r="H376" s="2">
        <f>'Moving Avg'!G376</f>
        <v>20.276750000000003</v>
      </c>
      <c r="I376" s="2">
        <f>'Moving Avg'!H376</f>
        <v>19.816422500000002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</row>
    <row r="377" spans="1:12" ht="13.5" x14ac:dyDescent="0.25">
      <c r="A377" s="3">
        <f>RSI!A377</f>
        <v>45152</v>
      </c>
      <c r="B377" s="2">
        <f>RSI!B377</f>
        <v>20.122299999999999</v>
      </c>
      <c r="C377" s="2">
        <f>RSI!I377</f>
        <v>47.388024567133556</v>
      </c>
      <c r="D377" s="2">
        <f>MACD!E377</f>
        <v>1.4983943520601173E-2</v>
      </c>
      <c r="E377" s="2">
        <f>MACD!F377</f>
        <v>2.840529202958543E-2</v>
      </c>
      <c r="F377" s="2">
        <f>'Moving Avg'!D377</f>
        <v>20.113619999999997</v>
      </c>
      <c r="G377" s="2">
        <f>'Moving Avg'!F377</f>
        <v>20.142744999999998</v>
      </c>
      <c r="H377" s="2">
        <f>'Moving Avg'!G377</f>
        <v>20.275286000000005</v>
      </c>
      <c r="I377" s="2">
        <f>'Moving Avg'!H377</f>
        <v>19.815225000000009</v>
      </c>
      <c r="J377" s="5" t="str">
        <f>OBV!F377</f>
        <v>BEARISH</v>
      </c>
      <c r="K377" s="5" t="str">
        <f>OBV!G377</f>
        <v>NEUTRAL</v>
      </c>
      <c r="L377" s="5" t="str">
        <f>OBV!H377</f>
        <v>CONFIRMED BEARISH</v>
      </c>
    </row>
    <row r="378" spans="1:12" ht="13.5" x14ac:dyDescent="0.25">
      <c r="A378" s="3">
        <f>RSI!A378</f>
        <v>45153</v>
      </c>
      <c r="B378" s="2">
        <f>RSI!B378</f>
        <v>19.965900000000001</v>
      </c>
      <c r="C378" s="2">
        <f>RSI!I378</f>
        <v>38.722476265481077</v>
      </c>
      <c r="D378" s="2">
        <f>MACD!E378</f>
        <v>2.8049915221366462E-2</v>
      </c>
      <c r="E378" s="2">
        <f>MACD!F378</f>
        <v>2.8334216667941638E-2</v>
      </c>
      <c r="F378" s="2">
        <f>'Moving Avg'!D378</f>
        <v>20.075380000000003</v>
      </c>
      <c r="G378" s="2">
        <f>'Moving Avg'!F378</f>
        <v>20.128839999999997</v>
      </c>
      <c r="H378" s="2">
        <f>'Moving Avg'!G378</f>
        <v>20.269428000000001</v>
      </c>
      <c r="I378" s="2">
        <f>'Moving Avg'!H378</f>
        <v>19.813245500000008</v>
      </c>
      <c r="J378" s="5" t="str">
        <f>OBV!F378</f>
        <v>BEARISH</v>
      </c>
      <c r="K378" s="5" t="str">
        <f>OBV!G378</f>
        <v>NEUTRAL</v>
      </c>
      <c r="L378" s="5" t="str">
        <f>OBV!H378</f>
        <v>CONFIRMED BEARISH</v>
      </c>
    </row>
    <row r="379" spans="1:12" ht="13.5" x14ac:dyDescent="0.25">
      <c r="A379" s="3">
        <f>RSI!A379</f>
        <v>45154</v>
      </c>
      <c r="B379" s="2">
        <f>RSI!B379</f>
        <v>19.470400000000001</v>
      </c>
      <c r="C379" s="2">
        <f>RSI!I379</f>
        <v>23.845272196736431</v>
      </c>
      <c r="D379" s="2">
        <f>MACD!E379</f>
        <v>7.5610435326282754E-2</v>
      </c>
      <c r="E379" s="2">
        <f>MACD!F379</f>
        <v>3.7789460399609863E-2</v>
      </c>
      <c r="F379" s="2">
        <f>'Moving Avg'!D379</f>
        <v>19.939779999999999</v>
      </c>
      <c r="G379" s="2">
        <f>'Moving Avg'!F379</f>
        <v>20.090159999999997</v>
      </c>
      <c r="H379" s="2">
        <f>'Moving Avg'!G379</f>
        <v>20.246846000000001</v>
      </c>
      <c r="I379" s="2">
        <f>'Moving Avg'!H379</f>
        <v>19.80958050000001</v>
      </c>
      <c r="J379" s="5" t="str">
        <f>OBV!F379</f>
        <v>BEARISH</v>
      </c>
      <c r="K379" s="5" t="str">
        <f>OBV!G379</f>
        <v>NEUTRAL</v>
      </c>
      <c r="L379" s="5" t="str">
        <f>OBV!H379</f>
        <v>CONFIRMED BEARISH</v>
      </c>
    </row>
    <row r="380" spans="1:12" ht="13.5" x14ac:dyDescent="0.25">
      <c r="A380" s="3">
        <f>RSI!A380</f>
        <v>45155</v>
      </c>
      <c r="B380" s="2">
        <f>RSI!B380</f>
        <v>19.557300000000001</v>
      </c>
      <c r="C380" s="2">
        <f>RSI!I380</f>
        <v>28.997473261433129</v>
      </c>
      <c r="D380" s="2">
        <f>MACD!E380</f>
        <v>0.11339989768396563</v>
      </c>
      <c r="E380" s="2">
        <f>MACD!F380</f>
        <v>5.2911547856481014E-2</v>
      </c>
      <c r="F380" s="2">
        <f>'Moving Avg'!D380</f>
        <v>19.821559999999998</v>
      </c>
      <c r="G380" s="2">
        <f>'Moving Avg'!F380</f>
        <v>20.060604999999999</v>
      </c>
      <c r="H380" s="2">
        <f>'Moving Avg'!G380</f>
        <v>20.226794000000005</v>
      </c>
      <c r="I380" s="2">
        <f>'Moving Avg'!H380</f>
        <v>19.805280500000006</v>
      </c>
      <c r="J380" s="5" t="str">
        <f>OBV!F380</f>
        <v>BEARISH</v>
      </c>
      <c r="K380" s="5" t="str">
        <f>OBV!G380</f>
        <v>NEUTRAL</v>
      </c>
      <c r="L380" s="5" t="str">
        <f>OBV!H380</f>
        <v>CONFIRMED BEARISH</v>
      </c>
    </row>
    <row r="381" spans="1:12" ht="13.5" x14ac:dyDescent="0.25">
      <c r="A381" s="3">
        <f>RSI!A381</f>
        <v>45156</v>
      </c>
      <c r="B381" s="2">
        <f>RSI!B381</f>
        <v>19.557300000000001</v>
      </c>
      <c r="C381" s="2">
        <f>RSI!I381</f>
        <v>28.997473261433129</v>
      </c>
      <c r="D381" s="2">
        <f>MACD!E381</f>
        <v>0.14855004742079458</v>
      </c>
      <c r="E381" s="2">
        <f>MACD!F381</f>
        <v>7.2039247769343728E-2</v>
      </c>
      <c r="F381" s="2">
        <f>'Moving Avg'!D381</f>
        <v>19.734639999999999</v>
      </c>
      <c r="G381" s="2">
        <f>'Moving Avg'!F381</f>
        <v>20.031484999999996</v>
      </c>
      <c r="H381" s="2">
        <f>'Moving Avg'!G381</f>
        <v>20.197414000000006</v>
      </c>
      <c r="I381" s="2">
        <f>'Moving Avg'!H381</f>
        <v>19.802050000000005</v>
      </c>
      <c r="J381" s="5" t="str">
        <f>OBV!F381</f>
        <v>BEARISH</v>
      </c>
      <c r="K381" s="5" t="str">
        <f>OBV!G381</f>
        <v>NEUTRAL</v>
      </c>
      <c r="L381" s="5" t="str">
        <f>OBV!H381</f>
        <v>CONFIRMED BEARISH</v>
      </c>
    </row>
    <row r="382" spans="1:12" ht="13.5" x14ac:dyDescent="0.25">
      <c r="A382" s="3">
        <f>RSI!A382</f>
        <v>45159</v>
      </c>
      <c r="B382" s="2">
        <f>RSI!B382</f>
        <v>19.557300000000001</v>
      </c>
      <c r="C382" s="2">
        <f>RSI!I382</f>
        <v>28.997473261433129</v>
      </c>
      <c r="D382" s="2">
        <f>MACD!E382</f>
        <v>0.18123178812718876</v>
      </c>
      <c r="E382" s="2">
        <f>MACD!F382</f>
        <v>9.3877755840912736E-2</v>
      </c>
      <c r="F382" s="2">
        <f>'Moving Avg'!D382</f>
        <v>19.621639999999999</v>
      </c>
      <c r="G382" s="2">
        <f>'Moving Avg'!F382</f>
        <v>20.009755000000002</v>
      </c>
      <c r="H382" s="2">
        <f>'Moving Avg'!G382</f>
        <v>20.184376000000007</v>
      </c>
      <c r="I382" s="2">
        <f>'Moving Avg'!H382</f>
        <v>19.798859000000004</v>
      </c>
      <c r="J382" s="5" t="str">
        <f>OBV!F382</f>
        <v>BEARISH</v>
      </c>
      <c r="K382" s="5" t="str">
        <f>OBV!G382</f>
        <v>NEUTRAL</v>
      </c>
      <c r="L382" s="5" t="str">
        <f>OBV!H382</f>
        <v>CONFIRMED BEARISH</v>
      </c>
    </row>
    <row r="383" spans="1:12" ht="13.5" x14ac:dyDescent="0.25">
      <c r="A383" s="3">
        <f>RSI!A383</f>
        <v>45160</v>
      </c>
      <c r="B383" s="2">
        <f>RSI!B383</f>
        <v>19.557300000000001</v>
      </c>
      <c r="C383" s="2">
        <f>RSI!I383</f>
        <v>28.997473261433129</v>
      </c>
      <c r="D383" s="2">
        <f>MACD!E383</f>
        <v>0.21160714864499397</v>
      </c>
      <c r="E383" s="2">
        <f>MACD!F383</f>
        <v>0.117423634401729</v>
      </c>
      <c r="F383" s="2">
        <f>'Moving Avg'!D383</f>
        <v>19.539920000000002</v>
      </c>
      <c r="G383" s="2">
        <f>'Moving Avg'!F383</f>
        <v>19.988025</v>
      </c>
      <c r="H383" s="2">
        <f>'Moving Avg'!G383</f>
        <v>20.162644000000011</v>
      </c>
      <c r="I383" s="2">
        <f>'Moving Avg'!H383</f>
        <v>19.796698000000003</v>
      </c>
      <c r="J383" s="5" t="str">
        <f>OBV!F383</f>
        <v>BULLISH</v>
      </c>
      <c r="K383" s="5" t="str">
        <f>OBV!G383</f>
        <v>NEUTRAL</v>
      </c>
      <c r="L383" s="5" t="str">
        <f>OBV!H383</f>
        <v>BULLISH DIVERGENCE</v>
      </c>
    </row>
    <row r="384" spans="1:12" ht="13.5" x14ac:dyDescent="0.25">
      <c r="A384" s="3">
        <f>RSI!A384</f>
        <v>45161</v>
      </c>
      <c r="B384" s="2">
        <f>RSI!B384</f>
        <v>19.5486</v>
      </c>
      <c r="C384" s="2">
        <f>RSI!I384</f>
        <v>28.735681697918181</v>
      </c>
      <c r="D384" s="2">
        <f>MACD!E384</f>
        <v>0.23913534108891454</v>
      </c>
      <c r="E384" s="2">
        <f>MACD!F384</f>
        <v>0.14176597573916611</v>
      </c>
      <c r="F384" s="2">
        <f>'Moving Avg'!D384</f>
        <v>19.555560000000003</v>
      </c>
      <c r="G384" s="2">
        <f>'Moving Avg'!F384</f>
        <v>19.953690000000002</v>
      </c>
      <c r="H384" s="2">
        <f>'Moving Avg'!G384</f>
        <v>20.14073800000001</v>
      </c>
      <c r="I384" s="2">
        <f>'Moving Avg'!H384</f>
        <v>19.795008500000005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</row>
    <row r="385" spans="1:12" ht="13.5" x14ac:dyDescent="0.25">
      <c r="A385" s="3">
        <f>RSI!A385</f>
        <v>45162</v>
      </c>
      <c r="B385" s="2">
        <f>RSI!B385</f>
        <v>19.531300000000002</v>
      </c>
      <c r="C385" s="2">
        <f>RSI!I385</f>
        <v>28.190661876953044</v>
      </c>
      <c r="D385" s="2">
        <f>MACD!E385</f>
        <v>0.26609463327615757</v>
      </c>
      <c r="E385" s="2">
        <f>MACD!F385</f>
        <v>0.1666317072465644</v>
      </c>
      <c r="F385" s="2">
        <f>'Moving Avg'!D385</f>
        <v>19.550360000000005</v>
      </c>
      <c r="G385" s="2">
        <f>'Moving Avg'!F385</f>
        <v>19.921964999999997</v>
      </c>
      <c r="H385" s="2">
        <f>'Moving Avg'!G385</f>
        <v>20.12387600000001</v>
      </c>
      <c r="I385" s="2">
        <f>'Moving Avg'!H385</f>
        <v>19.793629000000006</v>
      </c>
      <c r="J385" s="5" t="str">
        <f>OBV!F385</f>
        <v>BEARISH</v>
      </c>
      <c r="K385" s="5" t="str">
        <f>OBV!G385</f>
        <v>NEUTRAL</v>
      </c>
      <c r="L385" s="5" t="str">
        <f>OBV!H385</f>
        <v>CONFIRMED BEARISH</v>
      </c>
    </row>
    <row r="386" spans="1:12" ht="13.5" x14ac:dyDescent="0.25">
      <c r="A386" s="3">
        <f>RSI!A386</f>
        <v>45163</v>
      </c>
      <c r="B386" s="2">
        <f>RSI!B386</f>
        <v>19.5486</v>
      </c>
      <c r="C386" s="2">
        <f>RSI!I386</f>
        <v>29.628053273178239</v>
      </c>
      <c r="D386" s="2">
        <f>MACD!E386</f>
        <v>0.26585824244535061</v>
      </c>
      <c r="E386" s="2">
        <f>MACD!F386</f>
        <v>0.18647701428632166</v>
      </c>
      <c r="F386" s="2">
        <f>'Moving Avg'!D386</f>
        <v>19.54862</v>
      </c>
      <c r="G386" s="2">
        <f>'Moving Avg'!F386</f>
        <v>19.891105000000003</v>
      </c>
      <c r="H386" s="2">
        <f>'Moving Avg'!G386</f>
        <v>20.107360000000007</v>
      </c>
      <c r="I386" s="2">
        <f>'Moving Avg'!H386</f>
        <v>19.790949500000007</v>
      </c>
      <c r="J386" s="5" t="str">
        <f>OBV!F386</f>
        <v>BEARISH</v>
      </c>
      <c r="K386" s="5" t="str">
        <f>OBV!G386</f>
        <v>NEUTRAL</v>
      </c>
      <c r="L386" s="5" t="str">
        <f>OBV!H386</f>
        <v>CONFIRMED BEARISH</v>
      </c>
    </row>
    <row r="387" spans="1:12" ht="13.5" x14ac:dyDescent="0.25">
      <c r="A387" s="3">
        <f>RSI!A387</f>
        <v>45166</v>
      </c>
      <c r="B387" s="2">
        <f>RSI!B387</f>
        <v>19.5139</v>
      </c>
      <c r="C387" s="2">
        <f>RSI!I387</f>
        <v>28.400099456893614</v>
      </c>
      <c r="D387" s="2">
        <f>MACD!E387</f>
        <v>0.29032707307710837</v>
      </c>
      <c r="E387" s="2">
        <f>MACD!F387</f>
        <v>0.207247026044479</v>
      </c>
      <c r="F387" s="2">
        <f>'Moving Avg'!D387</f>
        <v>19.539940000000001</v>
      </c>
      <c r="G387" s="2">
        <f>'Moving Avg'!F387</f>
        <v>19.858510000000003</v>
      </c>
      <c r="H387" s="2">
        <f>'Moving Avg'!G387</f>
        <v>20.09780000000001</v>
      </c>
      <c r="I387" s="2">
        <f>'Moving Avg'!H387</f>
        <v>19.788136000000005</v>
      </c>
      <c r="J387" s="5" t="str">
        <f>OBV!F387</f>
        <v>BEARISH</v>
      </c>
      <c r="K387" s="5" t="str">
        <f>OBV!G387</f>
        <v>NEUTRAL</v>
      </c>
      <c r="L387" s="5" t="str">
        <f>OBV!H387</f>
        <v>CONFIRMED BEARISH</v>
      </c>
    </row>
    <row r="388" spans="1:12" ht="13.5" x14ac:dyDescent="0.25">
      <c r="A388" s="3">
        <f>RSI!A388</f>
        <v>45167</v>
      </c>
      <c r="B388" s="2">
        <f>RSI!B388</f>
        <v>19.427</v>
      </c>
      <c r="C388" s="2">
        <f>RSI!I388</f>
        <v>25.544771937759066</v>
      </c>
      <c r="D388" s="2">
        <f>MACD!E388</f>
        <v>0.29549807060253741</v>
      </c>
      <c r="E388" s="2">
        <f>MACD!F388</f>
        <v>0.22489723495609071</v>
      </c>
      <c r="F388" s="2">
        <f>'Moving Avg'!D388</f>
        <v>19.51388</v>
      </c>
      <c r="G388" s="2">
        <f>'Moving Avg'!F388</f>
        <v>19.821570000000001</v>
      </c>
      <c r="H388" s="2">
        <f>'Moving Avg'!G388</f>
        <v>20.08319800000001</v>
      </c>
      <c r="I388" s="2">
        <f>'Moving Avg'!H388</f>
        <v>19.783462000000007</v>
      </c>
      <c r="J388" s="5" t="str">
        <f>OBV!F388</f>
        <v>BEARISH</v>
      </c>
      <c r="K388" s="5" t="str">
        <f>OBV!G388</f>
        <v>NEUTRAL</v>
      </c>
      <c r="L388" s="5" t="str">
        <f>OBV!H388</f>
        <v>CONFIRMED BEARISH</v>
      </c>
    </row>
    <row r="389" spans="1:12" ht="13.5" x14ac:dyDescent="0.25">
      <c r="A389" s="3">
        <f>RSI!A389</f>
        <v>45168</v>
      </c>
      <c r="B389" s="2">
        <f>RSI!B389</f>
        <v>19.383500000000002</v>
      </c>
      <c r="C389" s="2">
        <f>RSI!I389</f>
        <v>24.231454480498726</v>
      </c>
      <c r="D389" s="2">
        <f>MACD!E389</f>
        <v>0.22931468609280259</v>
      </c>
      <c r="E389" s="2">
        <f>MACD!F389</f>
        <v>0.22578072518343309</v>
      </c>
      <c r="F389" s="2">
        <f>'Moving Avg'!D389</f>
        <v>19.48086</v>
      </c>
      <c r="G389" s="2">
        <f>'Moving Avg'!F389</f>
        <v>19.782890000000002</v>
      </c>
      <c r="H389" s="2">
        <f>'Moving Avg'!G389</f>
        <v>20.066684000000009</v>
      </c>
      <c r="I389" s="2">
        <f>'Moving Avg'!H389</f>
        <v>19.778412000000007</v>
      </c>
      <c r="J389" s="5" t="str">
        <f>OBV!F389</f>
        <v>BEARISH</v>
      </c>
      <c r="K389" s="5" t="str">
        <f>OBV!G389</f>
        <v>NEUTRAL</v>
      </c>
      <c r="L389" s="5" t="str">
        <f>OBV!H389</f>
        <v>CONFIRMED BEARISH</v>
      </c>
    </row>
    <row r="390" spans="1:12" ht="13.5" x14ac:dyDescent="0.25">
      <c r="A390" s="3">
        <f>RSI!A390</f>
        <v>45169</v>
      </c>
      <c r="B390" s="2">
        <f>RSI!B390</f>
        <v>19.383500000000002</v>
      </c>
      <c r="C390" s="2">
        <f>RSI!I390</f>
        <v>24.231454480498726</v>
      </c>
      <c r="D390" s="2">
        <f>MACD!E390</f>
        <v>0.18920787844451326</v>
      </c>
      <c r="E390" s="2">
        <f>MACD!F390</f>
        <v>0.21846615583564913</v>
      </c>
      <c r="F390" s="2">
        <f>'Moving Avg'!D390</f>
        <v>19.4513</v>
      </c>
      <c r="G390" s="2">
        <f>'Moving Avg'!F390</f>
        <v>19.744210000000002</v>
      </c>
      <c r="H390" s="2">
        <f>'Moving Avg'!G390</f>
        <v>20.04756200000001</v>
      </c>
      <c r="I390" s="2">
        <f>'Moving Avg'!H390</f>
        <v>19.773124000000006</v>
      </c>
      <c r="J390" s="5" t="str">
        <f>OBV!F390</f>
        <v>BEARISH</v>
      </c>
      <c r="K390" s="5" t="str">
        <f>OBV!G390</f>
        <v>NEUTRAL</v>
      </c>
      <c r="L390" s="5" t="str">
        <f>OBV!H390</f>
        <v>CONFIRMED BEARISH</v>
      </c>
    </row>
    <row r="391" spans="1:12" ht="13.5" x14ac:dyDescent="0.25">
      <c r="A391" s="3">
        <f>RSI!A391</f>
        <v>45170</v>
      </c>
      <c r="B391" s="2">
        <f>RSI!B391</f>
        <v>19.4617</v>
      </c>
      <c r="C391" s="2">
        <f>RSI!I391</f>
        <v>31.566812561260946</v>
      </c>
      <c r="D391" s="2">
        <f>MACD!E391</f>
        <v>0.15181698494862417</v>
      </c>
      <c r="E391" s="2">
        <f>MACD!F391</f>
        <v>0.20513632165824416</v>
      </c>
      <c r="F391" s="2">
        <f>'Moving Avg'!D391</f>
        <v>19.433920000000001</v>
      </c>
      <c r="G391" s="2">
        <f>'Moving Avg'!F391</f>
        <v>19.709440000000004</v>
      </c>
      <c r="H391" s="2">
        <f>'Moving Avg'!G391</f>
        <v>20.029308000000011</v>
      </c>
      <c r="I391" s="2">
        <f>'Moving Avg'!H391</f>
        <v>19.768227000000007</v>
      </c>
      <c r="J391" s="5" t="str">
        <f>OBV!F391</f>
        <v>BEARISH</v>
      </c>
      <c r="K391" s="5" t="str">
        <f>OBV!G391</f>
        <v>NEUTRAL</v>
      </c>
      <c r="L391" s="5" t="str">
        <f>OBV!H391</f>
        <v>CONFIRMED BEARISH</v>
      </c>
    </row>
    <row r="392" spans="1:12" ht="13.5" x14ac:dyDescent="0.25">
      <c r="A392" s="3">
        <f>RSI!A392</f>
        <v>45173</v>
      </c>
      <c r="B392" s="2">
        <f>RSI!B392</f>
        <v>19.383500000000002</v>
      </c>
      <c r="C392" s="2">
        <f>RSI!I392</f>
        <v>28.586399171850857</v>
      </c>
      <c r="D392" s="2">
        <f>MACD!E392</f>
        <v>0.12767406856354313</v>
      </c>
      <c r="E392" s="2">
        <f>MACD!F392</f>
        <v>0.18964387103930397</v>
      </c>
      <c r="F392" s="2">
        <f>'Moving Avg'!D392</f>
        <v>19.40784</v>
      </c>
      <c r="G392" s="2">
        <f>'Moving Avg'!F392</f>
        <v>19.670760000000005</v>
      </c>
      <c r="H392" s="2">
        <f>'Moving Avg'!G392</f>
        <v>20.009490000000007</v>
      </c>
      <c r="I392" s="2">
        <f>'Moving Avg'!H392</f>
        <v>19.763335500000007</v>
      </c>
      <c r="J392" s="5" t="str">
        <f>OBV!F392</f>
        <v>BEARISH</v>
      </c>
      <c r="K392" s="5" t="str">
        <f>OBV!G392</f>
        <v>NEUTRAL</v>
      </c>
      <c r="L392" s="5" t="str">
        <f>OBV!H392</f>
        <v>CONFIRMED BEARISH</v>
      </c>
    </row>
    <row r="393" spans="1:12" ht="13.5" x14ac:dyDescent="0.25">
      <c r="A393" s="3">
        <f>RSI!A393</f>
        <v>45174</v>
      </c>
      <c r="B393" s="2">
        <f>RSI!B393</f>
        <v>19.383500000000002</v>
      </c>
      <c r="C393" s="2">
        <f>RSI!I393</f>
        <v>28.586399171850857</v>
      </c>
      <c r="D393" s="2">
        <f>MACD!E393</f>
        <v>0.10928432987365255</v>
      </c>
      <c r="E393" s="2">
        <f>MACD!F393</f>
        <v>0.17357196280617371</v>
      </c>
      <c r="F393" s="2">
        <f>'Moving Avg'!D393</f>
        <v>19.399139999999999</v>
      </c>
      <c r="G393" s="2">
        <f>'Moving Avg'!F393</f>
        <v>19.632080000000009</v>
      </c>
      <c r="H393" s="2">
        <f>'Moving Avg'!G393</f>
        <v>19.989672000000006</v>
      </c>
      <c r="I393" s="2">
        <f>'Moving Avg'!H393</f>
        <v>19.758483500000008</v>
      </c>
      <c r="J393" s="5" t="str">
        <f>OBV!F393</f>
        <v>BEARISH</v>
      </c>
      <c r="K393" s="5" t="str">
        <f>OBV!G393</f>
        <v>NEUTRAL</v>
      </c>
      <c r="L393" s="5" t="str">
        <f>OBV!H393</f>
        <v>CONFIRMED BEARISH</v>
      </c>
    </row>
    <row r="394" spans="1:12" ht="13.5" x14ac:dyDescent="0.25">
      <c r="A394" s="3">
        <f>RSI!A394</f>
        <v>45175</v>
      </c>
      <c r="B394" s="2">
        <f>RSI!B394</f>
        <v>19.383500000000002</v>
      </c>
      <c r="C394" s="2">
        <f>RSI!I394</f>
        <v>28.586399171850857</v>
      </c>
      <c r="D394" s="2">
        <f>MACD!E394</f>
        <v>9.4273174719194941E-2</v>
      </c>
      <c r="E394" s="2">
        <f>MACD!F394</f>
        <v>0.15771220518877796</v>
      </c>
      <c r="F394" s="2">
        <f>'Moving Avg'!D394</f>
        <v>19.399139999999999</v>
      </c>
      <c r="G394" s="2">
        <f>'Moving Avg'!F394</f>
        <v>19.593835000000006</v>
      </c>
      <c r="H394" s="2">
        <f>'Moving Avg'!G394</f>
        <v>19.969854000000009</v>
      </c>
      <c r="I394" s="2">
        <f>'Moving Avg'!H394</f>
        <v>19.754027500000003</v>
      </c>
      <c r="J394" s="5" t="str">
        <f>OBV!F394</f>
        <v>BULLISH</v>
      </c>
      <c r="K394" s="5" t="str">
        <f>OBV!G394</f>
        <v>NEUTRAL</v>
      </c>
      <c r="L394" s="5" t="str">
        <f>OBV!H394</f>
        <v>NEUTRAL</v>
      </c>
    </row>
    <row r="395" spans="1:12" ht="13.5" x14ac:dyDescent="0.25">
      <c r="A395" s="3">
        <f>RSI!A395</f>
        <v>45176</v>
      </c>
      <c r="B395" s="2">
        <f>RSI!B395</f>
        <v>18.227399999999999</v>
      </c>
      <c r="C395" s="2">
        <f>RSI!I395</f>
        <v>10.420193050688084</v>
      </c>
      <c r="D395" s="2">
        <f>MACD!E395</f>
        <v>0.16629494005722023</v>
      </c>
      <c r="E395" s="2">
        <f>MACD!F395</f>
        <v>0.15942875216246644</v>
      </c>
      <c r="F395" s="2">
        <f>'Moving Avg'!D395</f>
        <v>19.167920000000002</v>
      </c>
      <c r="G395" s="2">
        <f>'Moving Avg'!F395</f>
        <v>19.497785000000004</v>
      </c>
      <c r="H395" s="2">
        <f>'Moving Avg'!G395</f>
        <v>19.926914000000007</v>
      </c>
      <c r="I395" s="2">
        <f>'Moving Avg'!H395</f>
        <v>19.743751500000005</v>
      </c>
      <c r="J395" s="5" t="str">
        <f>OBV!F395</f>
        <v>BULLISH</v>
      </c>
      <c r="K395" s="5" t="str">
        <f>OBV!G395</f>
        <v>NEUTRAL</v>
      </c>
      <c r="L395" s="5" t="str">
        <f>OBV!H395</f>
        <v>BULLISH DIVERGENCE</v>
      </c>
    </row>
    <row r="396" spans="1:12" ht="13.5" x14ac:dyDescent="0.25">
      <c r="A396" s="3">
        <f>RSI!A396</f>
        <v>45177</v>
      </c>
      <c r="B396" s="2">
        <f>RSI!B396</f>
        <v>19.122699999999998</v>
      </c>
      <c r="C396" s="2">
        <f>RSI!I396</f>
        <v>41.450489235607328</v>
      </c>
      <c r="D396" s="2">
        <f>MACD!E396</f>
        <v>0.17202942925302622</v>
      </c>
      <c r="E396" s="2">
        <f>MACD!F396</f>
        <v>0.1619488875805784</v>
      </c>
      <c r="F396" s="2">
        <f>'Moving Avg'!D396</f>
        <v>19.10012</v>
      </c>
      <c r="G396" s="2">
        <f>'Moving Avg'!F396</f>
        <v>19.454325000000004</v>
      </c>
      <c r="H396" s="2">
        <f>'Moving Avg'!G396</f>
        <v>19.902228000000008</v>
      </c>
      <c r="I396" s="2">
        <f>'Moving Avg'!H396</f>
        <v>19.737952000000003</v>
      </c>
      <c r="J396" s="5" t="str">
        <f>OBV!F396</f>
        <v>BULLISH</v>
      </c>
      <c r="K396" s="5" t="str">
        <f>OBV!G396</f>
        <v>NEUTRAL</v>
      </c>
      <c r="L396" s="5" t="str">
        <f>OBV!H396</f>
        <v>BULLISH DIVERGENCE</v>
      </c>
    </row>
    <row r="397" spans="1:12" ht="13.5" x14ac:dyDescent="0.25">
      <c r="A397" s="3">
        <f>RSI!A397</f>
        <v>45180</v>
      </c>
      <c r="B397" s="2">
        <f>RSI!B397</f>
        <v>19.122699999999998</v>
      </c>
      <c r="C397" s="2">
        <f>RSI!I397</f>
        <v>41.450489235607328</v>
      </c>
      <c r="D397" s="2">
        <f>MACD!E397</f>
        <v>0.17407691304742912</v>
      </c>
      <c r="E397" s="2">
        <f>MACD!F397</f>
        <v>0.16437449267394855</v>
      </c>
      <c r="F397" s="2">
        <f>'Moving Avg'!D397</f>
        <v>19.047959999999996</v>
      </c>
      <c r="G397" s="2">
        <f>'Moving Avg'!F397</f>
        <v>19.404345000000003</v>
      </c>
      <c r="H397" s="2">
        <f>'Moving Avg'!G397</f>
        <v>19.878064000000009</v>
      </c>
      <c r="I397" s="2">
        <f>'Moving Avg'!H397</f>
        <v>19.732192000000001</v>
      </c>
      <c r="J397" s="5" t="str">
        <f>OBV!F397</f>
        <v>BULLISH</v>
      </c>
      <c r="K397" s="5" t="str">
        <f>OBV!G397</f>
        <v>NEUTRAL</v>
      </c>
      <c r="L397" s="5" t="str">
        <f>OBV!H397</f>
        <v>BULLISH DIVERGENCE</v>
      </c>
    </row>
    <row r="398" spans="1:12" ht="13.5" x14ac:dyDescent="0.25">
      <c r="A398" s="3">
        <f>RSI!A398</f>
        <v>45181</v>
      </c>
      <c r="B398" s="2">
        <f>RSI!B398</f>
        <v>19.122699999999998</v>
      </c>
      <c r="C398" s="2">
        <f>RSI!I398</f>
        <v>41.450489235607328</v>
      </c>
      <c r="D398" s="2">
        <f>MACD!E398</f>
        <v>0.16478617342141888</v>
      </c>
      <c r="E398" s="2">
        <f>MACD!F398</f>
        <v>0.16445682882344262</v>
      </c>
      <c r="F398" s="2">
        <f>'Moving Avg'!D398</f>
        <v>18.995799999999996</v>
      </c>
      <c r="G398" s="2">
        <f>'Moving Avg'!F398</f>
        <v>19.362185000000004</v>
      </c>
      <c r="H398" s="2">
        <f>'Moving Avg'!G398</f>
        <v>19.853900000000007</v>
      </c>
      <c r="I398" s="2">
        <f>'Moving Avg'!H398</f>
        <v>19.726828000000001</v>
      </c>
      <c r="J398" s="5" t="str">
        <f>OBV!F398</f>
        <v>BULLISH</v>
      </c>
      <c r="K398" s="5" t="str">
        <f>OBV!G398</f>
        <v>NEUTRAL</v>
      </c>
      <c r="L398" s="5" t="str">
        <f>OBV!H398</f>
        <v>BULLISH DIVERGENCE</v>
      </c>
    </row>
    <row r="399" spans="1:12" ht="13.5" x14ac:dyDescent="0.25">
      <c r="A399" s="3">
        <f>RSI!A399</f>
        <v>45182</v>
      </c>
      <c r="B399" s="2">
        <f>RSI!B399</f>
        <v>19.122699999999998</v>
      </c>
      <c r="C399" s="2">
        <f>RSI!I399</f>
        <v>41.450489235607328</v>
      </c>
      <c r="D399" s="2">
        <f>MACD!E399</f>
        <v>0.15240469737914708</v>
      </c>
      <c r="E399" s="2">
        <f>MACD!F399</f>
        <v>0.16204640253458352</v>
      </c>
      <c r="F399" s="2">
        <f>'Moving Avg'!D399</f>
        <v>18.943639999999995</v>
      </c>
      <c r="G399" s="2">
        <f>'Moving Avg'!F399</f>
        <v>19.344800000000003</v>
      </c>
      <c r="H399" s="2">
        <f>'Moving Avg'!G399</f>
        <v>19.829736000000008</v>
      </c>
      <c r="I399" s="2">
        <f>'Moving Avg'!H399</f>
        <v>19.721424500000001</v>
      </c>
      <c r="J399" s="5" t="str">
        <f>OBV!F399</f>
        <v>BULLISH</v>
      </c>
      <c r="K399" s="5" t="str">
        <f>OBV!G399</f>
        <v>NEUTRAL</v>
      </c>
      <c r="L399" s="5" t="str">
        <f>OBV!H399</f>
        <v>BULLISH DIVERGENCE</v>
      </c>
    </row>
    <row r="400" spans="1:12" ht="13.5" x14ac:dyDescent="0.25">
      <c r="A400" s="3">
        <f>RSI!A400</f>
        <v>45183</v>
      </c>
      <c r="B400" s="2">
        <f>RSI!B400</f>
        <v>19.122699999999998</v>
      </c>
      <c r="C400" s="2">
        <f>RSI!I400</f>
        <v>41.450489235607328</v>
      </c>
      <c r="D400" s="2">
        <f>MACD!E400</f>
        <v>0.14393938484028368</v>
      </c>
      <c r="E400" s="2">
        <f>MACD!F400</f>
        <v>0.15842499899572357</v>
      </c>
      <c r="F400" s="2">
        <f>'Moving Avg'!D400</f>
        <v>19.122699999999998</v>
      </c>
      <c r="G400" s="2">
        <f>'Moving Avg'!F400</f>
        <v>19.323070000000005</v>
      </c>
      <c r="H400" s="2">
        <f>'Moving Avg'!G400</f>
        <v>19.805572000000009</v>
      </c>
      <c r="I400" s="2">
        <f>'Moving Avg'!H400</f>
        <v>19.716813500000004</v>
      </c>
      <c r="J400" s="5" t="str">
        <f>OBV!F400</f>
        <v>BULLISH</v>
      </c>
      <c r="K400" s="5" t="str">
        <f>OBV!G400</f>
        <v>NEUTRAL</v>
      </c>
      <c r="L400" s="5" t="str">
        <f>OBV!H400</f>
        <v>CONFIRMED BULLISH</v>
      </c>
    </row>
    <row r="401" spans="1:12" ht="13.5" x14ac:dyDescent="0.25">
      <c r="A401" s="3">
        <f>RSI!A401</f>
        <v>45184</v>
      </c>
      <c r="B401" s="2">
        <f>RSI!B401</f>
        <v>19.114000000000001</v>
      </c>
      <c r="C401" s="2">
        <f>RSI!I401</f>
        <v>41.249363735140342</v>
      </c>
      <c r="D401" s="2">
        <f>MACD!E401</f>
        <v>0.15131397604384844</v>
      </c>
      <c r="E401" s="2">
        <f>MACD!F401</f>
        <v>0.15700279440534853</v>
      </c>
      <c r="F401" s="2">
        <f>'Moving Avg'!D401</f>
        <v>19.12096</v>
      </c>
      <c r="G401" s="2">
        <f>'Moving Avg'!F401</f>
        <v>19.300905</v>
      </c>
      <c r="H401" s="2">
        <f>'Moving Avg'!G401</f>
        <v>19.781234000000008</v>
      </c>
      <c r="I401" s="2">
        <f>'Moving Avg'!H401</f>
        <v>19.712159000000003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</row>
    <row r="402" spans="1:12" ht="13.5" x14ac:dyDescent="0.25">
      <c r="A402" s="3">
        <f>RSI!A402</f>
        <v>45187</v>
      </c>
      <c r="B402" s="2">
        <f>RSI!B402</f>
        <v>19.114000000000001</v>
      </c>
      <c r="C402" s="2">
        <f>RSI!I402</f>
        <v>41.249363735140342</v>
      </c>
      <c r="D402" s="2">
        <f>MACD!E402</f>
        <v>0.14729903780112608</v>
      </c>
      <c r="E402" s="2">
        <f>MACD!F402</f>
        <v>0.15506204308450405</v>
      </c>
      <c r="F402" s="2">
        <f>'Moving Avg'!D402</f>
        <v>19.119220000000002</v>
      </c>
      <c r="G402" s="2">
        <f>'Moving Avg'!F402</f>
        <v>19.278739999999999</v>
      </c>
      <c r="H402" s="2">
        <f>'Moving Avg'!G402</f>
        <v>19.756896000000008</v>
      </c>
      <c r="I402" s="2">
        <f>'Moving Avg'!H402</f>
        <v>19.708693000000004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</row>
    <row r="403" spans="1:12" ht="13.5" x14ac:dyDescent="0.25">
      <c r="A403" s="3">
        <f>RSI!A403</f>
        <v>45188</v>
      </c>
      <c r="B403" s="2">
        <f>RSI!B403</f>
        <v>19.114000000000001</v>
      </c>
      <c r="C403" s="2">
        <f>RSI!I403</f>
        <v>41.249363735140349</v>
      </c>
      <c r="D403" s="2">
        <f>MACD!E403</f>
        <v>0.14554603447362524</v>
      </c>
      <c r="E403" s="2">
        <f>MACD!F403</f>
        <v>0.1531588413623283</v>
      </c>
      <c r="F403" s="2">
        <f>'Moving Avg'!D403</f>
        <v>19.11748</v>
      </c>
      <c r="G403" s="2">
        <f>'Moving Avg'!F403</f>
        <v>19.256574999999998</v>
      </c>
      <c r="H403" s="2">
        <f>'Moving Avg'!G403</f>
        <v>19.732558000000008</v>
      </c>
      <c r="I403" s="2">
        <f>'Moving Avg'!H403</f>
        <v>19.704078000000003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</row>
    <row r="404" spans="1:12" ht="13.5" x14ac:dyDescent="0.25">
      <c r="A404" s="3">
        <f>RSI!A404</f>
        <v>45189</v>
      </c>
      <c r="B404" s="2">
        <f>RSI!B404</f>
        <v>19.114000000000001</v>
      </c>
      <c r="C404" s="2">
        <f>RSI!I404</f>
        <v>41.249363735140349</v>
      </c>
      <c r="D404" s="2">
        <f>MACD!E404</f>
        <v>0.14558517962189299</v>
      </c>
      <c r="E404" s="2">
        <f>MACD!F404</f>
        <v>0.15164410901424125</v>
      </c>
      <c r="F404" s="2">
        <f>'Moving Avg'!D404</f>
        <v>19.115740000000002</v>
      </c>
      <c r="G404" s="2">
        <f>'Moving Avg'!F404</f>
        <v>19.234844999999996</v>
      </c>
      <c r="H404" s="2">
        <f>'Moving Avg'!G404</f>
        <v>19.709958000000007</v>
      </c>
      <c r="I404" s="2">
        <f>'Moving Avg'!H404</f>
        <v>19.703781000000003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</row>
    <row r="405" spans="1:12" ht="13.5" x14ac:dyDescent="0.25">
      <c r="A405" s="3">
        <f>RSI!A405</f>
        <v>45190</v>
      </c>
      <c r="B405" s="2">
        <f>RSI!B405</f>
        <v>19.1053</v>
      </c>
      <c r="C405" s="2">
        <f>RSI!I405</f>
        <v>40.981897923061005</v>
      </c>
      <c r="D405" s="2">
        <f>MACD!E405</f>
        <v>-3.0189110414330145E-2</v>
      </c>
      <c r="E405" s="2">
        <f>MACD!F405</f>
        <v>0.11527746512852698</v>
      </c>
      <c r="F405" s="2">
        <f>'Moving Avg'!D405</f>
        <v>19.112259999999999</v>
      </c>
      <c r="G405" s="2">
        <f>'Moving Avg'!F405</f>
        <v>19.213544999999996</v>
      </c>
      <c r="H405" s="2">
        <f>'Moving Avg'!G405</f>
        <v>19.687184000000006</v>
      </c>
      <c r="I405" s="2">
        <f>'Moving Avg'!H405</f>
        <v>19.699083000000002</v>
      </c>
      <c r="J405" s="5" t="str">
        <f>OBV!F405</f>
        <v>BEARISH</v>
      </c>
      <c r="K405" s="5" t="str">
        <f>OBV!G405</f>
        <v>NEUTRAL</v>
      </c>
      <c r="L405" s="5" t="str">
        <f>OBV!H405</f>
        <v>CONFIRMED BEARISH</v>
      </c>
    </row>
    <row r="406" spans="1:12" ht="13.5" x14ac:dyDescent="0.25">
      <c r="A406" s="3">
        <f>RSI!A406</f>
        <v>45191</v>
      </c>
      <c r="B406" s="2">
        <f>RSI!B406</f>
        <v>19.1053</v>
      </c>
      <c r="C406" s="2">
        <f>RSI!I406</f>
        <v>40.981897923061005</v>
      </c>
      <c r="D406" s="2">
        <f>MACD!E406</f>
        <v>-3.9826071435136612E-2</v>
      </c>
      <c r="E406" s="2">
        <f>MACD!F406</f>
        <v>8.4256757815794267E-2</v>
      </c>
      <c r="F406" s="2">
        <f>'Moving Avg'!D406</f>
        <v>19.110520000000001</v>
      </c>
      <c r="G406" s="2">
        <f>'Moving Avg'!F406</f>
        <v>19.191379999999995</v>
      </c>
      <c r="H406" s="2">
        <f>'Moving Avg'!G406</f>
        <v>19.664410000000004</v>
      </c>
      <c r="I406" s="2">
        <f>'Moving Avg'!H406</f>
        <v>19.695573500000005</v>
      </c>
      <c r="J406" s="5" t="str">
        <f>OBV!F406</f>
        <v>BEARISH</v>
      </c>
      <c r="K406" s="5" t="str">
        <f>OBV!G406</f>
        <v>NEUTRAL</v>
      </c>
      <c r="L406" s="5" t="str">
        <f>OBV!H406</f>
        <v>CONFIRMED BEARISH</v>
      </c>
    </row>
    <row r="407" spans="1:12" ht="13.5" x14ac:dyDescent="0.25">
      <c r="A407" s="3">
        <f>RSI!A407</f>
        <v>45194</v>
      </c>
      <c r="B407" s="2">
        <f>RSI!B407</f>
        <v>18.948899999999998</v>
      </c>
      <c r="C407" s="2">
        <f>RSI!I407</f>
        <v>36.10142179625015</v>
      </c>
      <c r="D407" s="2">
        <f>MACD!E407</f>
        <v>-3.5139062873827953E-2</v>
      </c>
      <c r="E407" s="2">
        <f>MACD!F407</f>
        <v>6.0377593677869823E-2</v>
      </c>
      <c r="F407" s="2">
        <f>'Moving Avg'!D407</f>
        <v>19.077500000000001</v>
      </c>
      <c r="G407" s="2">
        <f>'Moving Avg'!F407</f>
        <v>19.163129999999995</v>
      </c>
      <c r="H407" s="2">
        <f>'Moving Avg'!G407</f>
        <v>19.638508000000005</v>
      </c>
      <c r="I407" s="2">
        <f>'Moving Avg'!H407</f>
        <v>19.691282000000005</v>
      </c>
      <c r="J407" s="5" t="str">
        <f>OBV!F407</f>
        <v>BEARISH</v>
      </c>
      <c r="K407" s="5" t="str">
        <f>OBV!G407</f>
        <v>NEUTRAL</v>
      </c>
      <c r="L407" s="5" t="str">
        <f>OBV!H407</f>
        <v>CONFIRMED BEARISH</v>
      </c>
    </row>
    <row r="408" spans="1:12" ht="13.5" x14ac:dyDescent="0.25">
      <c r="A408" s="3">
        <f>RSI!A408</f>
        <v>45195</v>
      </c>
      <c r="B408" s="2">
        <f>RSI!B408</f>
        <v>18.948899999999998</v>
      </c>
      <c r="C408" s="2">
        <f>RSI!I408</f>
        <v>36.10142179625015</v>
      </c>
      <c r="D408" s="2">
        <f>MACD!E408</f>
        <v>-2.9085833227519231E-2</v>
      </c>
      <c r="E408" s="2">
        <f>MACD!F408</f>
        <v>4.2484908296792009E-2</v>
      </c>
      <c r="F408" s="2">
        <f>'Moving Avg'!D408</f>
        <v>19.04448</v>
      </c>
      <c r="G408" s="2">
        <f>'Moving Avg'!F408</f>
        <v>19.139224999999996</v>
      </c>
      <c r="H408" s="2">
        <f>'Moving Avg'!G408</f>
        <v>19.612606</v>
      </c>
      <c r="I408" s="2">
        <f>'Moving Avg'!H408</f>
        <v>19.686990500000004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</row>
    <row r="409" spans="1:12" ht="13.5" x14ac:dyDescent="0.25">
      <c r="A409" s="3">
        <f>RSI!A409</f>
        <v>45197</v>
      </c>
      <c r="B409" s="2">
        <f>RSI!B409</f>
        <v>18.948899999999998</v>
      </c>
      <c r="C409" s="2">
        <f>RSI!I409</f>
        <v>36.10142179625015</v>
      </c>
      <c r="D409" s="2">
        <f>MACD!E409</f>
        <v>-2.203118512026947E-2</v>
      </c>
      <c r="E409" s="2">
        <f>MACD!F409</f>
        <v>2.9581689613379713E-2</v>
      </c>
      <c r="F409" s="2">
        <f>'Moving Avg'!D409</f>
        <v>19.011459999999996</v>
      </c>
      <c r="G409" s="2">
        <f>'Moving Avg'!F409</f>
        <v>19.117494999999998</v>
      </c>
      <c r="H409" s="2">
        <f>'Moving Avg'!G409</f>
        <v>19.586704000000001</v>
      </c>
      <c r="I409" s="2">
        <f>'Moving Avg'!H409</f>
        <v>19.682699000000003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</row>
    <row r="410" spans="1:12" ht="13.5" x14ac:dyDescent="0.25">
      <c r="A410" s="3">
        <f>RSI!A410</f>
        <v>45198</v>
      </c>
      <c r="B410" s="2">
        <f>RSI!B410</f>
        <v>18.861999999999998</v>
      </c>
      <c r="C410" s="2">
        <f>RSI!I410</f>
        <v>33.345631598063505</v>
      </c>
      <c r="D410" s="2">
        <f>MACD!E410</f>
        <v>-7.8353077129342807E-3</v>
      </c>
      <c r="E410" s="2">
        <f>MACD!F410</f>
        <v>2.2098290148116918E-2</v>
      </c>
      <c r="F410" s="2">
        <f>'Moving Avg'!D410</f>
        <v>18.962799999999994</v>
      </c>
      <c r="G410" s="2">
        <f>'Moving Avg'!F410</f>
        <v>19.091419999999999</v>
      </c>
      <c r="H410" s="2">
        <f>'Moving Avg'!G410</f>
        <v>19.560976</v>
      </c>
      <c r="I410" s="2">
        <f>'Moving Avg'!H410</f>
        <v>19.678171000000003</v>
      </c>
      <c r="J410" s="5" t="str">
        <f>OBV!F410</f>
        <v>BEARISH</v>
      </c>
      <c r="K410" s="5" t="str">
        <f>OBV!G410</f>
        <v>WEAK</v>
      </c>
      <c r="L410" s="5" t="str">
        <f>OBV!H410</f>
        <v>CONFIRMED BEARISH</v>
      </c>
    </row>
    <row r="411" spans="1:12" ht="13.5" x14ac:dyDescent="0.25">
      <c r="A411" s="3">
        <f>RSI!A411</f>
        <v>45201</v>
      </c>
      <c r="B411" s="2">
        <f>RSI!B411</f>
        <v>18.861999999999998</v>
      </c>
      <c r="C411" s="2">
        <f>RSI!I411</f>
        <v>33.345631598063505</v>
      </c>
      <c r="D411" s="2">
        <f>MACD!E411</f>
        <v>5.0085883493693473E-3</v>
      </c>
      <c r="E411" s="2">
        <f>MACD!F411</f>
        <v>1.8680349788367405E-2</v>
      </c>
      <c r="F411" s="2">
        <f>'Moving Avg'!D411</f>
        <v>18.914139999999996</v>
      </c>
      <c r="G411" s="2">
        <f>'Moving Avg'!F411</f>
        <v>19.061435000000003</v>
      </c>
      <c r="H411" s="2">
        <f>'Moving Avg'!G411</f>
        <v>19.535422000000001</v>
      </c>
      <c r="I411" s="2">
        <f>'Moving Avg'!H411</f>
        <v>19.673880499999999</v>
      </c>
      <c r="J411" s="5" t="str">
        <f>OBV!F411</f>
        <v>BEARISH</v>
      </c>
      <c r="K411" s="5" t="str">
        <f>OBV!G411</f>
        <v>WEAK</v>
      </c>
      <c r="L411" s="5" t="str">
        <f>OBV!H411</f>
        <v>CONFIRMED BEARISH</v>
      </c>
    </row>
    <row r="412" spans="1:12" ht="13.5" x14ac:dyDescent="0.25">
      <c r="A412" s="3">
        <f>RSI!A412</f>
        <v>45202</v>
      </c>
      <c r="B412" s="2">
        <f>RSI!B412</f>
        <v>18.774999999999999</v>
      </c>
      <c r="C412" s="2">
        <f>RSI!I412</f>
        <v>30.63076478805722</v>
      </c>
      <c r="D412" s="2">
        <f>MACD!E412</f>
        <v>2.4330631266000324E-2</v>
      </c>
      <c r="E412" s="2">
        <f>MACD!F412</f>
        <v>1.9810406083893992E-2</v>
      </c>
      <c r="F412" s="2">
        <f>'Moving Avg'!D412</f>
        <v>18.879359999999998</v>
      </c>
      <c r="G412" s="2">
        <f>'Moving Avg'!F412</f>
        <v>19.031009999999998</v>
      </c>
      <c r="H412" s="2">
        <f>'Moving Avg'!G412</f>
        <v>19.511084</v>
      </c>
      <c r="I412" s="2">
        <f>'Moving Avg'!H412</f>
        <v>19.669155</v>
      </c>
      <c r="J412" s="5" t="str">
        <f>OBV!F412</f>
        <v>BEARISH</v>
      </c>
      <c r="K412" s="5" t="str">
        <f>OBV!G412</f>
        <v>WEAK</v>
      </c>
      <c r="L412" s="5" t="str">
        <f>OBV!H412</f>
        <v>CONFIRMED BEARISH</v>
      </c>
    </row>
    <row r="413" spans="1:12" ht="13.5" x14ac:dyDescent="0.25">
      <c r="A413" s="3">
        <f>RSI!A413</f>
        <v>45203</v>
      </c>
      <c r="B413" s="2">
        <f>RSI!B413</f>
        <v>18.774999999999999</v>
      </c>
      <c r="C413" s="2">
        <f>RSI!I413</f>
        <v>30.63076478805722</v>
      </c>
      <c r="D413" s="2">
        <f>MACD!E413</f>
        <v>4.3054959690529415E-2</v>
      </c>
      <c r="E413" s="2">
        <f>MACD!F413</f>
        <v>2.4459316805221076E-2</v>
      </c>
      <c r="F413" s="2">
        <f>'Moving Avg'!D413</f>
        <v>18.844580000000001</v>
      </c>
      <c r="G413" s="2">
        <f>'Moving Avg'!F413</f>
        <v>19.000584999999997</v>
      </c>
      <c r="H413" s="2">
        <f>'Moving Avg'!G413</f>
        <v>19.486746</v>
      </c>
      <c r="I413" s="2">
        <f>'Moving Avg'!H413</f>
        <v>19.664429500000001</v>
      </c>
      <c r="J413" s="5" t="str">
        <f>OBV!F413</f>
        <v>BEARISH</v>
      </c>
      <c r="K413" s="5" t="str">
        <f>OBV!G413</f>
        <v>WEAK</v>
      </c>
      <c r="L413" s="5" t="str">
        <f>OBV!H413</f>
        <v>CONFIRMED BEARISH</v>
      </c>
    </row>
    <row r="414" spans="1:12" ht="13.5" x14ac:dyDescent="0.25">
      <c r="A414" s="3">
        <f>RSI!A414</f>
        <v>45204</v>
      </c>
      <c r="B414" s="2">
        <f>RSI!B414</f>
        <v>18.774999999999999</v>
      </c>
      <c r="C414" s="2">
        <f>RSI!I414</f>
        <v>30.63076478805722</v>
      </c>
      <c r="D414" s="2">
        <f>MACD!E414</f>
        <v>6.1097610624955223E-2</v>
      </c>
      <c r="E414" s="2">
        <f>MACD!F414</f>
        <v>3.1786975569167902E-2</v>
      </c>
      <c r="F414" s="2">
        <f>'Moving Avg'!D414</f>
        <v>18.809800000000003</v>
      </c>
      <c r="G414" s="2">
        <f>'Moving Avg'!F414</f>
        <v>18.97016</v>
      </c>
      <c r="H414" s="2">
        <f>'Moving Avg'!G414</f>
        <v>19.457539999999998</v>
      </c>
      <c r="I414" s="2">
        <f>'Moving Avg'!H414</f>
        <v>19.659704000000001</v>
      </c>
      <c r="J414" s="5" t="str">
        <f>OBV!F414</f>
        <v>BEARISH</v>
      </c>
      <c r="K414" s="5" t="str">
        <f>OBV!G414</f>
        <v>WEAK</v>
      </c>
      <c r="L414" s="5" t="str">
        <f>OBV!H414</f>
        <v>CONFIRMED BEARISH</v>
      </c>
    </row>
    <row r="415" spans="1:12" ht="13.5" x14ac:dyDescent="0.25">
      <c r="A415" s="3">
        <f>RSI!A415</f>
        <v>45205</v>
      </c>
      <c r="B415" s="2">
        <f>RSI!B415</f>
        <v>18.774999999999999</v>
      </c>
      <c r="C415" s="2">
        <f>RSI!I415</f>
        <v>30.63076478805722</v>
      </c>
      <c r="D415" s="2">
        <f>MACD!E415</f>
        <v>7.7062107959619652E-2</v>
      </c>
      <c r="E415" s="2">
        <f>MACD!F415</f>
        <v>4.0842002047258255E-2</v>
      </c>
      <c r="F415" s="2">
        <f>'Moving Avg'!D415</f>
        <v>18.792399999999997</v>
      </c>
      <c r="G415" s="2">
        <f>'Moving Avg'!F415</f>
        <v>18.997539999999997</v>
      </c>
      <c r="H415" s="2">
        <f>'Moving Avg'!G415</f>
        <v>19.429724</v>
      </c>
      <c r="I415" s="2">
        <f>'Moving Avg'!H415</f>
        <v>19.654978500000006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</row>
    <row r="416" spans="1:12" ht="13.5" x14ac:dyDescent="0.25">
      <c r="A416" s="3">
        <f>RSI!A416</f>
        <v>45208</v>
      </c>
      <c r="B416" s="2">
        <f>RSI!B416</f>
        <v>18.774999999999999</v>
      </c>
      <c r="C416" s="2">
        <f>RSI!I416</f>
        <v>30.63076478805722</v>
      </c>
      <c r="D416" s="2">
        <f>MACD!E416</f>
        <v>9.2455806920288097E-2</v>
      </c>
      <c r="E416" s="2">
        <f>MACD!F416</f>
        <v>5.1164763021864221E-2</v>
      </c>
      <c r="F416" s="2">
        <f>'Moving Avg'!D416</f>
        <v>18.774999999999999</v>
      </c>
      <c r="G416" s="2">
        <f>'Moving Avg'!F416</f>
        <v>18.980154999999996</v>
      </c>
      <c r="H416" s="2">
        <f>'Moving Avg'!G416</f>
        <v>19.401907999999999</v>
      </c>
      <c r="I416" s="2">
        <f>'Moving Avg'!H416</f>
        <v>19.650411500000004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</row>
    <row r="417" spans="1:12" ht="13.5" x14ac:dyDescent="0.25">
      <c r="A417" s="3">
        <f>RSI!A417</f>
        <v>45209</v>
      </c>
      <c r="B417" s="2">
        <f>RSI!B417</f>
        <v>18.774999999999999</v>
      </c>
      <c r="C417" s="2">
        <f>RSI!I417</f>
        <v>30.63076478805722</v>
      </c>
      <c r="D417" s="2">
        <f>MACD!E417</f>
        <v>8.3165333947359699E-2</v>
      </c>
      <c r="E417" s="2">
        <f>MACD!F417</f>
        <v>5.7564877206963322E-2</v>
      </c>
      <c r="F417" s="2">
        <f>'Moving Avg'!D417</f>
        <v>18.774999999999999</v>
      </c>
      <c r="G417" s="2">
        <f>'Moving Avg'!F417</f>
        <v>18.962769999999995</v>
      </c>
      <c r="H417" s="2">
        <f>'Moving Avg'!G417</f>
        <v>19.374091999999997</v>
      </c>
      <c r="I417" s="2">
        <f>'Moving Avg'!H417</f>
        <v>19.646518000000004</v>
      </c>
      <c r="J417" s="5" t="str">
        <f>OBV!F417</f>
        <v>NEUTRAL</v>
      </c>
      <c r="K417" s="5" t="str">
        <f>OBV!G417</f>
        <v>NEUTRAL</v>
      </c>
      <c r="L417" s="5" t="str">
        <f>OBV!H417</f>
        <v>NEUTRAL</v>
      </c>
    </row>
    <row r="418" spans="1:12" ht="13.5" x14ac:dyDescent="0.25">
      <c r="A418" s="3">
        <f>RSI!A418</f>
        <v>45210</v>
      </c>
      <c r="B418" s="2">
        <f>RSI!B418</f>
        <v>18.774999999999999</v>
      </c>
      <c r="C418" s="2">
        <f>RSI!I418</f>
        <v>30.63076478805722</v>
      </c>
      <c r="D418" s="2">
        <f>MACD!E418</f>
        <v>7.6920486644382891E-2</v>
      </c>
      <c r="E418" s="2">
        <f>MACD!F418</f>
        <v>6.143599909444724E-2</v>
      </c>
      <c r="F418" s="2">
        <f>'Moving Avg'!D418</f>
        <v>18.774999999999999</v>
      </c>
      <c r="G418" s="2">
        <f>'Moving Avg'!F418</f>
        <v>18.945384999999995</v>
      </c>
      <c r="H418" s="2">
        <f>'Moving Avg'!G418</f>
        <v>19.346276</v>
      </c>
      <c r="I418" s="2">
        <f>'Moving Avg'!H418</f>
        <v>19.642624500000004</v>
      </c>
      <c r="J418" s="5" t="str">
        <f>OBV!F418</f>
        <v>NEUTRAL</v>
      </c>
      <c r="K418" s="5" t="str">
        <f>OBV!G418</f>
        <v>NEUTRAL</v>
      </c>
      <c r="L418" s="5" t="str">
        <f>OBV!H418</f>
        <v>NEUTRAL</v>
      </c>
    </row>
    <row r="419" spans="1:12" ht="13.5" x14ac:dyDescent="0.25">
      <c r="A419" s="3">
        <f>RSI!A419</f>
        <v>45211</v>
      </c>
      <c r="B419" s="2">
        <f>RSI!B419</f>
        <v>18.774999999999999</v>
      </c>
      <c r="C419" s="2">
        <f>RSI!I419</f>
        <v>30.63076478805722</v>
      </c>
      <c r="D419" s="2">
        <f>MACD!E419</f>
        <v>7.3132979650377905E-2</v>
      </c>
      <c r="E419" s="2">
        <f>MACD!F419</f>
        <v>6.377539520563337E-2</v>
      </c>
      <c r="F419" s="2">
        <f>'Moving Avg'!D419</f>
        <v>18.774999999999999</v>
      </c>
      <c r="G419" s="2">
        <f>'Moving Avg'!F419</f>
        <v>18.927999999999994</v>
      </c>
      <c r="H419" s="2">
        <f>'Moving Avg'!G419</f>
        <v>19.318633999999999</v>
      </c>
      <c r="I419" s="2">
        <f>'Moving Avg'!H419</f>
        <v>19.639444000000005</v>
      </c>
      <c r="J419" s="5" t="str">
        <f>OBV!F419</f>
        <v>NEUTRAL</v>
      </c>
      <c r="K419" s="5" t="str">
        <f>OBV!G419</f>
        <v>NEUTRAL</v>
      </c>
      <c r="L419" s="5" t="str">
        <f>OBV!H419</f>
        <v>NEUTRAL</v>
      </c>
    </row>
    <row r="420" spans="1:12" ht="13.5" x14ac:dyDescent="0.25">
      <c r="A420" s="3">
        <f>RSI!A420</f>
        <v>45212</v>
      </c>
      <c r="B420" s="2">
        <f>RSI!B420</f>
        <v>18.722899999999999</v>
      </c>
      <c r="C420" s="2">
        <f>RSI!I420</f>
        <v>28.147908152889144</v>
      </c>
      <c r="D420" s="2">
        <f>MACD!E420</f>
        <v>6.1803930243105043E-2</v>
      </c>
      <c r="E420" s="2">
        <f>MACD!F420</f>
        <v>6.3381102213127705E-2</v>
      </c>
      <c r="F420" s="2">
        <f>'Moving Avg'!D420</f>
        <v>18.764579999999999</v>
      </c>
      <c r="G420" s="2">
        <f>'Moving Avg'!F420</f>
        <v>18.908009999999994</v>
      </c>
      <c r="H420" s="2">
        <f>'Moving Avg'!G420</f>
        <v>19.289949999999997</v>
      </c>
      <c r="I420" s="2">
        <f>'Moving Avg'!H420</f>
        <v>19.634973000000006</v>
      </c>
      <c r="J420" s="5" t="str">
        <f>OBV!F420</f>
        <v>BEARISH</v>
      </c>
      <c r="K420" s="5" t="str">
        <f>OBV!G420</f>
        <v>NEUTRAL</v>
      </c>
      <c r="L420" s="5" t="str">
        <f>OBV!H420</f>
        <v>CONFIRMED BEARISH</v>
      </c>
    </row>
    <row r="421" spans="1:12" ht="13.5" x14ac:dyDescent="0.25">
      <c r="A421" s="3">
        <f>RSI!A421</f>
        <v>45215</v>
      </c>
      <c r="B421" s="2">
        <f>RSI!B421</f>
        <v>18.722899999999999</v>
      </c>
      <c r="C421" s="2">
        <f>RSI!I421</f>
        <v>28.147908152889144</v>
      </c>
      <c r="D421" s="2">
        <f>MACD!E421</f>
        <v>5.3808761274520833E-2</v>
      </c>
      <c r="E421" s="2">
        <f>MACD!F421</f>
        <v>6.1466634025406336E-2</v>
      </c>
      <c r="F421" s="2">
        <f>'Moving Avg'!D421</f>
        <v>18.754159999999999</v>
      </c>
      <c r="G421" s="2">
        <f>'Moving Avg'!F421</f>
        <v>18.888454999999993</v>
      </c>
      <c r="H421" s="2">
        <f>'Moving Avg'!G421</f>
        <v>19.261265999999999</v>
      </c>
      <c r="I421" s="2">
        <f>'Moving Avg'!H421</f>
        <v>19.630502000000007</v>
      </c>
      <c r="J421" s="5" t="str">
        <f>OBV!F421</f>
        <v>BEARISH</v>
      </c>
      <c r="K421" s="5" t="str">
        <f>OBV!G421</f>
        <v>NEUTRAL</v>
      </c>
      <c r="L421" s="5" t="str">
        <f>OBV!H421</f>
        <v>CONFIRMED BEARISH</v>
      </c>
    </row>
    <row r="422" spans="1:12" ht="13.5" x14ac:dyDescent="0.25">
      <c r="A422" s="3">
        <f>RSI!A422</f>
        <v>45216</v>
      </c>
      <c r="B422" s="2">
        <f>RSI!B422</f>
        <v>18.722899999999999</v>
      </c>
      <c r="C422" s="2">
        <f>RSI!I422</f>
        <v>28.147908152889144</v>
      </c>
      <c r="D422" s="2">
        <f>MACD!E422</f>
        <v>3.5132104546718779E-2</v>
      </c>
      <c r="E422" s="2">
        <f>MACD!F422</f>
        <v>5.6199728129668829E-2</v>
      </c>
      <c r="F422" s="2">
        <f>'Moving Avg'!D422</f>
        <v>18.743739999999995</v>
      </c>
      <c r="G422" s="2">
        <f>'Moving Avg'!F422</f>
        <v>18.868899999999993</v>
      </c>
      <c r="H422" s="2">
        <f>'Moving Avg'!G422</f>
        <v>19.232581999999994</v>
      </c>
      <c r="I422" s="2">
        <f>'Moving Avg'!H422</f>
        <v>19.626387500000007</v>
      </c>
      <c r="J422" s="5" t="str">
        <f>OBV!F422</f>
        <v>BEARISH</v>
      </c>
      <c r="K422" s="5" t="str">
        <f>OBV!G422</f>
        <v>NEUTRAL</v>
      </c>
      <c r="L422" s="5" t="str">
        <f>OBV!H422</f>
        <v>CONFIRMED BEARISH</v>
      </c>
    </row>
    <row r="423" spans="1:12" ht="13.5" x14ac:dyDescent="0.25">
      <c r="A423" s="3">
        <f>RSI!A423</f>
        <v>45217</v>
      </c>
      <c r="B423" s="2">
        <f>RSI!B423</f>
        <v>18.253499999999999</v>
      </c>
      <c r="C423" s="2">
        <f>RSI!I423</f>
        <v>14.720765394984568</v>
      </c>
      <c r="D423" s="2">
        <f>MACD!E423</f>
        <v>5.5463132984517216E-2</v>
      </c>
      <c r="E423" s="2">
        <f>MACD!F423</f>
        <v>5.6052409100638509E-2</v>
      </c>
      <c r="F423" s="2">
        <f>'Moving Avg'!D423</f>
        <v>18.63944</v>
      </c>
      <c r="G423" s="2">
        <f>'Moving Avg'!F423</f>
        <v>18.825874999999993</v>
      </c>
      <c r="H423" s="2">
        <f>'Moving Avg'!G423</f>
        <v>19.194509999999998</v>
      </c>
      <c r="I423" s="2">
        <f>'Moving Avg'!H423</f>
        <v>19.619926000000007</v>
      </c>
      <c r="J423" s="5" t="str">
        <f>OBV!F423</f>
        <v>BEARISH</v>
      </c>
      <c r="K423" s="5" t="str">
        <f>OBV!G423</f>
        <v>WEAK</v>
      </c>
      <c r="L423" s="5" t="str">
        <f>OBV!H423</f>
        <v>CONFIRMED BEARISH</v>
      </c>
    </row>
    <row r="424" spans="1:12" ht="13.5" x14ac:dyDescent="0.25">
      <c r="A424" s="3">
        <f>RSI!A424</f>
        <v>45218</v>
      </c>
      <c r="B424" s="2">
        <f>RSI!B424</f>
        <v>18.7316</v>
      </c>
      <c r="C424" s="2">
        <f>RSI!I424</f>
        <v>44.014439843747859</v>
      </c>
      <c r="D424" s="2">
        <f>MACD!E424</f>
        <v>4.1288148051346951E-2</v>
      </c>
      <c r="E424" s="2">
        <f>MACD!F424</f>
        <v>5.3099556890780206E-2</v>
      </c>
      <c r="F424" s="2">
        <f>'Moving Avg'!D424</f>
        <v>18.630760000000002</v>
      </c>
      <c r="G424" s="2">
        <f>'Moving Avg'!F424</f>
        <v>18.806754999999995</v>
      </c>
      <c r="H424" s="2">
        <f>'Moving Avg'!G424</f>
        <v>19.166173999999998</v>
      </c>
      <c r="I424" s="2">
        <f>'Moving Avg'!H424</f>
        <v>19.61454800000001</v>
      </c>
      <c r="J424" s="5" t="str">
        <f>OBV!F424</f>
        <v>BEARISH</v>
      </c>
      <c r="K424" s="5" t="str">
        <f>OBV!G424</f>
        <v>WEAK</v>
      </c>
      <c r="L424" s="5" t="str">
        <f>OBV!H424</f>
        <v>CONFIRMED BEARISH</v>
      </c>
    </row>
    <row r="425" spans="1:12" ht="13.5" x14ac:dyDescent="0.25">
      <c r="A425" s="3">
        <f>RSI!A425</f>
        <v>45219</v>
      </c>
      <c r="B425" s="2">
        <f>RSI!B425</f>
        <v>18.7316</v>
      </c>
      <c r="C425" s="2">
        <f>RSI!I425</f>
        <v>44.014439843747866</v>
      </c>
      <c r="D425" s="2">
        <f>MACD!E425</f>
        <v>3.0206457313944668E-2</v>
      </c>
      <c r="E425" s="2">
        <f>MACD!F425</f>
        <v>4.8520936975413105E-2</v>
      </c>
      <c r="F425" s="2">
        <f>'Moving Avg'!D425</f>
        <v>18.6325</v>
      </c>
      <c r="G425" s="2">
        <f>'Moving Avg'!F425</f>
        <v>18.788069999999998</v>
      </c>
      <c r="H425" s="2">
        <f>'Moving Avg'!G425</f>
        <v>19.137837999999995</v>
      </c>
      <c r="I425" s="2">
        <f>'Moving Avg'!H425</f>
        <v>19.607189000000009</v>
      </c>
      <c r="J425" s="5" t="str">
        <f>OBV!F425</f>
        <v>BEARISH</v>
      </c>
      <c r="K425" s="5" t="str">
        <f>OBV!G425</f>
        <v>NEUTRAL</v>
      </c>
      <c r="L425" s="5" t="str">
        <f>OBV!H425</f>
        <v>BEARISH DIVERGENCE</v>
      </c>
    </row>
    <row r="426" spans="1:12" ht="13.5" x14ac:dyDescent="0.25">
      <c r="A426" s="3">
        <f>RSI!A426</f>
        <v>45222</v>
      </c>
      <c r="B426" s="2">
        <f>RSI!B426</f>
        <v>18.7316</v>
      </c>
      <c r="C426" s="2">
        <f>RSI!I426</f>
        <v>44.014439843747866</v>
      </c>
      <c r="D426" s="2">
        <f>MACD!E426</f>
        <v>2.1674574744029229E-2</v>
      </c>
      <c r="E426" s="2">
        <f>MACD!F426</f>
        <v>4.3151664529136338E-2</v>
      </c>
      <c r="F426" s="2">
        <f>'Moving Avg'!D426</f>
        <v>18.634239999999998</v>
      </c>
      <c r="G426" s="2">
        <f>'Moving Avg'!F426</f>
        <v>18.769385</v>
      </c>
      <c r="H426" s="2">
        <f>'Moving Avg'!G426</f>
        <v>19.112631999999994</v>
      </c>
      <c r="I426" s="2">
        <f>'Moving Avg'!H426</f>
        <v>19.599830000000008</v>
      </c>
      <c r="J426" s="5" t="str">
        <f>OBV!F426</f>
        <v>BEARISH</v>
      </c>
      <c r="K426" s="5" t="str">
        <f>OBV!G426</f>
        <v>NEUTRAL</v>
      </c>
      <c r="L426" s="5" t="str">
        <f>OBV!H426</f>
        <v>BEARISH DIVERGENCE</v>
      </c>
    </row>
    <row r="427" spans="1:12" ht="13.5" x14ac:dyDescent="0.25">
      <c r="A427" s="3">
        <f>RSI!A427</f>
        <v>45223</v>
      </c>
      <c r="B427" s="2">
        <f>RSI!B427</f>
        <v>18.722899999999999</v>
      </c>
      <c r="C427" s="2">
        <f>RSI!I427</f>
        <v>43.673480248126722</v>
      </c>
      <c r="D427" s="2">
        <f>MACD!E427</f>
        <v>1.5882079001286797E-2</v>
      </c>
      <c r="E427" s="2">
        <f>MACD!F427</f>
        <v>3.7697747423566436E-2</v>
      </c>
      <c r="F427" s="2">
        <f>'Moving Avg'!D427</f>
        <v>18.634239999999998</v>
      </c>
      <c r="G427" s="2">
        <f>'Moving Avg'!F427</f>
        <v>18.758085000000001</v>
      </c>
      <c r="H427" s="2">
        <f>'Moving Avg'!G427</f>
        <v>19.08464399999999</v>
      </c>
      <c r="I427" s="2">
        <f>'Moving Avg'!H427</f>
        <v>19.59143700000001</v>
      </c>
      <c r="J427" s="5" t="str">
        <f>OBV!F427</f>
        <v>BEARISH</v>
      </c>
      <c r="K427" s="5" t="str">
        <f>OBV!G427</f>
        <v>NEUTRAL</v>
      </c>
      <c r="L427" s="5" t="str">
        <f>OBV!H427</f>
        <v>NEUTRAL</v>
      </c>
    </row>
    <row r="428" spans="1:12" ht="13.5" x14ac:dyDescent="0.25">
      <c r="A428" s="3">
        <f>RSI!A428</f>
        <v>45224</v>
      </c>
      <c r="B428" s="2">
        <f>RSI!B428</f>
        <v>18.601199999999999</v>
      </c>
      <c r="C428" s="2">
        <f>RSI!I428</f>
        <v>39.109478782110251</v>
      </c>
      <c r="D428" s="2">
        <f>MACD!E428</f>
        <v>2.0771353516217061E-2</v>
      </c>
      <c r="E428" s="2">
        <f>MACD!F428</f>
        <v>3.4312468642096562E-2</v>
      </c>
      <c r="F428" s="2">
        <f>'Moving Avg'!D428</f>
        <v>18.703780000000002</v>
      </c>
      <c r="G428" s="2">
        <f>'Moving Avg'!F428</f>
        <v>18.740700000000004</v>
      </c>
      <c r="H428" s="2">
        <f>'Moving Avg'!G428</f>
        <v>19.057349999999989</v>
      </c>
      <c r="I428" s="2">
        <f>'Moving Avg'!H428</f>
        <v>19.582475500000008</v>
      </c>
      <c r="J428" s="5" t="str">
        <f>OBV!F428</f>
        <v>BEARISH</v>
      </c>
      <c r="K428" s="5" t="str">
        <f>OBV!G428</f>
        <v>NEUTRAL</v>
      </c>
      <c r="L428" s="5" t="str">
        <f>OBV!H428</f>
        <v>BEARISH DIVERGENCE</v>
      </c>
    </row>
    <row r="429" spans="1:12" ht="13.5" x14ac:dyDescent="0.25">
      <c r="A429" s="3">
        <f>RSI!A429</f>
        <v>45225</v>
      </c>
      <c r="B429" s="2">
        <f>RSI!B429</f>
        <v>18.601199999999999</v>
      </c>
      <c r="C429" s="2">
        <f>RSI!I429</f>
        <v>39.109478782110251</v>
      </c>
      <c r="D429" s="2">
        <f>MACD!E429</f>
        <v>2.6345897896675297E-2</v>
      </c>
      <c r="E429" s="2">
        <f>MACD!F429</f>
        <v>3.2719154493012312E-2</v>
      </c>
      <c r="F429" s="2">
        <f>'Moving Avg'!D429</f>
        <v>18.677699999999998</v>
      </c>
      <c r="G429" s="2">
        <f>'Moving Avg'!F429</f>
        <v>18.723315000000007</v>
      </c>
      <c r="H429" s="2">
        <f>'Moving Avg'!G429</f>
        <v>19.039965999999989</v>
      </c>
      <c r="I429" s="2">
        <f>'Moving Avg'!H429</f>
        <v>19.573474000000012</v>
      </c>
      <c r="J429" s="5" t="str">
        <f>OBV!F429</f>
        <v>BEARISH</v>
      </c>
      <c r="K429" s="5" t="str">
        <f>OBV!G429</f>
        <v>NEUTRAL</v>
      </c>
      <c r="L429" s="5" t="str">
        <f>OBV!H429</f>
        <v>CONFIRMED BEARISH</v>
      </c>
    </row>
    <row r="430" spans="1:12" ht="13.5" x14ac:dyDescent="0.25">
      <c r="A430" s="3">
        <f>RSI!A430</f>
        <v>45226</v>
      </c>
      <c r="B430" s="2">
        <f>RSI!B430</f>
        <v>18.601199999999999</v>
      </c>
      <c r="C430" s="2">
        <f>RSI!I430</f>
        <v>39.109478782110251</v>
      </c>
      <c r="D430" s="2">
        <f>MACD!E430</f>
        <v>2.4378422435248126E-2</v>
      </c>
      <c r="E430" s="2">
        <f>MACD!F430</f>
        <v>3.1051008081459476E-2</v>
      </c>
      <c r="F430" s="2">
        <f>'Moving Avg'!D430</f>
        <v>18.651619999999998</v>
      </c>
      <c r="G430" s="2">
        <f>'Moving Avg'!F430</f>
        <v>18.710275000000003</v>
      </c>
      <c r="H430" s="2">
        <f>'Moving Avg'!G430</f>
        <v>19.02084399999999</v>
      </c>
      <c r="I430" s="2">
        <f>'Moving Avg'!H430</f>
        <v>19.564671000000011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</row>
    <row r="431" spans="1:12" ht="13.5" x14ac:dyDescent="0.25">
      <c r="A431" s="3">
        <f>RSI!A431</f>
        <v>45229</v>
      </c>
      <c r="B431" s="2">
        <f>RSI!B431</f>
        <v>18.6447</v>
      </c>
      <c r="C431" s="2">
        <f>RSI!I431</f>
        <v>41.82358988437003</v>
      </c>
      <c r="D431" s="2">
        <f>MACD!E431</f>
        <v>2.072380864142076E-2</v>
      </c>
      <c r="E431" s="2">
        <f>MACD!F431</f>
        <v>2.8985568193451734E-2</v>
      </c>
      <c r="F431" s="2">
        <f>'Moving Avg'!D431</f>
        <v>18.634239999999998</v>
      </c>
      <c r="G431" s="2">
        <f>'Moving Avg'!F431</f>
        <v>18.699410000000004</v>
      </c>
      <c r="H431" s="2">
        <f>'Moving Avg'!G431</f>
        <v>19.002591999999986</v>
      </c>
      <c r="I431" s="2">
        <f>'Moving Avg'!H431</f>
        <v>19.556085500000009</v>
      </c>
      <c r="J431" s="5" t="str">
        <f>OBV!F431</f>
        <v>BEARISH</v>
      </c>
      <c r="K431" s="5" t="str">
        <f>OBV!G431</f>
        <v>NEUTRAL</v>
      </c>
      <c r="L431" s="5" t="str">
        <f>OBV!H431</f>
        <v>CONFIRMED BEARISH</v>
      </c>
    </row>
    <row r="432" spans="1:12" ht="13.5" x14ac:dyDescent="0.25">
      <c r="A432" s="3">
        <f>RSI!A432</f>
        <v>45230</v>
      </c>
      <c r="B432" s="2">
        <f>RSI!B432</f>
        <v>18.6447</v>
      </c>
      <c r="C432" s="2">
        <f>RSI!I432</f>
        <v>41.82358988437003</v>
      </c>
      <c r="D432" s="2">
        <f>MACD!E432</f>
        <v>1.8515506567723605E-2</v>
      </c>
      <c r="E432" s="2">
        <f>MACD!F432</f>
        <v>2.6891555868306109E-2</v>
      </c>
      <c r="F432" s="2">
        <f>'Moving Avg'!D432</f>
        <v>18.618599999999997</v>
      </c>
      <c r="G432" s="2">
        <f>'Moving Avg'!F432</f>
        <v>18.692895000000004</v>
      </c>
      <c r="H432" s="2">
        <f>'Moving Avg'!G432</f>
        <v>18.984339999999989</v>
      </c>
      <c r="I432" s="2">
        <f>'Moving Avg'!H432</f>
        <v>19.550273000000011</v>
      </c>
      <c r="J432" s="5" t="str">
        <f>OBV!F432</f>
        <v>BEARISH</v>
      </c>
      <c r="K432" s="5" t="str">
        <f>OBV!G432</f>
        <v>NEUTRAL</v>
      </c>
      <c r="L432" s="5" t="str">
        <f>OBV!H432</f>
        <v>CONFIRMED BEARISH</v>
      </c>
    </row>
    <row r="433" spans="1:12" ht="13.5" x14ac:dyDescent="0.25">
      <c r="A433" s="3">
        <f>RSI!A433</f>
        <v>45231</v>
      </c>
      <c r="B433" s="2">
        <f>RSI!B433</f>
        <v>18.592500000000001</v>
      </c>
      <c r="C433" s="2">
        <f>RSI!I433</f>
        <v>39.380657188117041</v>
      </c>
      <c r="D433" s="2">
        <f>MACD!E433</f>
        <v>-5.0883197411017989E-2</v>
      </c>
      <c r="E433" s="2">
        <f>MACD!F433</f>
        <v>1.133660521244129E-2</v>
      </c>
      <c r="F433" s="2">
        <f>'Moving Avg'!D433</f>
        <v>18.616859999999999</v>
      </c>
      <c r="G433" s="2">
        <f>'Moving Avg'!F433</f>
        <v>18.683770000000003</v>
      </c>
      <c r="H433" s="2">
        <f>'Moving Avg'!G433</f>
        <v>18.965043999999988</v>
      </c>
      <c r="I433" s="2">
        <f>'Moving Avg'!H433</f>
        <v>19.543803000000011</v>
      </c>
      <c r="J433" s="5" t="str">
        <f>OBV!F433</f>
        <v>BEARISH</v>
      </c>
      <c r="K433" s="5" t="str">
        <f>OBV!G433</f>
        <v>NEUTRAL</v>
      </c>
      <c r="L433" s="5" t="str">
        <f>OBV!H433</f>
        <v>CONFIRMED BEARISH</v>
      </c>
    </row>
    <row r="434" spans="1:12" ht="13.5" x14ac:dyDescent="0.25">
      <c r="A434" s="3">
        <f>RSI!A434</f>
        <v>45232</v>
      </c>
      <c r="B434" s="2">
        <f>RSI!B434</f>
        <v>18.2361</v>
      </c>
      <c r="C434" s="2">
        <f>RSI!I434</f>
        <v>27.548955560570462</v>
      </c>
      <c r="D434" s="2">
        <f>MACD!E434</f>
        <v>-8.5849375948079398E-3</v>
      </c>
      <c r="E434" s="2">
        <f>MACD!F434</f>
        <v>7.3522966509914451E-3</v>
      </c>
      <c r="F434" s="2">
        <f>'Moving Avg'!D434</f>
        <v>18.543839999999999</v>
      </c>
      <c r="G434" s="2">
        <f>'Moving Avg'!F434</f>
        <v>18.656825000000001</v>
      </c>
      <c r="H434" s="2">
        <f>'Moving Avg'!G434</f>
        <v>18.938793999999987</v>
      </c>
      <c r="I434" s="2">
        <f>'Moving Avg'!H434</f>
        <v>19.534006000000012</v>
      </c>
      <c r="J434" s="5" t="str">
        <f>OBV!F434</f>
        <v>BEARISH</v>
      </c>
      <c r="K434" s="5" t="str">
        <f>OBV!G434</f>
        <v>NEUTRAL</v>
      </c>
      <c r="L434" s="5" t="str">
        <f>OBV!H434</f>
        <v>CONFIRMED BEARISH</v>
      </c>
    </row>
    <row r="435" spans="1:12" ht="13.5" x14ac:dyDescent="0.25">
      <c r="A435" s="3">
        <f>RSI!A435</f>
        <v>45233</v>
      </c>
      <c r="B435" s="2">
        <f>RSI!B435</f>
        <v>18.218699999999998</v>
      </c>
      <c r="C435" s="2">
        <f>RSI!I435</f>
        <v>27.120546232654902</v>
      </c>
      <c r="D435" s="2">
        <f>MACD!E435</f>
        <v>3.1588171236638374E-2</v>
      </c>
      <c r="E435" s="2">
        <f>MACD!F435</f>
        <v>1.2199471568120832E-2</v>
      </c>
      <c r="F435" s="2">
        <f>'Moving Avg'!D435</f>
        <v>18.46734</v>
      </c>
      <c r="G435" s="2">
        <f>'Moving Avg'!F435</f>
        <v>18.629010000000001</v>
      </c>
      <c r="H435" s="2">
        <f>'Moving Avg'!G435</f>
        <v>18.912541999999988</v>
      </c>
      <c r="I435" s="2">
        <f>'Moving Avg'!H435</f>
        <v>19.526103000000013</v>
      </c>
      <c r="J435" s="5" t="str">
        <f>OBV!F435</f>
        <v>BEARISH</v>
      </c>
      <c r="K435" s="5" t="str">
        <f>OBV!G435</f>
        <v>NEUTRAL</v>
      </c>
      <c r="L435" s="5" t="str">
        <f>OBV!H435</f>
        <v>CONFIRMED BEARISH</v>
      </c>
    </row>
    <row r="436" spans="1:12" ht="13.5" x14ac:dyDescent="0.25">
      <c r="A436" s="3">
        <f>RSI!A436</f>
        <v>45236</v>
      </c>
      <c r="B436" s="2">
        <f>RSI!B436</f>
        <v>18.4969</v>
      </c>
      <c r="C436" s="2">
        <f>RSI!I436</f>
        <v>42.513227235489623</v>
      </c>
      <c r="D436" s="2">
        <f>MACD!E436</f>
        <v>4.7940456831227607E-2</v>
      </c>
      <c r="E436" s="2">
        <f>MACD!F436</f>
        <v>1.9347668620742185E-2</v>
      </c>
      <c r="F436" s="2">
        <f>'Moving Avg'!D436</f>
        <v>18.43778</v>
      </c>
      <c r="G436" s="2">
        <f>'Moving Avg'!F436</f>
        <v>18.615105000000003</v>
      </c>
      <c r="H436" s="2">
        <f>'Moving Avg'!G436</f>
        <v>18.891507999999988</v>
      </c>
      <c r="I436" s="2">
        <f>'Moving Avg'!H436</f>
        <v>19.518165000000014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</row>
    <row r="437" spans="1:12" ht="13.5" x14ac:dyDescent="0.25">
      <c r="A437" s="3">
        <f>RSI!A437</f>
        <v>45237</v>
      </c>
      <c r="B437" s="2">
        <f>RSI!B437</f>
        <v>18.4969</v>
      </c>
      <c r="C437" s="2">
        <f>RSI!I437</f>
        <v>42.513227235489623</v>
      </c>
      <c r="D437" s="2">
        <f>MACD!E437</f>
        <v>6.1541928942869362E-2</v>
      </c>
      <c r="E437" s="2">
        <f>MACD!F437</f>
        <v>2.7786520685167619E-2</v>
      </c>
      <c r="F437" s="2">
        <f>'Moving Avg'!D437</f>
        <v>18.40822</v>
      </c>
      <c r="G437" s="2">
        <f>'Moving Avg'!F437</f>
        <v>18.601200000000002</v>
      </c>
      <c r="H437" s="2">
        <f>'Moving Avg'!G437</f>
        <v>18.87116799999999</v>
      </c>
      <c r="I437" s="2">
        <f>'Moving Avg'!H437</f>
        <v>19.511613500000013</v>
      </c>
      <c r="J437" s="5" t="str">
        <f>OBV!F437</f>
        <v>BEARISH</v>
      </c>
      <c r="K437" s="5" t="str">
        <f>OBV!G437</f>
        <v>NEUTRAL</v>
      </c>
      <c r="L437" s="5" t="str">
        <f>OBV!H437</f>
        <v>CONFIRMED BEARISH</v>
      </c>
    </row>
    <row r="438" spans="1:12" ht="13.5" x14ac:dyDescent="0.25">
      <c r="A438" s="3">
        <f>RSI!A438</f>
        <v>45238</v>
      </c>
      <c r="B438" s="2">
        <f>RSI!B438</f>
        <v>18.4621</v>
      </c>
      <c r="C438" s="2">
        <f>RSI!I438</f>
        <v>41.249313678324512</v>
      </c>
      <c r="D438" s="2">
        <f>MACD!E438</f>
        <v>5.7927219868595614E-2</v>
      </c>
      <c r="E438" s="2">
        <f>MACD!F438</f>
        <v>3.3814660521853224E-2</v>
      </c>
      <c r="F438" s="2">
        <f>'Moving Avg'!D438</f>
        <v>18.38214</v>
      </c>
      <c r="G438" s="2">
        <f>'Moving Avg'!F438</f>
        <v>18.585554999999999</v>
      </c>
      <c r="H438" s="2">
        <f>'Moving Avg'!G438</f>
        <v>18.851869999999991</v>
      </c>
      <c r="I438" s="2">
        <f>'Moving Avg'!H438</f>
        <v>19.504927500000015</v>
      </c>
      <c r="J438" s="5" t="str">
        <f>OBV!F438</f>
        <v>BEARISH</v>
      </c>
      <c r="K438" s="5" t="str">
        <f>OBV!G438</f>
        <v>NEUTRAL</v>
      </c>
      <c r="L438" s="5" t="str">
        <f>OBV!H438</f>
        <v>CONFIRMED BEARISH</v>
      </c>
    </row>
    <row r="439" spans="1:12" ht="13.5" x14ac:dyDescent="0.25">
      <c r="A439" s="3">
        <f>RSI!A439</f>
        <v>45239</v>
      </c>
      <c r="B439" s="2">
        <f>RSI!B439</f>
        <v>17.818899999999999</v>
      </c>
      <c r="C439" s="2">
        <f>RSI!I439</f>
        <v>25.914298053098662</v>
      </c>
      <c r="D439" s="2">
        <f>MACD!E439</f>
        <v>0.10366467321646056</v>
      </c>
      <c r="E439" s="2">
        <f>MACD!F439</f>
        <v>4.7784663060774696E-2</v>
      </c>
      <c r="F439" s="2">
        <f>'Moving Avg'!D439</f>
        <v>18.2987</v>
      </c>
      <c r="G439" s="2">
        <f>'Moving Avg'!F439</f>
        <v>18.537750000000003</v>
      </c>
      <c r="H439" s="2">
        <f>'Moving Avg'!G439</f>
        <v>18.820577999999987</v>
      </c>
      <c r="I439" s="2">
        <f>'Moving Avg'!H439</f>
        <v>19.498947500000014</v>
      </c>
      <c r="J439" s="5" t="str">
        <f>OBV!F439</f>
        <v>BEARISH</v>
      </c>
      <c r="K439" s="5" t="str">
        <f>OBV!G439</f>
        <v>NEUTRAL</v>
      </c>
      <c r="L439" s="5" t="str">
        <f>OBV!H439</f>
        <v>CONFIRMED BEARISH</v>
      </c>
    </row>
    <row r="440" spans="1:12" ht="13.5" x14ac:dyDescent="0.25">
      <c r="A440" s="3">
        <f>RSI!A440</f>
        <v>45240</v>
      </c>
      <c r="B440" s="2">
        <f>RSI!B440</f>
        <v>17.818899999999999</v>
      </c>
      <c r="C440" s="2">
        <f>RSI!I440</f>
        <v>25.914298053098662</v>
      </c>
      <c r="D440" s="2">
        <f>MACD!E440</f>
        <v>0.14723259623012908</v>
      </c>
      <c r="E440" s="2">
        <f>MACD!F440</f>
        <v>6.7674249694645583E-2</v>
      </c>
      <c r="F440" s="2">
        <f>'Moving Avg'!D440</f>
        <v>18.21874</v>
      </c>
      <c r="G440" s="2">
        <f>'Moving Avg'!F440</f>
        <v>18.492550000000001</v>
      </c>
      <c r="H440" s="2">
        <f>'Moving Avg'!G440</f>
        <v>18.78928599999999</v>
      </c>
      <c r="I440" s="2">
        <f>'Moving Avg'!H440</f>
        <v>19.489006000000014</v>
      </c>
      <c r="J440" s="5" t="str">
        <f>OBV!F440</f>
        <v>BULLISH</v>
      </c>
      <c r="K440" s="5" t="str">
        <f>OBV!G440</f>
        <v>NEUTRAL</v>
      </c>
      <c r="L440" s="5" t="str">
        <f>OBV!H440</f>
        <v>BULLISH DIVERGENCE</v>
      </c>
    </row>
    <row r="441" spans="1:12" ht="13.5" x14ac:dyDescent="0.25">
      <c r="A441" s="3">
        <f>RSI!A441</f>
        <v>45243</v>
      </c>
      <c r="B441" s="2">
        <f>RSI!B441</f>
        <v>17.3843</v>
      </c>
      <c r="C441" s="2">
        <f>RSI!I441</f>
        <v>20.067961547455155</v>
      </c>
      <c r="D441" s="2">
        <f>MACD!E441</f>
        <v>0.22748914450317059</v>
      </c>
      <c r="E441" s="2">
        <f>MACD!F441</f>
        <v>9.9637228656350579E-2</v>
      </c>
      <c r="F441" s="2">
        <f>'Moving Avg'!D441</f>
        <v>17.996220000000001</v>
      </c>
      <c r="G441" s="2">
        <f>'Moving Avg'!F441</f>
        <v>18.425619999999999</v>
      </c>
      <c r="H441" s="2">
        <f>'Moving Avg'!G441</f>
        <v>18.747737999999991</v>
      </c>
      <c r="I441" s="2">
        <f>'Moving Avg'!H441</f>
        <v>19.476891500000015</v>
      </c>
      <c r="J441" s="5" t="str">
        <f>OBV!F441</f>
        <v>BEARISH</v>
      </c>
      <c r="K441" s="5" t="str">
        <f>OBV!G441</f>
        <v>NEUTRAL</v>
      </c>
      <c r="L441" s="5" t="str">
        <f>OBV!H441</f>
        <v>CONFIRMED BEARISH</v>
      </c>
    </row>
    <row r="442" spans="1:12" ht="13.5" x14ac:dyDescent="0.25">
      <c r="A442" s="3">
        <f>RSI!A442</f>
        <v>45244</v>
      </c>
      <c r="B442" s="2">
        <f>RSI!B442</f>
        <v>18.427399999999999</v>
      </c>
      <c r="C442" s="2">
        <f>RSI!I442</f>
        <v>49.510118251018916</v>
      </c>
      <c r="D442" s="2">
        <f>MACD!E442</f>
        <v>0.22487260375409335</v>
      </c>
      <c r="E442" s="2">
        <f>MACD!F442</f>
        <v>0.12468430367589914</v>
      </c>
      <c r="F442" s="2">
        <f>'Moving Avg'!D442</f>
        <v>17.982319999999998</v>
      </c>
      <c r="G442" s="2">
        <f>'Moving Avg'!F442</f>
        <v>18.410844999999998</v>
      </c>
      <c r="H442" s="2">
        <f>'Moving Avg'!G442</f>
        <v>18.728615999999992</v>
      </c>
      <c r="I442" s="2">
        <f>'Moving Avg'!H442</f>
        <v>19.470784500000015</v>
      </c>
      <c r="J442" s="5" t="str">
        <f>OBV!F442</f>
        <v>BULLISH</v>
      </c>
      <c r="K442" s="5" t="str">
        <f>OBV!G442</f>
        <v>NEUTRAL</v>
      </c>
      <c r="L442" s="5" t="str">
        <f>OBV!H442</f>
        <v>BULLISH DIVERGENCE</v>
      </c>
    </row>
    <row r="443" spans="1:12" ht="13.5" x14ac:dyDescent="0.25">
      <c r="A443" s="3">
        <f>RSI!A443</f>
        <v>45245</v>
      </c>
      <c r="B443" s="2">
        <f>RSI!B443</f>
        <v>18.427399999999999</v>
      </c>
      <c r="C443" s="2">
        <f>RSI!I443</f>
        <v>49.510118251018916</v>
      </c>
      <c r="D443" s="2">
        <f>MACD!E443</f>
        <v>0.2147055407312628</v>
      </c>
      <c r="E443" s="2">
        <f>MACD!F443</f>
        <v>0.14268855108697187</v>
      </c>
      <c r="F443" s="2">
        <f>'Moving Avg'!D443</f>
        <v>17.975380000000001</v>
      </c>
      <c r="G443" s="2">
        <f>'Moving Avg'!F443</f>
        <v>18.419539999999998</v>
      </c>
      <c r="H443" s="2">
        <f>'Moving Avg'!G443</f>
        <v>18.709493999999992</v>
      </c>
      <c r="I443" s="2">
        <f>'Moving Avg'!H443</f>
        <v>19.463885500000014</v>
      </c>
      <c r="J443" s="5" t="str">
        <f>OBV!F443</f>
        <v>BULLISH</v>
      </c>
      <c r="K443" s="5" t="str">
        <f>OBV!G443</f>
        <v>NEUTRAL</v>
      </c>
      <c r="L443" s="5" t="str">
        <f>OBV!H443</f>
        <v>BULLISH DIVERGENCE</v>
      </c>
    </row>
    <row r="444" spans="1:12" ht="13.5" x14ac:dyDescent="0.25">
      <c r="A444" s="3">
        <f>RSI!A444</f>
        <v>45246</v>
      </c>
      <c r="B444" s="2">
        <f>RSI!B444</f>
        <v>17.3843</v>
      </c>
      <c r="C444" s="2">
        <f>RSI!I444</f>
        <v>34.690699859635657</v>
      </c>
      <c r="D444" s="2">
        <f>MACD!E444</f>
        <v>0.22861048519222393</v>
      </c>
      <c r="E444" s="2">
        <f>MACD!F444</f>
        <v>0.15987293790802229</v>
      </c>
      <c r="F444" s="2">
        <f>'Moving Avg'!D444</f>
        <v>17.888459999999998</v>
      </c>
      <c r="G444" s="2">
        <f>'Moving Avg'!F444</f>
        <v>18.352174999999995</v>
      </c>
      <c r="H444" s="2">
        <f>'Moving Avg'!G444</f>
        <v>18.669509999999992</v>
      </c>
      <c r="I444" s="2">
        <f>'Moving Avg'!H444</f>
        <v>19.451771000000015</v>
      </c>
      <c r="J444" s="5" t="str">
        <f>OBV!F444</f>
        <v>BEARISH</v>
      </c>
      <c r="K444" s="5" t="str">
        <f>OBV!G444</f>
        <v>NEUTRAL</v>
      </c>
      <c r="L444" s="5" t="str">
        <f>OBV!H444</f>
        <v>CONFIRMED BEARISH</v>
      </c>
    </row>
    <row r="445" spans="1:12" ht="13.5" x14ac:dyDescent="0.25">
      <c r="A445" s="3">
        <f>RSI!A445</f>
        <v>45247</v>
      </c>
      <c r="B445" s="2">
        <f>RSI!B445</f>
        <v>17.3843</v>
      </c>
      <c r="C445" s="2">
        <f>RSI!I445</f>
        <v>34.690699859635643</v>
      </c>
      <c r="D445" s="2">
        <f>MACD!E445</f>
        <v>0.24392962418366437</v>
      </c>
      <c r="E445" s="2">
        <f>MACD!F445</f>
        <v>0.17668427516315072</v>
      </c>
      <c r="F445" s="2">
        <f>'Moving Avg'!D445</f>
        <v>17.801539999999999</v>
      </c>
      <c r="G445" s="2">
        <f>'Moving Avg'!F445</f>
        <v>18.284809999999997</v>
      </c>
      <c r="H445" s="2">
        <f>'Moving Avg'!G445</f>
        <v>18.652647999999992</v>
      </c>
      <c r="I445" s="2">
        <f>'Moving Avg'!H445</f>
        <v>19.439656500000016</v>
      </c>
      <c r="J445" s="5" t="str">
        <f>OBV!F445</f>
        <v>BEARISH</v>
      </c>
      <c r="K445" s="5" t="str">
        <f>OBV!G445</f>
        <v>NEUTRAL</v>
      </c>
      <c r="L445" s="5" t="str">
        <f>OBV!H445</f>
        <v>CONFIRMED BEARISH</v>
      </c>
    </row>
    <row r="446" spans="1:12" ht="13.5" x14ac:dyDescent="0.25">
      <c r="A446" s="3">
        <f>RSI!A446</f>
        <v>45250</v>
      </c>
      <c r="B446" s="2">
        <f>RSI!B446</f>
        <v>17.3843</v>
      </c>
      <c r="C446" s="2">
        <f>RSI!I446</f>
        <v>34.690699859635643</v>
      </c>
      <c r="D446" s="2">
        <f>MACD!E446</f>
        <v>0.30546080573896717</v>
      </c>
      <c r="E446" s="2">
        <f>MACD!F446</f>
        <v>0.20243958127831402</v>
      </c>
      <c r="F446" s="2">
        <f>'Moving Avg'!D446</f>
        <v>17.801539999999996</v>
      </c>
      <c r="G446" s="2">
        <f>'Moving Avg'!F446</f>
        <v>18.217444999999998</v>
      </c>
      <c r="H446" s="2">
        <f>'Moving Avg'!G446</f>
        <v>18.617879999999996</v>
      </c>
      <c r="I446" s="2">
        <f>'Moving Avg'!H446</f>
        <v>19.427660500000016</v>
      </c>
      <c r="J446" s="5" t="str">
        <f>OBV!F446</f>
        <v>BULLISH</v>
      </c>
      <c r="K446" s="5" t="str">
        <f>OBV!G446</f>
        <v>NEUTRAL</v>
      </c>
      <c r="L446" s="5" t="str">
        <f>OBV!H446</f>
        <v>NEUTRAL</v>
      </c>
    </row>
    <row r="447" spans="1:12" ht="13.5" x14ac:dyDescent="0.25">
      <c r="A447" s="3">
        <f>RSI!A447</f>
        <v>45251</v>
      </c>
      <c r="B447" s="2">
        <f>RSI!B447</f>
        <v>17.3843</v>
      </c>
      <c r="C447" s="2">
        <f>RSI!I447</f>
        <v>34.690699859635643</v>
      </c>
      <c r="D447" s="2">
        <f>MACD!E447</f>
        <v>0.36286716387216345</v>
      </c>
      <c r="E447" s="2">
        <f>MACD!F447</f>
        <v>0.23452509779708391</v>
      </c>
      <c r="F447" s="2">
        <f>'Moving Avg'!D447</f>
        <v>17.592919999999999</v>
      </c>
      <c r="G447" s="2">
        <f>'Moving Avg'!F447</f>
        <v>18.150514999999995</v>
      </c>
      <c r="H447" s="2">
        <f>'Moving Avg'!G447</f>
        <v>18.583111999999993</v>
      </c>
      <c r="I447" s="2">
        <f>'Moving Avg'!H447</f>
        <v>19.415704500000018</v>
      </c>
      <c r="J447" s="5" t="str">
        <f>OBV!F447</f>
        <v>BEARISH</v>
      </c>
      <c r="K447" s="5" t="str">
        <f>OBV!G447</f>
        <v>NEUTRAL</v>
      </c>
      <c r="L447" s="5" t="str">
        <f>OBV!H447</f>
        <v>CONFIRMED BEARISH</v>
      </c>
    </row>
    <row r="448" spans="1:12" ht="13.5" x14ac:dyDescent="0.25">
      <c r="A448" s="3">
        <f>RSI!A448</f>
        <v>45252</v>
      </c>
      <c r="B448" s="2">
        <f>RSI!B448</f>
        <v>17.3843</v>
      </c>
      <c r="C448" s="2">
        <f>RSI!I448</f>
        <v>34.690699859635643</v>
      </c>
      <c r="D448" s="2">
        <f>MACD!E448</f>
        <v>0.41103377307769406</v>
      </c>
      <c r="E448" s="2">
        <f>MACD!F448</f>
        <v>0.26982683285320597</v>
      </c>
      <c r="F448" s="2">
        <f>'Moving Avg'!D448</f>
        <v>17.3843</v>
      </c>
      <c r="G448" s="2">
        <f>'Moving Avg'!F448</f>
        <v>18.089669999999998</v>
      </c>
      <c r="H448" s="2">
        <f>'Moving Avg'!G448</f>
        <v>18.548343999999997</v>
      </c>
      <c r="I448" s="2">
        <f>'Moving Avg'!H448</f>
        <v>19.40374850000002</v>
      </c>
      <c r="J448" s="5" t="str">
        <f>OBV!F448</f>
        <v>BEARISH</v>
      </c>
      <c r="K448" s="5" t="str">
        <f>OBV!G448</f>
        <v>NEUTRAL</v>
      </c>
      <c r="L448" s="5" t="str">
        <f>OBV!H448</f>
        <v>CONFIRMED BEARISH</v>
      </c>
    </row>
    <row r="449" spans="1:12" ht="13.5" x14ac:dyDescent="0.25">
      <c r="A449" s="3">
        <f>RSI!A449</f>
        <v>45253</v>
      </c>
      <c r="B449" s="2">
        <f>RSI!B449</f>
        <v>17.3843</v>
      </c>
      <c r="C449" s="2">
        <f>RSI!I449</f>
        <v>34.690699859635643</v>
      </c>
      <c r="D449" s="2">
        <f>MACD!E449</f>
        <v>0.35741577432900584</v>
      </c>
      <c r="E449" s="2">
        <f>MACD!F449</f>
        <v>0.28734462114836595</v>
      </c>
      <c r="F449" s="2">
        <f>'Moving Avg'!D449</f>
        <v>17.3843</v>
      </c>
      <c r="G449" s="2">
        <f>'Moving Avg'!F449</f>
        <v>18.028824999999998</v>
      </c>
      <c r="H449" s="2">
        <f>'Moving Avg'!G449</f>
        <v>18.513576</v>
      </c>
      <c r="I449" s="2">
        <f>'Moving Avg'!H449</f>
        <v>19.38989100000002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</row>
    <row r="450" spans="1:12" ht="13.5" x14ac:dyDescent="0.25">
      <c r="A450" s="3">
        <f>RSI!A450</f>
        <v>45254</v>
      </c>
      <c r="B450" s="2">
        <f>RSI!B450</f>
        <v>17.375599999999999</v>
      </c>
      <c r="C450" s="2">
        <f>RSI!I450</f>
        <v>34.556125091327786</v>
      </c>
      <c r="D450" s="2">
        <f>MACD!E450</f>
        <v>0.31693140751075433</v>
      </c>
      <c r="E450" s="2">
        <f>MACD!F450</f>
        <v>0.29326197842084367</v>
      </c>
      <c r="F450" s="2">
        <f>'Moving Avg'!D450</f>
        <v>17.382560000000002</v>
      </c>
      <c r="G450" s="2">
        <f>'Moving Avg'!F450</f>
        <v>17.967544999999998</v>
      </c>
      <c r="H450" s="2">
        <f>'Moving Avg'!G450</f>
        <v>18.478634000000003</v>
      </c>
      <c r="I450" s="2">
        <f>'Moving Avg'!H450</f>
        <v>19.378208000000019</v>
      </c>
      <c r="J450" s="5" t="str">
        <f>OBV!F450</f>
        <v>BEARISH</v>
      </c>
      <c r="K450" s="5" t="str">
        <f>OBV!G450</f>
        <v>NEUTRAL</v>
      </c>
      <c r="L450" s="5" t="str">
        <f>OBV!H450</f>
        <v>CONFIRMED BEARISH</v>
      </c>
    </row>
    <row r="451" spans="1:12" ht="13.5" x14ac:dyDescent="0.25">
      <c r="A451" s="3">
        <f>RSI!A451</f>
        <v>45257</v>
      </c>
      <c r="B451" s="2">
        <f>RSI!B451</f>
        <v>17.366900000000001</v>
      </c>
      <c r="C451" s="2">
        <f>RSI!I451</f>
        <v>34.412361227746501</v>
      </c>
      <c r="D451" s="2">
        <f>MACD!E451</f>
        <v>0.22043589040231382</v>
      </c>
      <c r="E451" s="2">
        <f>MACD!F451</f>
        <v>0.27869676081713773</v>
      </c>
      <c r="F451" s="2">
        <f>'Moving Avg'!D451</f>
        <v>17.379080000000002</v>
      </c>
      <c r="G451" s="2">
        <f>'Moving Avg'!F451</f>
        <v>17.903654999999997</v>
      </c>
      <c r="H451" s="2">
        <f>'Moving Avg'!G451</f>
        <v>18.443692000000002</v>
      </c>
      <c r="I451" s="2">
        <f>'Moving Avg'!H451</f>
        <v>19.366481500000017</v>
      </c>
      <c r="J451" s="5" t="str">
        <f>OBV!F451</f>
        <v>BEARISH</v>
      </c>
      <c r="K451" s="5" t="str">
        <f>OBV!G451</f>
        <v>NEUTRAL</v>
      </c>
      <c r="L451" s="5" t="str">
        <f>OBV!H451</f>
        <v>CONFIRMED BEARISH</v>
      </c>
    </row>
    <row r="452" spans="1:12" ht="13.5" x14ac:dyDescent="0.25">
      <c r="A452" s="3">
        <f>RSI!A452</f>
        <v>45258</v>
      </c>
      <c r="B452" s="2">
        <f>RSI!B452</f>
        <v>17.366900000000001</v>
      </c>
      <c r="C452" s="2">
        <f>RSI!I452</f>
        <v>34.412361227746501</v>
      </c>
      <c r="D452" s="2">
        <f>MACD!E452</f>
        <v>0.30299711328997958</v>
      </c>
      <c r="E452" s="2">
        <f>MACD!F452</f>
        <v>0.28355683131170611</v>
      </c>
      <c r="F452" s="2">
        <f>'Moving Avg'!D452</f>
        <v>17.375599999999999</v>
      </c>
      <c r="G452" s="2">
        <f>'Moving Avg'!F452</f>
        <v>17.839764999999996</v>
      </c>
      <c r="H452" s="2">
        <f>'Moving Avg'!G452</f>
        <v>18.408750000000005</v>
      </c>
      <c r="I452" s="2">
        <f>'Moving Avg'!H452</f>
        <v>19.354715500000015</v>
      </c>
      <c r="J452" s="5" t="str">
        <f>OBV!F452</f>
        <v>BEARISH</v>
      </c>
      <c r="K452" s="5" t="str">
        <f>OBV!G452</f>
        <v>NEUTRAL</v>
      </c>
      <c r="L452" s="5" t="str">
        <f>OBV!H452</f>
        <v>CONFIRMED BEARISH</v>
      </c>
    </row>
    <row r="453" spans="1:12" ht="13.5" x14ac:dyDescent="0.25">
      <c r="A453" s="3">
        <f>RSI!A453</f>
        <v>45259</v>
      </c>
      <c r="B453" s="2">
        <f>RSI!B453</f>
        <v>17.366900000000001</v>
      </c>
      <c r="C453" s="2">
        <f>RSI!I453</f>
        <v>34.412361227746501</v>
      </c>
      <c r="D453" s="2">
        <f>MACD!E453</f>
        <v>0.3763143436060723</v>
      </c>
      <c r="E453" s="2">
        <f>MACD!F453</f>
        <v>0.30210833377057933</v>
      </c>
      <c r="F453" s="2">
        <f>'Moving Avg'!D453</f>
        <v>17.372120000000002</v>
      </c>
      <c r="G453" s="2">
        <f>'Moving Avg'!F453</f>
        <v>17.778484999999996</v>
      </c>
      <c r="H453" s="2">
        <f>'Moving Avg'!G453</f>
        <v>18.373808000000004</v>
      </c>
      <c r="I453" s="2">
        <f>'Moving Avg'!H453</f>
        <v>19.343345500000012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</row>
    <row r="454" spans="1:12" ht="13.5" x14ac:dyDescent="0.25">
      <c r="A454" s="3">
        <f>RSI!A454</f>
        <v>45260</v>
      </c>
      <c r="B454" s="2">
        <f>RSI!B454</f>
        <v>17.288699999999999</v>
      </c>
      <c r="C454" s="2">
        <f>RSI!I454</f>
        <v>32.876838337421503</v>
      </c>
      <c r="D454" s="2">
        <f>MACD!E454</f>
        <v>0.28686927512316984</v>
      </c>
      <c r="E454" s="2">
        <f>MACD!F454</f>
        <v>0.29906052204109745</v>
      </c>
      <c r="F454" s="2">
        <f>'Moving Avg'!D454</f>
        <v>17.353000000000002</v>
      </c>
      <c r="G454" s="2">
        <f>'Moving Avg'!F454</f>
        <v>17.731114999999999</v>
      </c>
      <c r="H454" s="2">
        <f>'Moving Avg'!G454</f>
        <v>18.337302000000001</v>
      </c>
      <c r="I454" s="2">
        <f>'Moving Avg'!H454</f>
        <v>19.331268000000012</v>
      </c>
      <c r="J454" s="5" t="str">
        <f>OBV!F454</f>
        <v>BEARISH</v>
      </c>
      <c r="K454" s="5" t="str">
        <f>OBV!G454</f>
        <v>NEUTRAL</v>
      </c>
      <c r="L454" s="5" t="str">
        <f>OBV!H454</f>
        <v>CONFIRMED BEARISH</v>
      </c>
    </row>
    <row r="455" spans="1:12" ht="13.5" x14ac:dyDescent="0.25">
      <c r="A455" s="3">
        <f>RSI!A455</f>
        <v>45261</v>
      </c>
      <c r="B455" s="2">
        <f>RSI!B455</f>
        <v>17.366900000000001</v>
      </c>
      <c r="C455" s="2">
        <f>RSI!I455</f>
        <v>35.954461127911387</v>
      </c>
      <c r="D455" s="2">
        <f>MACD!E455</f>
        <v>0.20881893058387746</v>
      </c>
      <c r="E455" s="2">
        <f>MACD!F455</f>
        <v>0.28101220374965347</v>
      </c>
      <c r="F455" s="2">
        <f>'Moving Avg'!D455</f>
        <v>17.35126</v>
      </c>
      <c r="G455" s="2">
        <f>'Moving Avg'!F455</f>
        <v>17.688524999999995</v>
      </c>
      <c r="H455" s="2">
        <f>'Moving Avg'!G455</f>
        <v>18.302534000000001</v>
      </c>
      <c r="I455" s="2">
        <f>'Moving Avg'!H455</f>
        <v>19.319938000000011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</row>
    <row r="456" spans="1:12" ht="13.5" x14ac:dyDescent="0.25">
      <c r="A456" s="3">
        <f>RSI!A456</f>
        <v>45264</v>
      </c>
      <c r="B456" s="2">
        <f>RSI!B456</f>
        <v>17.366900000000001</v>
      </c>
      <c r="C456" s="2">
        <f>RSI!I456</f>
        <v>35.954461127911387</v>
      </c>
      <c r="D456" s="2">
        <f>MACD!E456</f>
        <v>0.14548696343105405</v>
      </c>
      <c r="E456" s="2">
        <f>MACD!F456</f>
        <v>0.25390715568593358</v>
      </c>
      <c r="F456" s="2">
        <f>'Moving Avg'!D456</f>
        <v>17.35126</v>
      </c>
      <c r="G456" s="2">
        <f>'Moving Avg'!F456</f>
        <v>17.632024999999995</v>
      </c>
      <c r="H456" s="2">
        <f>'Moving Avg'!G456</f>
        <v>18.267766000000005</v>
      </c>
      <c r="I456" s="2">
        <f>'Moving Avg'!H456</f>
        <v>19.30864750000001</v>
      </c>
      <c r="J456" s="5" t="str">
        <f>OBV!F456</f>
        <v>BEARISH</v>
      </c>
      <c r="K456" s="5" t="str">
        <f>OBV!G456</f>
        <v>NEUTRAL</v>
      </c>
      <c r="L456" s="5" t="str">
        <f>OBV!H456</f>
        <v>NEUTRAL</v>
      </c>
    </row>
    <row r="457" spans="1:12" ht="13.5" x14ac:dyDescent="0.25">
      <c r="A457" s="3">
        <f>RSI!A457</f>
        <v>45265</v>
      </c>
      <c r="B457" s="2">
        <f>RSI!B457</f>
        <v>17.3582</v>
      </c>
      <c r="C457" s="2">
        <f>RSI!I457</f>
        <v>35.743007111539626</v>
      </c>
      <c r="D457" s="2">
        <f>MACD!E457</f>
        <v>9.5052664796433817E-2</v>
      </c>
      <c r="E457" s="2">
        <f>MACD!F457</f>
        <v>0.22213625750803365</v>
      </c>
      <c r="F457" s="2">
        <f>'Moving Avg'!D457</f>
        <v>17.349519999999998</v>
      </c>
      <c r="G457" s="2">
        <f>'Moving Avg'!F457</f>
        <v>17.575089999999996</v>
      </c>
      <c r="H457" s="2">
        <f>'Moving Avg'!G457</f>
        <v>18.235952000000005</v>
      </c>
      <c r="I457" s="2">
        <f>'Moving Avg'!H457</f>
        <v>19.297274000000012</v>
      </c>
      <c r="J457" s="5" t="str">
        <f>OBV!F457</f>
        <v>BEARISH</v>
      </c>
      <c r="K457" s="5" t="str">
        <f>OBV!G457</f>
        <v>NEUTRAL</v>
      </c>
      <c r="L457" s="5" t="str">
        <f>OBV!H457</f>
        <v>CONFIRMED BEARISH</v>
      </c>
    </row>
    <row r="458" spans="1:12" ht="13.5" x14ac:dyDescent="0.25">
      <c r="A458" s="3">
        <f>RSI!A458</f>
        <v>45266</v>
      </c>
      <c r="B458" s="2">
        <f>RSI!B458</f>
        <v>17.349499999999999</v>
      </c>
      <c r="C458" s="2">
        <f>RSI!I458</f>
        <v>35.518051428291628</v>
      </c>
      <c r="D458" s="2">
        <f>MACD!E458</f>
        <v>5.5397272250260698E-2</v>
      </c>
      <c r="E458" s="2">
        <f>MACD!F458</f>
        <v>0.18878846045647907</v>
      </c>
      <c r="F458" s="2">
        <f>'Moving Avg'!D458</f>
        <v>17.346039999999999</v>
      </c>
      <c r="G458" s="2">
        <f>'Moving Avg'!F458</f>
        <v>17.519459999999995</v>
      </c>
      <c r="H458" s="2">
        <f>'Moving Avg'!G458</f>
        <v>18.203964000000006</v>
      </c>
      <c r="I458" s="2">
        <f>'Moving Avg'!H458</f>
        <v>19.285857000000011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</row>
    <row r="459" spans="1:12" ht="13.5" x14ac:dyDescent="0.25">
      <c r="A459" s="3">
        <f>RSI!A459</f>
        <v>45267</v>
      </c>
      <c r="B459" s="2">
        <f>RSI!B459</f>
        <v>17.349499999999999</v>
      </c>
      <c r="C459" s="2">
        <f>RSI!I459</f>
        <v>35.518051428291628</v>
      </c>
      <c r="D459" s="2">
        <f>MACD!E459</f>
        <v>2.4093505756820122E-2</v>
      </c>
      <c r="E459" s="2">
        <f>MACD!F459</f>
        <v>0.15584946951654727</v>
      </c>
      <c r="F459" s="2">
        <f>'Moving Avg'!D459</f>
        <v>17.3582</v>
      </c>
      <c r="G459" s="2">
        <f>'Moving Avg'!F459</f>
        <v>17.495989999999995</v>
      </c>
      <c r="H459" s="2">
        <f>'Moving Avg'!G459</f>
        <v>18.171976000000008</v>
      </c>
      <c r="I459" s="2">
        <f>'Moving Avg'!H459</f>
        <v>19.274479500000009</v>
      </c>
      <c r="J459" s="5" t="str">
        <f>OBV!F459</f>
        <v>BEARISH</v>
      </c>
      <c r="K459" s="5" t="str">
        <f>OBV!G459</f>
        <v>NEUTRAL</v>
      </c>
      <c r="L459" s="5" t="str">
        <f>OBV!H459</f>
        <v>BEARISH DIVERGENCE</v>
      </c>
    </row>
    <row r="460" spans="1:12" ht="13.5" x14ac:dyDescent="0.25">
      <c r="A460" s="3">
        <f>RSI!A460</f>
        <v>45268</v>
      </c>
      <c r="B460" s="2">
        <f>RSI!B460</f>
        <v>17.340800000000002</v>
      </c>
      <c r="C460" s="2">
        <f>RSI!I460</f>
        <v>35.260676705651463</v>
      </c>
      <c r="D460" s="2">
        <f>MACD!E460</f>
        <v>-1.0042429859815627E-3</v>
      </c>
      <c r="E460" s="2">
        <f>MACD!F460</f>
        <v>0.12447872701604151</v>
      </c>
      <c r="F460" s="2">
        <f>'Moving Avg'!D460</f>
        <v>17.352979999999999</v>
      </c>
      <c r="G460" s="2">
        <f>'Moving Avg'!F460</f>
        <v>17.472084999999996</v>
      </c>
      <c r="H460" s="2">
        <f>'Moving Avg'!G460</f>
        <v>18.141552000000011</v>
      </c>
      <c r="I460" s="2">
        <f>'Moving Avg'!H460</f>
        <v>19.263019000000011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</row>
    <row r="461" spans="1:12" ht="13.5" x14ac:dyDescent="0.25">
      <c r="A461" s="3">
        <f>RSI!A461</f>
        <v>45271</v>
      </c>
      <c r="B461" s="2">
        <f>RSI!B461</f>
        <v>17.375599999999999</v>
      </c>
      <c r="C461" s="2">
        <f>RSI!I461</f>
        <v>37.220335343370039</v>
      </c>
      <c r="D461" s="2">
        <f>MACD!E461</f>
        <v>-2.4175935100874568E-2</v>
      </c>
      <c r="E461" s="2">
        <f>MACD!F461</f>
        <v>9.4747794592658308E-2</v>
      </c>
      <c r="F461" s="2">
        <f>'Moving Avg'!D461</f>
        <v>17.354719999999997</v>
      </c>
      <c r="G461" s="2">
        <f>'Moving Avg'!F461</f>
        <v>17.471649999999997</v>
      </c>
      <c r="H461" s="2">
        <f>'Moving Avg'!G461</f>
        <v>18.111824000000009</v>
      </c>
      <c r="I461" s="2">
        <f>'Moving Avg'!H461</f>
        <v>19.251970000000011</v>
      </c>
      <c r="J461" s="5" t="str">
        <f>OBV!F461</f>
        <v>BULLISH</v>
      </c>
      <c r="K461" s="5" t="str">
        <f>OBV!G461</f>
        <v>STRONG</v>
      </c>
      <c r="L461" s="5" t="str">
        <f>OBV!H461</f>
        <v>CONFIRMED BULLISH</v>
      </c>
    </row>
    <row r="462" spans="1:12" ht="13.5" x14ac:dyDescent="0.25">
      <c r="A462" s="3">
        <f>RSI!A462</f>
        <v>45272</v>
      </c>
      <c r="B462" s="2">
        <f>RSI!B462</f>
        <v>17.366900000000001</v>
      </c>
      <c r="C462" s="2">
        <f>RSI!I462</f>
        <v>36.919456080266144</v>
      </c>
      <c r="D462" s="2">
        <f>MACD!E462</f>
        <v>-4.1509586357825867E-2</v>
      </c>
      <c r="E462" s="2">
        <f>MACD!F462</f>
        <v>6.749631840256147E-2</v>
      </c>
      <c r="F462" s="2">
        <f>'Moving Avg'!D462</f>
        <v>17.356460000000002</v>
      </c>
      <c r="G462" s="2">
        <f>'Moving Avg'!F462</f>
        <v>17.418624999999995</v>
      </c>
      <c r="H462" s="2">
        <f>'Moving Avg'!G462</f>
        <v>18.083662000000007</v>
      </c>
      <c r="I462" s="2">
        <f>'Moving Avg'!H462</f>
        <v>19.240640000000006</v>
      </c>
      <c r="J462" s="5" t="str">
        <f>OBV!F462</f>
        <v>BULLISH</v>
      </c>
      <c r="K462" s="5" t="str">
        <f>OBV!G462</f>
        <v>STRONG</v>
      </c>
      <c r="L462" s="5" t="str">
        <f>OBV!H462</f>
        <v>CONFIRMED BULLISH</v>
      </c>
    </row>
    <row r="463" spans="1:12" ht="13.5" x14ac:dyDescent="0.25">
      <c r="A463" s="3">
        <f>RSI!A463</f>
        <v>45273</v>
      </c>
      <c r="B463" s="2">
        <f>RSI!B463</f>
        <v>17.366900000000001</v>
      </c>
      <c r="C463" s="2">
        <f>RSI!I463</f>
        <v>36.919456080266144</v>
      </c>
      <c r="D463" s="2">
        <f>MACD!E463</f>
        <v>-5.4617038637683635E-2</v>
      </c>
      <c r="E463" s="2">
        <f>MACD!F463</f>
        <v>4.3073646994512452E-2</v>
      </c>
      <c r="F463" s="2">
        <f>'Moving Avg'!D463</f>
        <v>17.359940000000002</v>
      </c>
      <c r="G463" s="2">
        <f>'Moving Avg'!F463</f>
        <v>17.365599999999993</v>
      </c>
      <c r="H463" s="2">
        <f>'Moving Avg'!G463</f>
        <v>18.055500000000009</v>
      </c>
      <c r="I463" s="2">
        <f>'Moving Avg'!H463</f>
        <v>19.229310000000009</v>
      </c>
      <c r="J463" s="5" t="str">
        <f>OBV!F463</f>
        <v>BULLISH</v>
      </c>
      <c r="K463" s="5" t="str">
        <f>OBV!G463</f>
        <v>STRONG</v>
      </c>
      <c r="L463" s="5" t="str">
        <f>OBV!H463</f>
        <v>CONFIRMED BULLISH</v>
      </c>
    </row>
    <row r="464" spans="1:12" ht="13.5" x14ac:dyDescent="0.25">
      <c r="A464" s="3">
        <f>RSI!A464</f>
        <v>45274</v>
      </c>
      <c r="B464" s="2">
        <f>RSI!B464</f>
        <v>17.2974</v>
      </c>
      <c r="C464" s="2">
        <f>RSI!I464</f>
        <v>34.347067585605075</v>
      </c>
      <c r="D464" s="2">
        <f>MACD!E464</f>
        <v>-7.1146614769908467E-2</v>
      </c>
      <c r="E464" s="2">
        <f>MACD!F464</f>
        <v>2.0229594641628268E-2</v>
      </c>
      <c r="F464" s="2">
        <f>'Moving Avg'!D464</f>
        <v>17.349519999999998</v>
      </c>
      <c r="G464" s="2">
        <f>'Moving Avg'!F464</f>
        <v>17.361255</v>
      </c>
      <c r="H464" s="2">
        <f>'Moving Avg'!G464</f>
        <v>18.025948000000003</v>
      </c>
      <c r="I464" s="2">
        <f>'Moving Avg'!H464</f>
        <v>19.217751000000007</v>
      </c>
      <c r="J464" s="5" t="str">
        <f>OBV!F464</f>
        <v>BULLISH</v>
      </c>
      <c r="K464" s="5" t="str">
        <f>OBV!G464</f>
        <v>STRONG</v>
      </c>
      <c r="L464" s="5" t="str">
        <f>OBV!H464</f>
        <v>BULLISH DIVERGENCE</v>
      </c>
    </row>
    <row r="465" spans="1:12" ht="13.5" x14ac:dyDescent="0.25">
      <c r="A465" s="3">
        <f>RSI!A465</f>
        <v>45275</v>
      </c>
      <c r="B465" s="2">
        <f>RSI!B465</f>
        <v>17.332100000000001</v>
      </c>
      <c r="C465" s="2">
        <f>RSI!I465</f>
        <v>36.717850771467695</v>
      </c>
      <c r="D465" s="2">
        <f>MACD!E465</f>
        <v>-7.3925096186670203E-2</v>
      </c>
      <c r="E465" s="2">
        <f>MACD!F465</f>
        <v>1.3986564759685752E-3</v>
      </c>
      <c r="F465" s="2">
        <f>'Moving Avg'!D465</f>
        <v>17.34778</v>
      </c>
      <c r="G465" s="2">
        <f>'Moving Avg'!F465</f>
        <v>17.358645000000003</v>
      </c>
      <c r="H465" s="2">
        <f>'Moving Avg'!G465</f>
        <v>17.997090000000004</v>
      </c>
      <c r="I465" s="2">
        <f>'Moving Avg'!H465</f>
        <v>19.206365500000008</v>
      </c>
      <c r="J465" s="5" t="str">
        <f>OBV!F465</f>
        <v>BULLISH</v>
      </c>
      <c r="K465" s="5" t="str">
        <f>OBV!G465</f>
        <v>STRONG</v>
      </c>
      <c r="L465" s="5" t="str">
        <f>OBV!H465</f>
        <v>BULLISH DIVERGENCE</v>
      </c>
    </row>
    <row r="466" spans="1:12" ht="13.5" x14ac:dyDescent="0.25">
      <c r="A466" s="3">
        <f>RSI!A466</f>
        <v>45278</v>
      </c>
      <c r="B466" s="2">
        <f>RSI!B466</f>
        <v>17.332100000000001</v>
      </c>
      <c r="C466" s="2">
        <f>RSI!I466</f>
        <v>36.717850771467702</v>
      </c>
      <c r="D466" s="2">
        <f>MACD!E466</f>
        <v>-7.4862936656362677E-2</v>
      </c>
      <c r="E466" s="2">
        <f>MACD!F466</f>
        <v>-1.3853662150497676E-2</v>
      </c>
      <c r="F466" s="2">
        <f>'Moving Avg'!D466</f>
        <v>17.339079999999999</v>
      </c>
      <c r="G466" s="2">
        <f>'Moving Avg'!F466</f>
        <v>17.356035000000002</v>
      </c>
      <c r="H466" s="2">
        <f>'Moving Avg'!G466</f>
        <v>17.968232000000004</v>
      </c>
      <c r="I466" s="2">
        <f>'Moving Avg'!H466</f>
        <v>19.194901000000005</v>
      </c>
      <c r="J466" s="5" t="str">
        <f>OBV!F466</f>
        <v>BEARISH</v>
      </c>
      <c r="K466" s="5" t="str">
        <f>OBV!G466</f>
        <v>NEUTRAL</v>
      </c>
      <c r="L466" s="5" t="str">
        <f>OBV!H466</f>
        <v>CONFIRMED BEARISH</v>
      </c>
    </row>
    <row r="467" spans="1:12" ht="13.5" x14ac:dyDescent="0.25">
      <c r="A467" s="3">
        <f>RSI!A467</f>
        <v>45279</v>
      </c>
      <c r="B467" s="2">
        <f>RSI!B467</f>
        <v>17.332100000000001</v>
      </c>
      <c r="C467" s="2">
        <f>RSI!I467</f>
        <v>36.717850771467702</v>
      </c>
      <c r="D467" s="2">
        <f>MACD!E467</f>
        <v>-7.5686453415734434E-2</v>
      </c>
      <c r="E467" s="2">
        <f>MACD!F467</f>
        <v>-2.622022040354503E-2</v>
      </c>
      <c r="F467" s="2">
        <f>'Moving Avg'!D467</f>
        <v>17.332119999999996</v>
      </c>
      <c r="G467" s="2">
        <f>'Moving Avg'!F467</f>
        <v>17.353425000000005</v>
      </c>
      <c r="H467" s="2">
        <f>'Moving Avg'!G467</f>
        <v>17.939374000000001</v>
      </c>
      <c r="I467" s="2">
        <f>'Moving Avg'!H467</f>
        <v>19.183714000000005</v>
      </c>
      <c r="J467" s="5" t="str">
        <f>OBV!F467</f>
        <v>BEARISH</v>
      </c>
      <c r="K467" s="5" t="str">
        <f>OBV!G467</f>
        <v>NEUTRAL</v>
      </c>
      <c r="L467" s="5" t="str">
        <f>OBV!H467</f>
        <v>CONFIRMED BEARISH</v>
      </c>
    </row>
    <row r="468" spans="1:12" ht="13.5" x14ac:dyDescent="0.25">
      <c r="A468" s="3">
        <f>RSI!A468</f>
        <v>45280</v>
      </c>
      <c r="B468" s="2">
        <f>RSI!B468</f>
        <v>17.314800000000002</v>
      </c>
      <c r="C468" s="2">
        <f>RSI!I468</f>
        <v>35.910377130450556</v>
      </c>
      <c r="D468" s="2">
        <f>MACD!E468</f>
        <v>-7.5228679327885573E-2</v>
      </c>
      <c r="E468" s="2">
        <f>MACD!F468</f>
        <v>-3.6021912188413135E-2</v>
      </c>
      <c r="F468" s="2">
        <f>'Moving Avg'!D468</f>
        <v>17.3217</v>
      </c>
      <c r="G468" s="2">
        <f>'Moving Avg'!F468</f>
        <v>17.349950000000003</v>
      </c>
      <c r="H468" s="2">
        <f>'Moving Avg'!G468</f>
        <v>17.910169999999997</v>
      </c>
      <c r="I468" s="2">
        <f>'Moving Avg'!H468</f>
        <v>19.174025000000007</v>
      </c>
      <c r="J468" s="5" t="str">
        <f>OBV!F468</f>
        <v>BEARISH</v>
      </c>
      <c r="K468" s="5" t="str">
        <f>OBV!G468</f>
        <v>NEUTRAL</v>
      </c>
      <c r="L468" s="5" t="str">
        <f>OBV!H468</f>
        <v>CONFIRMED BEARISH</v>
      </c>
    </row>
    <row r="469" spans="1:12" ht="13.5" x14ac:dyDescent="0.25">
      <c r="A469" s="3">
        <f>RSI!A469</f>
        <v>45281</v>
      </c>
      <c r="B469" s="2">
        <f>RSI!B469</f>
        <v>17.314800000000002</v>
      </c>
      <c r="C469" s="2">
        <f>RSI!I469</f>
        <v>35.910377130450556</v>
      </c>
      <c r="D469" s="2">
        <f>MACD!E469</f>
        <v>-7.361727593338685E-2</v>
      </c>
      <c r="E469" s="2">
        <f>MACD!F469</f>
        <v>-4.3540984937407878E-2</v>
      </c>
      <c r="F469" s="2">
        <f>'Moving Avg'!D469</f>
        <v>17.325180000000003</v>
      </c>
      <c r="G469" s="2">
        <f>'Moving Avg'!F469</f>
        <v>17.346475000000005</v>
      </c>
      <c r="H469" s="2">
        <f>'Moving Avg'!G469</f>
        <v>17.880965999999997</v>
      </c>
      <c r="I469" s="2">
        <f>'Moving Avg'!H469</f>
        <v>19.170080000000006</v>
      </c>
      <c r="J469" s="5" t="str">
        <f>OBV!F469</f>
        <v>BEARISH</v>
      </c>
      <c r="K469" s="5" t="str">
        <f>OBV!G469</f>
        <v>NEUTRAL</v>
      </c>
      <c r="L469" s="5" t="str">
        <f>OBV!H469</f>
        <v>BEARISH DIVERGENCE</v>
      </c>
    </row>
    <row r="470" spans="1:12" ht="13.5" x14ac:dyDescent="0.25">
      <c r="A470" s="3">
        <f>RSI!A470</f>
        <v>45282</v>
      </c>
      <c r="B470" s="2">
        <f>RSI!B470</f>
        <v>16.940999999999999</v>
      </c>
      <c r="C470" s="2">
        <f>RSI!I470</f>
        <v>23.15187233083671</v>
      </c>
      <c r="D470" s="2">
        <f>MACD!E470</f>
        <v>-4.4769968135035754E-2</v>
      </c>
      <c r="E470" s="2">
        <f>MACD!F470</f>
        <v>-4.3786781576933456E-2</v>
      </c>
      <c r="F470" s="2">
        <f>'Moving Avg'!D470</f>
        <v>17.246960000000001</v>
      </c>
      <c r="G470" s="2">
        <f>'Moving Avg'!F470</f>
        <v>17.324745</v>
      </c>
      <c r="H470" s="2">
        <f>'Moving Avg'!G470</f>
        <v>17.845327999999999</v>
      </c>
      <c r="I470" s="2">
        <f>'Moving Avg'!H470</f>
        <v>19.158839000000004</v>
      </c>
      <c r="J470" s="5" t="str">
        <f>OBV!F470</f>
        <v>BEARISH</v>
      </c>
      <c r="K470" s="5" t="str">
        <f>OBV!G470</f>
        <v>NEUTRAL</v>
      </c>
      <c r="L470" s="5" t="str">
        <f>OBV!H470</f>
        <v>CONFIRMED BEARISH</v>
      </c>
    </row>
    <row r="471" spans="1:12" ht="13.5" x14ac:dyDescent="0.25">
      <c r="A471" s="3">
        <f>RSI!A471</f>
        <v>45285</v>
      </c>
      <c r="B471" s="2">
        <f>RSI!B471</f>
        <v>16.940999999999999</v>
      </c>
      <c r="C471" s="2">
        <f>RSI!I471</f>
        <v>23.15187233083671</v>
      </c>
      <c r="D471" s="2">
        <f>MACD!E471</f>
        <v>-1.1748630479516464E-2</v>
      </c>
      <c r="E471" s="2">
        <f>MACD!F471</f>
        <v>-3.7379151357450062E-2</v>
      </c>
      <c r="F471" s="2">
        <f>'Moving Avg'!D471</f>
        <v>17.168740000000003</v>
      </c>
      <c r="G471" s="2">
        <f>'Moving Avg'!F471</f>
        <v>17.303449999999998</v>
      </c>
      <c r="H471" s="2">
        <f>'Moving Avg'!G471</f>
        <v>17.809689999999993</v>
      </c>
      <c r="I471" s="2">
        <f>'Moving Avg'!H471</f>
        <v>19.147281000000003</v>
      </c>
      <c r="J471" s="5" t="str">
        <f>OBV!F471</f>
        <v>BEARISH</v>
      </c>
      <c r="K471" s="5" t="str">
        <f>OBV!G471</f>
        <v>NEUTRAL</v>
      </c>
      <c r="L471" s="5" t="str">
        <f>OBV!H471</f>
        <v>CONFIRMED BEARISH</v>
      </c>
    </row>
    <row r="472" spans="1:12" ht="13.5" x14ac:dyDescent="0.25">
      <c r="A472" s="3">
        <f>RSI!A472</f>
        <v>45286</v>
      </c>
      <c r="B472" s="2">
        <f>RSI!B472</f>
        <v>16.940999999999999</v>
      </c>
      <c r="C472" s="2">
        <f>RSI!I472</f>
        <v>23.15187233083671</v>
      </c>
      <c r="D472" s="2">
        <f>MACD!E472</f>
        <v>1.7870920452637051E-2</v>
      </c>
      <c r="E472" s="2">
        <f>MACD!F472</f>
        <v>-2.6329136995432642E-2</v>
      </c>
      <c r="F472" s="2">
        <f>'Moving Avg'!D472</f>
        <v>17.090520000000001</v>
      </c>
      <c r="G472" s="2">
        <f>'Moving Avg'!F472</f>
        <v>17.282154999999996</v>
      </c>
      <c r="H472" s="2">
        <f>'Moving Avg'!G472</f>
        <v>17.774051999999998</v>
      </c>
      <c r="I472" s="2">
        <f>'Moving Avg'!H472</f>
        <v>19.135723000000002</v>
      </c>
      <c r="J472" s="5" t="str">
        <f>OBV!F472</f>
        <v>BEARISH</v>
      </c>
      <c r="K472" s="5" t="str">
        <f>OBV!G472</f>
        <v>NEUTRAL</v>
      </c>
      <c r="L472" s="5" t="str">
        <f>OBV!H472</f>
        <v>CONFIRMED BEARISH</v>
      </c>
    </row>
    <row r="473" spans="1:12" ht="13.5" x14ac:dyDescent="0.25">
      <c r="A473" s="3">
        <f>RSI!A473</f>
        <v>45287</v>
      </c>
      <c r="B473" s="2">
        <f>RSI!B473</f>
        <v>16.9497</v>
      </c>
      <c r="C473" s="2">
        <f>RSI!I473</f>
        <v>23.937442072791498</v>
      </c>
      <c r="D473" s="2">
        <f>MACD!E473</f>
        <v>4.5082580921388171E-2</v>
      </c>
      <c r="E473" s="2">
        <f>MACD!F473</f>
        <v>-1.2046793412068478E-2</v>
      </c>
      <c r="F473" s="2">
        <f>'Moving Avg'!D473</f>
        <v>17.017500000000002</v>
      </c>
      <c r="G473" s="2">
        <f>'Moving Avg'!F473</f>
        <v>17.261294999999997</v>
      </c>
      <c r="H473" s="2">
        <f>'Moving Avg'!G473</f>
        <v>17.747975999999998</v>
      </c>
      <c r="I473" s="2">
        <f>'Moving Avg'!H473</f>
        <v>19.124208500000005</v>
      </c>
      <c r="J473" s="5" t="str">
        <f>OBV!F473</f>
        <v>BULLISH</v>
      </c>
      <c r="K473" s="5" t="str">
        <f>OBV!G473</f>
        <v>NEUTRAL</v>
      </c>
      <c r="L473" s="5" t="str">
        <f>OBV!H473</f>
        <v>BULLISH DIVERGENCE</v>
      </c>
    </row>
    <row r="474" spans="1:12" ht="13.5" x14ac:dyDescent="0.25">
      <c r="A474" s="3">
        <f>RSI!A474</f>
        <v>45288</v>
      </c>
      <c r="B474" s="2">
        <f>RSI!B474</f>
        <v>16.9497</v>
      </c>
      <c r="C474" s="2">
        <f>RSI!I474</f>
        <v>23.937442072791512</v>
      </c>
      <c r="D474" s="2">
        <f>MACD!E474</f>
        <v>5.9950604582986955E-2</v>
      </c>
      <c r="E474" s="2">
        <f>MACD!F474</f>
        <v>2.3526861869426086E-3</v>
      </c>
      <c r="F474" s="2">
        <f>'Moving Avg'!D474</f>
        <v>16.944479999999999</v>
      </c>
      <c r="G474" s="2">
        <f>'Moving Avg'!F474</f>
        <v>17.244344999999996</v>
      </c>
      <c r="H474" s="2">
        <f>'Moving Avg'!G474</f>
        <v>17.712337999999999</v>
      </c>
      <c r="I474" s="2">
        <f>'Moving Avg'!H474</f>
        <v>19.112694000000005</v>
      </c>
      <c r="J474" s="5" t="str">
        <f>OBV!F474</f>
        <v>BULLISH</v>
      </c>
      <c r="K474" s="5" t="str">
        <f>OBV!G474</f>
        <v>NEUTRAL</v>
      </c>
      <c r="L474" s="5" t="str">
        <f>OBV!H474</f>
        <v>BULLISH DIVERGENCE</v>
      </c>
    </row>
    <row r="475" spans="1:12" ht="13.5" x14ac:dyDescent="0.25">
      <c r="A475" s="3">
        <f>RSI!A475</f>
        <v>45289</v>
      </c>
      <c r="B475" s="2">
        <f>RSI!B475</f>
        <v>16.9497</v>
      </c>
      <c r="C475" s="2">
        <f>RSI!I475</f>
        <v>23.937442072791498</v>
      </c>
      <c r="D475" s="2">
        <f>MACD!E475</f>
        <v>8.0216997997823114E-2</v>
      </c>
      <c r="E475" s="2">
        <f>MACD!F475</f>
        <v>1.7925548549118712E-2</v>
      </c>
      <c r="F475" s="2">
        <f>'Moving Avg'!D475</f>
        <v>16.94622</v>
      </c>
      <c r="G475" s="2">
        <f>'Moving Avg'!F475</f>
        <v>17.223484999999997</v>
      </c>
      <c r="H475" s="2">
        <f>'Moving Avg'!G475</f>
        <v>17.676699999999997</v>
      </c>
      <c r="I475" s="2">
        <f>'Moving Avg'!H475</f>
        <v>19.101179500000004</v>
      </c>
      <c r="J475" s="5" t="str">
        <f>OBV!F475</f>
        <v>BULLISH</v>
      </c>
      <c r="K475" s="5" t="str">
        <f>OBV!G475</f>
        <v>NEUTRAL</v>
      </c>
      <c r="L475" s="5" t="str">
        <f>OBV!H475</f>
        <v>CONFIRMED BULLISH</v>
      </c>
    </row>
    <row r="476" spans="1:12" ht="13.5" x14ac:dyDescent="0.25">
      <c r="A476" s="3">
        <f>RSI!A476</f>
        <v>45293</v>
      </c>
      <c r="B476" s="2">
        <f>RSI!B476</f>
        <v>17.818899999999999</v>
      </c>
      <c r="C476" s="2">
        <f>RSI!I476</f>
        <v>66.57435566388159</v>
      </c>
      <c r="D476" s="2">
        <f>MACD!E476</f>
        <v>3.5153722206054283E-2</v>
      </c>
      <c r="E476" s="2">
        <f>MACD!F476</f>
        <v>2.1371183280505829E-2</v>
      </c>
      <c r="F476" s="2">
        <f>'Moving Avg'!D476</f>
        <v>17.1218</v>
      </c>
      <c r="G476" s="2">
        <f>'Moving Avg'!F476</f>
        <v>17.246084999999997</v>
      </c>
      <c r="H476" s="2">
        <f>'Moving Avg'!G476</f>
        <v>17.658445999999998</v>
      </c>
      <c r="I476" s="2">
        <f>'Moving Avg'!H476</f>
        <v>19.095199500000003</v>
      </c>
      <c r="J476" s="5" t="str">
        <f>OBV!F476</f>
        <v>BULLISH</v>
      </c>
      <c r="K476" s="5" t="str">
        <f>OBV!G476</f>
        <v>STRONG</v>
      </c>
      <c r="L476" s="5" t="str">
        <f>OBV!H476</f>
        <v>CONFIRMED BULLISH</v>
      </c>
    </row>
    <row r="477" spans="1:12" ht="13.5" x14ac:dyDescent="0.25">
      <c r="A477" s="3">
        <f>RSI!A477</f>
        <v>45294</v>
      </c>
      <c r="B477" s="2">
        <f>RSI!B477</f>
        <v>17.3843</v>
      </c>
      <c r="C477" s="2">
        <f>RSI!I477</f>
        <v>51.138860462319847</v>
      </c>
      <c r="D477" s="2">
        <f>MACD!E477</f>
        <v>2.6092138925253749E-2</v>
      </c>
      <c r="E477" s="2">
        <f>MACD!F477</f>
        <v>2.2315374409455416E-2</v>
      </c>
      <c r="F477" s="2">
        <f>'Moving Avg'!D477</f>
        <v>17.210460000000001</v>
      </c>
      <c r="G477" s="2">
        <f>'Moving Avg'!F477</f>
        <v>17.247389999999999</v>
      </c>
      <c r="H477" s="2">
        <f>'Moving Avg'!G477</f>
        <v>17.631674</v>
      </c>
      <c r="I477" s="2">
        <f>'Moving Avg'!H477</f>
        <v>19.086254000000007</v>
      </c>
      <c r="J477" s="5" t="str">
        <f>OBV!F477</f>
        <v>BULLISH</v>
      </c>
      <c r="K477" s="5" t="str">
        <f>OBV!G477</f>
        <v>STRONG</v>
      </c>
      <c r="L477" s="5" t="str">
        <f>OBV!H477</f>
        <v>CONFIRMED BULLISH</v>
      </c>
    </row>
    <row r="478" spans="1:12" ht="13.5" x14ac:dyDescent="0.25">
      <c r="A478" s="3">
        <f>RSI!A478</f>
        <v>45295</v>
      </c>
      <c r="B478" s="2">
        <f>RSI!B478</f>
        <v>17.366900000000001</v>
      </c>
      <c r="C478" s="2">
        <f>RSI!I478</f>
        <v>50.632699222664371</v>
      </c>
      <c r="D478" s="2">
        <f>MACD!E478</f>
        <v>1.6727740184737883E-2</v>
      </c>
      <c r="E478" s="2">
        <f>MACD!F478</f>
        <v>2.1197847564511912E-2</v>
      </c>
      <c r="F478" s="2">
        <f>'Moving Avg'!D478</f>
        <v>17.293900000000001</v>
      </c>
      <c r="G478" s="2">
        <f>'Moving Avg'!F478</f>
        <v>17.248259999999998</v>
      </c>
      <c r="H478" s="2">
        <f>'Moving Avg'!G478</f>
        <v>17.606987999999998</v>
      </c>
      <c r="I478" s="2">
        <f>'Moving Avg'!H478</f>
        <v>19.076825500000005</v>
      </c>
      <c r="J478" s="5" t="str">
        <f>OBV!F478</f>
        <v>BEARISH</v>
      </c>
      <c r="K478" s="5" t="str">
        <f>OBV!G478</f>
        <v>NEUTRAL</v>
      </c>
      <c r="L478" s="5" t="str">
        <f>OBV!H478</f>
        <v>BEARISH DIVERGENCE</v>
      </c>
    </row>
    <row r="479" spans="1:12" ht="13.5" x14ac:dyDescent="0.25">
      <c r="A479" s="3">
        <f>RSI!A479</f>
        <v>45296</v>
      </c>
      <c r="B479" s="2">
        <f>RSI!B479</f>
        <v>17.349499999999999</v>
      </c>
      <c r="C479" s="2">
        <f>RSI!I479</f>
        <v>50.098689836442695</v>
      </c>
      <c r="D479" s="2">
        <f>MACD!E479</f>
        <v>9.8954877221153481E-3</v>
      </c>
      <c r="E479" s="2">
        <f>MACD!F479</f>
        <v>1.8937375596032598E-2</v>
      </c>
      <c r="F479" s="2">
        <f>'Moving Avg'!D479</f>
        <v>17.373860000000001</v>
      </c>
      <c r="G479" s="2">
        <f>'Moving Avg'!F479</f>
        <v>17.248259999999995</v>
      </c>
      <c r="H479" s="2">
        <f>'Moving Avg'!G479</f>
        <v>17.581954</v>
      </c>
      <c r="I479" s="2">
        <f>'Moving Avg'!H479</f>
        <v>19.067310000000006</v>
      </c>
      <c r="J479" s="5" t="str">
        <f>OBV!F479</f>
        <v>BEARISH</v>
      </c>
      <c r="K479" s="5" t="str">
        <f>OBV!G479</f>
        <v>NEUTRAL</v>
      </c>
      <c r="L479" s="5" t="str">
        <f>OBV!H479</f>
        <v>BEARISH DIVERGENCE</v>
      </c>
    </row>
    <row r="480" spans="1:12" ht="13.5" x14ac:dyDescent="0.25">
      <c r="A480" s="3">
        <f>RSI!A480</f>
        <v>45299</v>
      </c>
      <c r="B480" s="2">
        <f>RSI!B480</f>
        <v>17.288699999999999</v>
      </c>
      <c r="C480" s="2">
        <f>RSI!I480</f>
        <v>48.186283151602765</v>
      </c>
      <c r="D480" s="2">
        <f>MACD!E480</f>
        <v>-4.8969615919222775E-2</v>
      </c>
      <c r="E480" s="2">
        <f>MACD!F480</f>
        <v>5.3559772929815241E-3</v>
      </c>
      <c r="F480" s="2">
        <f>'Moving Avg'!D480</f>
        <v>17.441660000000002</v>
      </c>
      <c r="G480" s="2">
        <f>'Moving Avg'!F480</f>
        <v>17.245654999999996</v>
      </c>
      <c r="H480" s="2">
        <f>'Moving Avg'!G480</f>
        <v>17.555703999999995</v>
      </c>
      <c r="I480" s="2">
        <f>'Moving Avg'!H480</f>
        <v>19.0574905</v>
      </c>
      <c r="J480" s="5" t="str">
        <f>OBV!F480</f>
        <v>BEARISH</v>
      </c>
      <c r="K480" s="5" t="str">
        <f>OBV!G480</f>
        <v>NEUTRAL</v>
      </c>
      <c r="L480" s="5" t="str">
        <f>OBV!H480</f>
        <v>BEARISH DIVERGENCE</v>
      </c>
    </row>
    <row r="481" spans="1:12" ht="13.5" x14ac:dyDescent="0.25">
      <c r="A481" s="3">
        <f>RSI!A481</f>
        <v>45300</v>
      </c>
      <c r="B481" s="2">
        <f>RSI!B481</f>
        <v>17.201799999999999</v>
      </c>
      <c r="C481" s="2">
        <f>RSI!I481</f>
        <v>45.512155296747196</v>
      </c>
      <c r="D481" s="2">
        <f>MACD!E481</f>
        <v>-9.2056296938284987E-2</v>
      </c>
      <c r="E481" s="2">
        <f>MACD!F481</f>
        <v>-1.4126477553271781E-2</v>
      </c>
      <c r="F481" s="2">
        <f>'Moving Avg'!D481</f>
        <v>17.318239999999996</v>
      </c>
      <c r="G481" s="2">
        <f>'Moving Avg'!F481</f>
        <v>17.236964999999998</v>
      </c>
      <c r="H481" s="2">
        <f>'Moving Avg'!G481</f>
        <v>17.526845999999999</v>
      </c>
      <c r="I481" s="2">
        <f>'Moving Avg'!H481</f>
        <v>19.0472365</v>
      </c>
      <c r="J481" s="5" t="str">
        <f>OBV!F481</f>
        <v>BEARISH</v>
      </c>
      <c r="K481" s="5" t="str">
        <f>OBV!G481</f>
        <v>NEUTRAL</v>
      </c>
      <c r="L481" s="5" t="str">
        <f>OBV!H481</f>
        <v>CONFIRMED BEARISH</v>
      </c>
    </row>
    <row r="482" spans="1:12" ht="13.5" x14ac:dyDescent="0.25">
      <c r="A482" s="3">
        <f>RSI!A482</f>
        <v>45301</v>
      </c>
      <c r="B482" s="2">
        <f>RSI!B482</f>
        <v>17.201799999999999</v>
      </c>
      <c r="C482" s="2">
        <f>RSI!I482</f>
        <v>45.512155296747196</v>
      </c>
      <c r="D482" s="2">
        <f>MACD!E482</f>
        <v>-0.12773667327016369</v>
      </c>
      <c r="E482" s="2">
        <f>MACD!F482</f>
        <v>-3.6848516696650166E-2</v>
      </c>
      <c r="F482" s="2">
        <f>'Moving Avg'!D482</f>
        <v>17.281739999999996</v>
      </c>
      <c r="G482" s="2">
        <f>'Moving Avg'!F482</f>
        <v>17.22871</v>
      </c>
      <c r="H482" s="2">
        <f>'Moving Avg'!G482</f>
        <v>17.497987999999999</v>
      </c>
      <c r="I482" s="2">
        <f>'Moving Avg'!H482</f>
        <v>19.037180500000002</v>
      </c>
      <c r="J482" s="5" t="str">
        <f>OBV!F482</f>
        <v>BEARISH</v>
      </c>
      <c r="K482" s="5" t="str">
        <f>OBV!G482</f>
        <v>NEUTRAL</v>
      </c>
      <c r="L482" s="5" t="str">
        <f>OBV!H482</f>
        <v>CONFIRMED BEARISH</v>
      </c>
    </row>
    <row r="483" spans="1:12" ht="13.5" x14ac:dyDescent="0.25">
      <c r="A483" s="3">
        <f>RSI!A483</f>
        <v>45302</v>
      </c>
      <c r="B483" s="2">
        <f>RSI!B483</f>
        <v>17.114799999999999</v>
      </c>
      <c r="C483" s="2">
        <f>RSI!I483</f>
        <v>42.757067197731722</v>
      </c>
      <c r="D483" s="2">
        <f>MACD!E483</f>
        <v>-0.14942486927639109</v>
      </c>
      <c r="E483" s="2">
        <f>MACD!F483</f>
        <v>-5.9363787212598357E-2</v>
      </c>
      <c r="F483" s="2">
        <f>'Moving Avg'!D483</f>
        <v>17.23132</v>
      </c>
      <c r="G483" s="2">
        <f>'Moving Avg'!F483</f>
        <v>17.216104999999999</v>
      </c>
      <c r="H483" s="2">
        <f>'Moving Avg'!G483</f>
        <v>17.468433999999998</v>
      </c>
      <c r="I483" s="2">
        <f>'Moving Avg'!H483</f>
        <v>19.026887500000001</v>
      </c>
      <c r="J483" s="5" t="str">
        <f>OBV!F483</f>
        <v>BEARISH</v>
      </c>
      <c r="K483" s="5" t="str">
        <f>OBV!G483</f>
        <v>NEUTRAL</v>
      </c>
      <c r="L483" s="5" t="str">
        <f>OBV!H483</f>
        <v>CONFIRMED BEARISH</v>
      </c>
    </row>
    <row r="484" spans="1:12" ht="13.5" x14ac:dyDescent="0.25">
      <c r="A484" s="3">
        <f>RSI!A484</f>
        <v>45303</v>
      </c>
      <c r="B484" s="2">
        <f>RSI!B484</f>
        <v>17.106200000000001</v>
      </c>
      <c r="C484" s="2">
        <f>RSI!I484</f>
        <v>42.483294485765796</v>
      </c>
      <c r="D484" s="2">
        <f>MACD!E484</f>
        <v>-0.16595864256586879</v>
      </c>
      <c r="E484" s="2">
        <f>MACD!F484</f>
        <v>-8.0682758283252443E-2</v>
      </c>
      <c r="F484" s="2">
        <f>'Moving Avg'!D484</f>
        <v>17.182659999999998</v>
      </c>
      <c r="G484" s="2">
        <f>'Moving Avg'!F484</f>
        <v>17.206544999999998</v>
      </c>
      <c r="H484" s="2">
        <f>'Moving Avg'!G484</f>
        <v>17.445836</v>
      </c>
      <c r="I484" s="2">
        <f>'Moving Avg'!H484</f>
        <v>19.016551500000002</v>
      </c>
      <c r="J484" s="5" t="str">
        <f>OBV!F484</f>
        <v>BEARISH</v>
      </c>
      <c r="K484" s="5" t="str">
        <f>OBV!G484</f>
        <v>NEUTRAL</v>
      </c>
      <c r="L484" s="5" t="str">
        <f>OBV!H484</f>
        <v>CONFIRMED BEARISH</v>
      </c>
    </row>
    <row r="485" spans="1:12" ht="13.5" x14ac:dyDescent="0.25">
      <c r="A485" s="3">
        <f>RSI!A485</f>
        <v>45306</v>
      </c>
      <c r="B485" s="2">
        <f>RSI!B485</f>
        <v>17.088799999999999</v>
      </c>
      <c r="C485" s="2">
        <f>RSI!I485</f>
        <v>41.898748369051816</v>
      </c>
      <c r="D485" s="2">
        <f>MACD!E485</f>
        <v>-0.17751577386029282</v>
      </c>
      <c r="E485" s="2">
        <f>MACD!F485</f>
        <v>-0.10004936139866052</v>
      </c>
      <c r="F485" s="2">
        <f>'Moving Avg'!D485</f>
        <v>17.142680000000002</v>
      </c>
      <c r="G485" s="2">
        <f>'Moving Avg'!F485</f>
        <v>17.194379999999999</v>
      </c>
      <c r="H485" s="2">
        <f>'Moving Avg'!G485</f>
        <v>17.423237999999998</v>
      </c>
      <c r="I485" s="2">
        <f>'Moving Avg'!H485</f>
        <v>19.006921000000002</v>
      </c>
      <c r="J485" s="5" t="str">
        <f>OBV!F485</f>
        <v>BEARISH</v>
      </c>
      <c r="K485" s="5" t="str">
        <f>OBV!G485</f>
        <v>NEUTRAL</v>
      </c>
      <c r="L485" s="5" t="str">
        <f>OBV!H485</f>
        <v>CONFIRMED BEARISH</v>
      </c>
    </row>
    <row r="486" spans="1:12" ht="13.5" x14ac:dyDescent="0.25">
      <c r="A486" s="3">
        <f>RSI!A486</f>
        <v>45307</v>
      </c>
      <c r="B486" s="2">
        <f>RSI!B486</f>
        <v>17.253900000000002</v>
      </c>
      <c r="C486" s="2">
        <f>RSI!I486</f>
        <v>49.060767797088268</v>
      </c>
      <c r="D486" s="2">
        <f>MACD!E486</f>
        <v>-6.4639272465779385E-2</v>
      </c>
      <c r="E486" s="2">
        <f>MACD!F486</f>
        <v>-9.2967343612084308E-2</v>
      </c>
      <c r="F486" s="2">
        <f>'Moving Avg'!D486</f>
        <v>17.153099999999998</v>
      </c>
      <c r="G486" s="2">
        <f>'Moving Avg'!F486</f>
        <v>17.190470000000001</v>
      </c>
      <c r="H486" s="2">
        <f>'Moving Avg'!G486</f>
        <v>17.398378000000001</v>
      </c>
      <c r="I486" s="2">
        <f>'Moving Avg'!H486</f>
        <v>18.998116000000003</v>
      </c>
      <c r="J486" s="5" t="str">
        <f>OBV!F486</f>
        <v>BEARISH</v>
      </c>
      <c r="K486" s="5" t="str">
        <f>OBV!G486</f>
        <v>NEUTRAL</v>
      </c>
      <c r="L486" s="5" t="str">
        <f>OBV!H486</f>
        <v>BEARISH DIVERGENCE</v>
      </c>
    </row>
    <row r="487" spans="1:12" ht="13.5" x14ac:dyDescent="0.25">
      <c r="A487" s="3">
        <f>RSI!A487</f>
        <v>45308</v>
      </c>
      <c r="B487" s="2">
        <f>RSI!B487</f>
        <v>17.253900000000002</v>
      </c>
      <c r="C487" s="2">
        <f>RSI!I487</f>
        <v>49.060767797088268</v>
      </c>
      <c r="D487" s="2">
        <f>MACD!E487</f>
        <v>-3.5889429236846127E-2</v>
      </c>
      <c r="E487" s="2">
        <f>MACD!F487</f>
        <v>-8.1551760737036669E-2</v>
      </c>
      <c r="F487" s="2">
        <f>'Moving Avg'!D487</f>
        <v>17.163520000000002</v>
      </c>
      <c r="G487" s="2">
        <f>'Moving Avg'!F487</f>
        <v>17.18656</v>
      </c>
      <c r="H487" s="2">
        <f>'Moving Avg'!G487</f>
        <v>17.373518000000004</v>
      </c>
      <c r="I487" s="2">
        <f>'Moving Avg'!H487</f>
        <v>18.987330000000004</v>
      </c>
      <c r="J487" s="5" t="str">
        <f>OBV!F487</f>
        <v>BEARISH</v>
      </c>
      <c r="K487" s="5" t="str">
        <f>OBV!G487</f>
        <v>NEUTRAL</v>
      </c>
      <c r="L487" s="5" t="str">
        <f>OBV!H487</f>
        <v>BEARISH DIVERGENCE</v>
      </c>
    </row>
    <row r="488" spans="1:12" ht="13.5" x14ac:dyDescent="0.25">
      <c r="A488" s="3">
        <f>RSI!A488</f>
        <v>45309</v>
      </c>
      <c r="B488" s="2">
        <f>RSI!B488</f>
        <v>17.3843</v>
      </c>
      <c r="C488" s="2">
        <f>RSI!I488</f>
        <v>54.228981550857824</v>
      </c>
      <c r="D488" s="2">
        <f>MACD!E488</f>
        <v>-2.38057693938174E-2</v>
      </c>
      <c r="E488" s="2">
        <f>MACD!F488</f>
        <v>-7.0002562468392815E-2</v>
      </c>
      <c r="F488" s="2">
        <f>'Moving Avg'!D488</f>
        <v>17.217419999999997</v>
      </c>
      <c r="G488" s="2">
        <f>'Moving Avg'!F488</f>
        <v>17.190034999999998</v>
      </c>
      <c r="H488" s="2">
        <f>'Moving Avg'!G488</f>
        <v>17.351962000000004</v>
      </c>
      <c r="I488" s="2">
        <f>'Moving Avg'!H488</f>
        <v>18.975651000000006</v>
      </c>
      <c r="J488" s="5" t="str">
        <f>OBV!F488</f>
        <v>BEARISH</v>
      </c>
      <c r="K488" s="5" t="str">
        <f>OBV!G488</f>
        <v>NEUTRAL</v>
      </c>
      <c r="L488" s="5" t="str">
        <f>OBV!H488</f>
        <v>BEARISH DIVERGENCE</v>
      </c>
    </row>
    <row r="489" spans="1:12" ht="13.5" x14ac:dyDescent="0.25">
      <c r="A489" s="3">
        <f>RSI!A489</f>
        <v>45310</v>
      </c>
      <c r="B489" s="2">
        <f>RSI!B489</f>
        <v>17.3843</v>
      </c>
      <c r="C489" s="2">
        <f>RSI!I489</f>
        <v>54.228981550857824</v>
      </c>
      <c r="D489" s="2">
        <f>MACD!E489</f>
        <v>-1.6942437386958886E-2</v>
      </c>
      <c r="E489" s="2">
        <f>MACD!F489</f>
        <v>-5.9390537452106026E-2</v>
      </c>
      <c r="F489" s="2">
        <f>'Moving Avg'!D489</f>
        <v>17.273040000000002</v>
      </c>
      <c r="G489" s="2">
        <f>'Moving Avg'!F489</f>
        <v>17.193509999999996</v>
      </c>
      <c r="H489" s="2">
        <f>'Moving Avg'!G489</f>
        <v>17.343270000000008</v>
      </c>
      <c r="I489" s="2">
        <f>'Moving Avg'!H489</f>
        <v>18.964328500000008</v>
      </c>
      <c r="J489" s="5" t="str">
        <f>OBV!F489</f>
        <v>BEARISH</v>
      </c>
      <c r="K489" s="5" t="str">
        <f>OBV!G489</f>
        <v>NEUTRAL</v>
      </c>
      <c r="L489" s="5" t="str">
        <f>OBV!H489</f>
        <v>BEARISH DIVERGENCE</v>
      </c>
    </row>
    <row r="490" spans="1:12" ht="13.5" x14ac:dyDescent="0.25">
      <c r="A490" s="3">
        <f>RSI!A490</f>
        <v>45313</v>
      </c>
      <c r="B490" s="2">
        <f>RSI!B490</f>
        <v>17.1235</v>
      </c>
      <c r="C490" s="2">
        <f>RSI!I490</f>
        <v>43.898181326090736</v>
      </c>
      <c r="D490" s="2">
        <f>MACD!E490</f>
        <v>-1.8040155880036934E-3</v>
      </c>
      <c r="E490" s="2">
        <f>MACD!F490</f>
        <v>-4.7873233079285565E-2</v>
      </c>
      <c r="F490" s="2">
        <f>'Moving Avg'!D490</f>
        <v>17.279980000000002</v>
      </c>
      <c r="G490" s="2">
        <f>'Moving Avg'!F490</f>
        <v>17.202634999999997</v>
      </c>
      <c r="H490" s="2">
        <f>'Moving Avg'!G490</f>
        <v>17.329362000000007</v>
      </c>
      <c r="I490" s="2">
        <f>'Moving Avg'!H490</f>
        <v>18.951702000000008</v>
      </c>
      <c r="J490" s="5" t="str">
        <f>OBV!F490</f>
        <v>BULLISH</v>
      </c>
      <c r="K490" s="5" t="str">
        <f>OBV!G490</f>
        <v>NEUTRAL</v>
      </c>
      <c r="L490" s="5" t="str">
        <f>OBV!H490</f>
        <v>CONFIRMED BULLISH</v>
      </c>
    </row>
    <row r="491" spans="1:12" ht="13.5" x14ac:dyDescent="0.25">
      <c r="A491" s="3">
        <f>RSI!A491</f>
        <v>45314</v>
      </c>
      <c r="B491" s="2">
        <f>RSI!B491</f>
        <v>17.088799999999999</v>
      </c>
      <c r="C491" s="2">
        <f>RSI!I491</f>
        <v>42.731748456429827</v>
      </c>
      <c r="D491" s="2">
        <f>MACD!E491</f>
        <v>1.1608905574824746E-3</v>
      </c>
      <c r="E491" s="2">
        <f>MACD!F491</f>
        <v>-3.8066408351931966E-2</v>
      </c>
      <c r="F491" s="2">
        <f>'Moving Avg'!D491</f>
        <v>17.246959999999994</v>
      </c>
      <c r="G491" s="2">
        <f>'Moving Avg'!F491</f>
        <v>17.210024999999995</v>
      </c>
      <c r="H491" s="2">
        <f>'Moving Avg'!G491</f>
        <v>17.323452000000003</v>
      </c>
      <c r="I491" s="2">
        <f>'Moving Avg'!H491</f>
        <v>18.938981500000008</v>
      </c>
      <c r="J491" s="5" t="str">
        <f>OBV!F491</f>
        <v>BEARISH</v>
      </c>
      <c r="K491" s="5" t="str">
        <f>OBV!G491</f>
        <v>NEUTRAL</v>
      </c>
      <c r="L491" s="5" t="str">
        <f>OBV!H491</f>
        <v>CONFIRMED BEARISH</v>
      </c>
    </row>
    <row r="492" spans="1:12" ht="13.5" x14ac:dyDescent="0.25">
      <c r="A492" s="3">
        <f>RSI!A492</f>
        <v>45315</v>
      </c>
      <c r="B492" s="2">
        <f>RSI!B492</f>
        <v>17.0366</v>
      </c>
      <c r="C492" s="2">
        <f>RSI!I492</f>
        <v>40.968206155899978</v>
      </c>
      <c r="D492" s="2">
        <f>MACD!E492</f>
        <v>8.6250091551427488E-3</v>
      </c>
      <c r="E492" s="2">
        <f>MACD!F492</f>
        <v>-2.8728124850517026E-2</v>
      </c>
      <c r="F492" s="2">
        <f>'Moving Avg'!D492</f>
        <v>17.203499999999998</v>
      </c>
      <c r="G492" s="2">
        <f>'Moving Avg'!F492</f>
        <v>17.214804999999998</v>
      </c>
      <c r="H492" s="2">
        <f>'Moving Avg'!G492</f>
        <v>17.295636000000005</v>
      </c>
      <c r="I492" s="2">
        <f>'Moving Avg'!H492</f>
        <v>18.925920500000007</v>
      </c>
      <c r="J492" s="5" t="str">
        <f>OBV!F492</f>
        <v>BEARISH</v>
      </c>
      <c r="K492" s="5" t="str">
        <f>OBV!G492</f>
        <v>NEUTRAL</v>
      </c>
      <c r="L492" s="5" t="str">
        <f>OBV!H492</f>
        <v>CONFIRMED BEARISH</v>
      </c>
    </row>
    <row r="493" spans="1:12" ht="13.5" x14ac:dyDescent="0.25">
      <c r="A493" s="3">
        <f>RSI!A493</f>
        <v>45316</v>
      </c>
      <c r="B493" s="2">
        <f>RSI!B493</f>
        <v>17.0366</v>
      </c>
      <c r="C493" s="2">
        <f>RSI!I493</f>
        <v>40.968206155899978</v>
      </c>
      <c r="D493" s="2">
        <f>MACD!E493</f>
        <v>2.8726803167842263E-3</v>
      </c>
      <c r="E493" s="2">
        <f>MACD!F493</f>
        <v>-2.2407963817056776E-2</v>
      </c>
      <c r="F493" s="2">
        <f>'Moving Avg'!D493</f>
        <v>17.133960000000002</v>
      </c>
      <c r="G493" s="2">
        <f>'Moving Avg'!F493</f>
        <v>17.219149999999999</v>
      </c>
      <c r="H493" s="2">
        <f>'Moving Avg'!G493</f>
        <v>17.267820000000004</v>
      </c>
      <c r="I493" s="2">
        <f>'Moving Avg'!H493</f>
        <v>18.912463500000008</v>
      </c>
      <c r="J493" s="5" t="str">
        <f>OBV!F493</f>
        <v>BEARISH</v>
      </c>
      <c r="K493" s="5" t="str">
        <f>OBV!G493</f>
        <v>NEUTRAL</v>
      </c>
      <c r="L493" s="5" t="str">
        <f>OBV!H493</f>
        <v>CONFIRMED BEARISH</v>
      </c>
    </row>
    <row r="494" spans="1:12" ht="13.5" x14ac:dyDescent="0.25">
      <c r="A494" s="3">
        <f>RSI!A494</f>
        <v>45317</v>
      </c>
      <c r="B494" s="2">
        <f>RSI!B494</f>
        <v>17.1235</v>
      </c>
      <c r="C494" s="2">
        <f>RSI!I494</f>
        <v>45.324773659796215</v>
      </c>
      <c r="D494" s="2">
        <f>MACD!E494</f>
        <v>-8.5358129932338045E-3</v>
      </c>
      <c r="E494" s="2">
        <f>MACD!F494</f>
        <v>-1.9633533652292184E-2</v>
      </c>
      <c r="F494" s="2">
        <f>'Moving Avg'!D494</f>
        <v>17.081799999999998</v>
      </c>
      <c r="G494" s="2">
        <f>'Moving Avg'!F494</f>
        <v>17.227839999999997</v>
      </c>
      <c r="H494" s="2">
        <f>'Moving Avg'!G494</f>
        <v>17.262604000000007</v>
      </c>
      <c r="I494" s="2">
        <f>'Moving Avg'!H494</f>
        <v>18.89944100000001</v>
      </c>
      <c r="J494" s="5" t="str">
        <f>OBV!F494</f>
        <v>BEARISH</v>
      </c>
      <c r="K494" s="5" t="str">
        <f>OBV!G494</f>
        <v>NEUTRAL</v>
      </c>
      <c r="L494" s="5" t="str">
        <f>OBV!H494</f>
        <v>CONFIRMED BEARISH</v>
      </c>
    </row>
    <row r="495" spans="1:12" ht="13.5" x14ac:dyDescent="0.25">
      <c r="A495" s="3">
        <f>RSI!A495</f>
        <v>45320</v>
      </c>
      <c r="B495" s="2">
        <f>RSI!B495</f>
        <v>17.158300000000001</v>
      </c>
      <c r="C495" s="2">
        <f>RSI!I495</f>
        <v>47.011272730732024</v>
      </c>
      <c r="D495" s="2">
        <f>MACD!E495</f>
        <v>-2.2828668857282963E-2</v>
      </c>
      <c r="E495" s="2">
        <f>MACD!F495</f>
        <v>-2.027256069329034E-2</v>
      </c>
      <c r="F495" s="2">
        <f>'Moving Avg'!D495</f>
        <v>17.088760000000001</v>
      </c>
      <c r="G495" s="2">
        <f>'Moving Avg'!F495</f>
        <v>17.238269999999996</v>
      </c>
      <c r="H495" s="2">
        <f>'Moving Avg'!G495</f>
        <v>17.258084000000007</v>
      </c>
      <c r="I495" s="2">
        <f>'Moving Avg'!H495</f>
        <v>18.88659250000001</v>
      </c>
      <c r="J495" s="5" t="str">
        <f>OBV!F495</f>
        <v>BEARISH</v>
      </c>
      <c r="K495" s="5" t="str">
        <f>OBV!G495</f>
        <v>NEUTRAL</v>
      </c>
      <c r="L495" s="5" t="str">
        <f>OBV!H495</f>
        <v>BEARISH DIVERGENCE</v>
      </c>
    </row>
    <row r="496" spans="1:12" ht="13.5" x14ac:dyDescent="0.25">
      <c r="A496" s="3">
        <f>RSI!A496</f>
        <v>45321</v>
      </c>
      <c r="B496" s="2">
        <f>RSI!B496</f>
        <v>17.158300000000001</v>
      </c>
      <c r="C496" s="2">
        <f>RSI!I496</f>
        <v>47.011272730732024</v>
      </c>
      <c r="D496" s="2">
        <f>MACD!E496</f>
        <v>-9.1586423250440419E-3</v>
      </c>
      <c r="E496" s="2">
        <f>MACD!F496</f>
        <v>-1.804977701964108E-2</v>
      </c>
      <c r="F496" s="2">
        <f>'Moving Avg'!D496</f>
        <v>17.10266</v>
      </c>
      <c r="G496" s="2">
        <f>'Moving Avg'!F496</f>
        <v>17.20524</v>
      </c>
      <c r="H496" s="2">
        <f>'Moving Avg'!G496</f>
        <v>17.253564000000011</v>
      </c>
      <c r="I496" s="2">
        <f>'Moving Avg'!H496</f>
        <v>18.875328500000009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</row>
    <row r="497" spans="1:12" ht="13.5" x14ac:dyDescent="0.25">
      <c r="A497" s="3">
        <f>RSI!A497</f>
        <v>45322</v>
      </c>
      <c r="B497" s="2">
        <f>RSI!B497</f>
        <v>17.158300000000001</v>
      </c>
      <c r="C497" s="2">
        <f>RSI!I497</f>
        <v>47.011272730732024</v>
      </c>
      <c r="D497" s="2">
        <f>MACD!E497</f>
        <v>2.745323104203834E-3</v>
      </c>
      <c r="E497" s="2">
        <f>MACD!F497</f>
        <v>-1.3890756994872099E-2</v>
      </c>
      <c r="F497" s="2">
        <f>'Moving Avg'!D497</f>
        <v>17.126999999999999</v>
      </c>
      <c r="G497" s="2">
        <f>'Moving Avg'!F497</f>
        <v>17.193939999999998</v>
      </c>
      <c r="H497" s="2">
        <f>'Moving Avg'!G497</f>
        <v>17.249044000000008</v>
      </c>
      <c r="I497" s="2">
        <f>'Moving Avg'!H497</f>
        <v>18.864064500000012</v>
      </c>
      <c r="J497" s="5" t="str">
        <f>OBV!F497</f>
        <v>BULLISH</v>
      </c>
      <c r="K497" s="5" t="str">
        <f>OBV!G497</f>
        <v>NEUTRAL</v>
      </c>
      <c r="L497" s="5" t="str">
        <f>OBV!H497</f>
        <v>CONFIRMED BULLISH</v>
      </c>
    </row>
    <row r="498" spans="1:12" ht="13.5" x14ac:dyDescent="0.25">
      <c r="A498" s="3">
        <f>RSI!A498</f>
        <v>45323</v>
      </c>
      <c r="B498" s="2">
        <f>RSI!B498</f>
        <v>17.193100000000001</v>
      </c>
      <c r="C498" s="2">
        <f>RSI!I498</f>
        <v>48.976966417809798</v>
      </c>
      <c r="D498" s="2">
        <f>MACD!E498</f>
        <v>3.0613725385190804E-2</v>
      </c>
      <c r="E498" s="2">
        <f>MACD!F498</f>
        <v>-4.9898605188595183E-3</v>
      </c>
      <c r="F498" s="2">
        <f>'Moving Avg'!D498</f>
        <v>17.158300000000001</v>
      </c>
      <c r="G498" s="2">
        <f>'Moving Avg'!F498</f>
        <v>17.18525</v>
      </c>
      <c r="H498" s="2">
        <f>'Moving Avg'!G498</f>
        <v>17.245220000000007</v>
      </c>
      <c r="I498" s="2">
        <f>'Moving Avg'!H498</f>
        <v>18.853370500000011</v>
      </c>
      <c r="J498" s="5" t="str">
        <f>OBV!F498</f>
        <v>BULLISH</v>
      </c>
      <c r="K498" s="5" t="str">
        <f>OBV!G498</f>
        <v>NEUTRAL</v>
      </c>
      <c r="L498" s="5" t="str">
        <f>OBV!H498</f>
        <v>CONFIRMED BULLISH</v>
      </c>
    </row>
    <row r="499" spans="1:12" ht="13.5" x14ac:dyDescent="0.25">
      <c r="A499" s="3">
        <f>RSI!A499</f>
        <v>45324</v>
      </c>
      <c r="B499" s="2">
        <f>RSI!B499</f>
        <v>16.9497</v>
      </c>
      <c r="C499" s="2">
        <f>RSI!I499</f>
        <v>38.280583979639559</v>
      </c>
      <c r="D499" s="2">
        <f>MACD!E499</f>
        <v>7.230761634168914E-2</v>
      </c>
      <c r="E499" s="2">
        <f>MACD!F499</f>
        <v>1.0469634853250212E-2</v>
      </c>
      <c r="F499" s="2">
        <f>'Moving Avg'!D499</f>
        <v>17.123540000000002</v>
      </c>
      <c r="G499" s="2">
        <f>'Moving Avg'!F499</f>
        <v>17.165259999999996</v>
      </c>
      <c r="H499" s="2">
        <f>'Moving Avg'!G499</f>
        <v>17.236528000000011</v>
      </c>
      <c r="I499" s="2">
        <f>'Moving Avg'!H499</f>
        <v>18.841459500000013</v>
      </c>
      <c r="J499" s="5" t="str">
        <f>OBV!F499</f>
        <v>BULLISH</v>
      </c>
      <c r="K499" s="5" t="str">
        <f>OBV!G499</f>
        <v>NEUTRAL</v>
      </c>
      <c r="L499" s="5" t="str">
        <f>OBV!H499</f>
        <v>BULLISH DIVERGENCE</v>
      </c>
    </row>
    <row r="500" spans="1:12" ht="13.5" x14ac:dyDescent="0.25">
      <c r="A500" s="3">
        <f>RSI!A500</f>
        <v>45327</v>
      </c>
      <c r="B500" s="2">
        <f>RSI!B500</f>
        <v>16.8888</v>
      </c>
      <c r="C500" s="2">
        <f>RSI!I500</f>
        <v>36.153073691429782</v>
      </c>
      <c r="D500" s="2">
        <f>MACD!E500</f>
        <v>7.3490492545875696E-2</v>
      </c>
      <c r="E500" s="2">
        <f>MACD!F500</f>
        <v>2.3073806391775309E-2</v>
      </c>
      <c r="F500" s="2">
        <f>'Moving Avg'!D500</f>
        <v>17.06964</v>
      </c>
      <c r="G500" s="2">
        <f>'Moving Avg'!F500</f>
        <v>17.145265000000002</v>
      </c>
      <c r="H500" s="2">
        <f>'Moving Avg'!G500</f>
        <v>17.226792000000007</v>
      </c>
      <c r="I500" s="2">
        <f>'Moving Avg'!H500</f>
        <v>18.829244000000013</v>
      </c>
      <c r="J500" s="5" t="str">
        <f>OBV!F500</f>
        <v>BEARISH</v>
      </c>
      <c r="K500" s="5" t="str">
        <f>OBV!G500</f>
        <v>NEUTRAL</v>
      </c>
      <c r="L500" s="5" t="str">
        <f>OBV!H500</f>
        <v>CONFIRMED BEARISH</v>
      </c>
    </row>
    <row r="501" spans="1:12" ht="13.5" x14ac:dyDescent="0.25">
      <c r="A501" s="3">
        <f>RSI!A501</f>
        <v>45328</v>
      </c>
      <c r="B501" s="2">
        <f>RSI!B501</f>
        <v>16.854099999999999</v>
      </c>
      <c r="C501" s="2">
        <f>RSI!I501</f>
        <v>34.960812262357791</v>
      </c>
      <c r="D501" s="2">
        <f>MACD!E501</f>
        <v>7.3486301622708083E-2</v>
      </c>
      <c r="E501" s="2">
        <f>MACD!F501</f>
        <v>3.3156305437961865E-2</v>
      </c>
      <c r="F501" s="2">
        <f>'Moving Avg'!D501</f>
        <v>17.008800000000001</v>
      </c>
      <c r="G501" s="2">
        <f>'Moving Avg'!F501</f>
        <v>17.127880000000001</v>
      </c>
      <c r="H501" s="2">
        <f>'Moving Avg'!G501</f>
        <v>17.216536000000008</v>
      </c>
      <c r="I501" s="2">
        <f>'Moving Avg'!H501</f>
        <v>18.822639000000013</v>
      </c>
      <c r="J501" s="5" t="str">
        <f>OBV!F501</f>
        <v>BEARISH</v>
      </c>
      <c r="K501" s="5" t="str">
        <f>OBV!G501</f>
        <v>NEUTRAL</v>
      </c>
      <c r="L501" s="5" t="str">
        <f>OBV!H501</f>
        <v>CONFIRMED BEARISH</v>
      </c>
    </row>
    <row r="502" spans="1:12" ht="13.5" x14ac:dyDescent="0.25">
      <c r="A502" s="3">
        <f>RSI!A502</f>
        <v>45329</v>
      </c>
      <c r="B502" s="2">
        <f>RSI!B502</f>
        <v>16.8019</v>
      </c>
      <c r="C502" s="2">
        <f>RSI!I502</f>
        <v>33.187727510005089</v>
      </c>
      <c r="D502" s="2">
        <f>MACD!E502</f>
        <v>7.1156108715690891E-2</v>
      </c>
      <c r="E502" s="2">
        <f>MACD!F502</f>
        <v>4.0756266093507673E-2</v>
      </c>
      <c r="F502" s="2">
        <f>'Moving Avg'!D502</f>
        <v>16.937519999999999</v>
      </c>
      <c r="G502" s="2">
        <f>'Moving Avg'!F502</f>
        <v>17.107885000000003</v>
      </c>
      <c r="H502" s="2">
        <f>'Moving Avg'!G502</f>
        <v>17.205236000000003</v>
      </c>
      <c r="I502" s="2">
        <f>'Moving Avg'!H502</f>
        <v>18.811574000000011</v>
      </c>
      <c r="J502" s="5" t="str">
        <f>OBV!F502</f>
        <v>BEARISH</v>
      </c>
      <c r="K502" s="5" t="str">
        <f>OBV!G502</f>
        <v>NEUTRAL</v>
      </c>
      <c r="L502" s="5" t="str">
        <f>OBV!H502</f>
        <v>CONFIRMED BEARISH</v>
      </c>
    </row>
    <row r="503" spans="1:12" ht="13.5" x14ac:dyDescent="0.25">
      <c r="A503" s="3">
        <f>RSI!A503</f>
        <v>45330</v>
      </c>
      <c r="B503" s="2">
        <f>RSI!B503</f>
        <v>16.602</v>
      </c>
      <c r="C503" s="2">
        <f>RSI!I503</f>
        <v>27.446968247323284</v>
      </c>
      <c r="D503" s="2">
        <f>MACD!E503</f>
        <v>8.6001614458453446E-2</v>
      </c>
      <c r="E503" s="2">
        <f>MACD!F503</f>
        <v>4.980533576649683E-2</v>
      </c>
      <c r="F503" s="2">
        <f>'Moving Avg'!D503</f>
        <v>16.819300000000002</v>
      </c>
      <c r="G503" s="2">
        <f>'Moving Avg'!F503</f>
        <v>17.082244999999997</v>
      </c>
      <c r="H503" s="2">
        <f>'Moving Avg'!G503</f>
        <v>17.189938000000005</v>
      </c>
      <c r="I503" s="2">
        <f>'Moving Avg'!H503</f>
        <v>18.79954900000001</v>
      </c>
      <c r="J503" s="5" t="str">
        <f>OBV!F503</f>
        <v>BEARISH</v>
      </c>
      <c r="K503" s="5" t="str">
        <f>OBV!G503</f>
        <v>NEUTRAL</v>
      </c>
      <c r="L503" s="5" t="str">
        <f>OBV!H503</f>
        <v>CONFIRMED BEARISH</v>
      </c>
    </row>
    <row r="504" spans="1:12" ht="13.5" x14ac:dyDescent="0.25">
      <c r="A504" s="3">
        <f>RSI!A504</f>
        <v>45331</v>
      </c>
      <c r="B504" s="2">
        <f>RSI!B504</f>
        <v>16.584599999999998</v>
      </c>
      <c r="C504" s="2">
        <f>RSI!I504</f>
        <v>27.00902100130034</v>
      </c>
      <c r="D504" s="2">
        <f>MACD!E504</f>
        <v>0.11626345953373729</v>
      </c>
      <c r="E504" s="2">
        <f>MACD!F504</f>
        <v>6.3096960519944928E-2</v>
      </c>
      <c r="F504" s="2">
        <f>'Moving Avg'!D504</f>
        <v>16.746279999999999</v>
      </c>
      <c r="G504" s="2">
        <f>'Moving Avg'!F504</f>
        <v>17.056165</v>
      </c>
      <c r="H504" s="2">
        <f>'Moving Avg'!G504</f>
        <v>17.175856000000007</v>
      </c>
      <c r="I504" s="2">
        <f>'Moving Avg'!H504</f>
        <v>18.793102000000015</v>
      </c>
      <c r="J504" s="5" t="str">
        <f>OBV!F504</f>
        <v>BEARISH</v>
      </c>
      <c r="K504" s="5" t="str">
        <f>OBV!G504</f>
        <v>NEUTRAL</v>
      </c>
      <c r="L504" s="5" t="str">
        <f>OBV!H504</f>
        <v>CONFIRMED BEARISH</v>
      </c>
    </row>
    <row r="505" spans="1:12" ht="13.5" x14ac:dyDescent="0.25">
      <c r="A505" s="3">
        <f>RSI!A505</f>
        <v>45334</v>
      </c>
      <c r="B505" s="2">
        <f>RSI!B505</f>
        <v>16.5672</v>
      </c>
      <c r="C505" s="2">
        <f>RSI!I505</f>
        <v>26.552751299347477</v>
      </c>
      <c r="D505" s="2">
        <f>MACD!E505</f>
        <v>0.15143198818777748</v>
      </c>
      <c r="E505" s="2">
        <f>MACD!F505</f>
        <v>8.0763966053511438E-2</v>
      </c>
      <c r="F505" s="2">
        <f>'Moving Avg'!D505</f>
        <v>16.681959999999997</v>
      </c>
      <c r="G505" s="2">
        <f>'Moving Avg'!F505</f>
        <v>17.030085</v>
      </c>
      <c r="H505" s="2">
        <f>'Moving Avg'!G505</f>
        <v>17.159862000000004</v>
      </c>
      <c r="I505" s="2">
        <f>'Moving Avg'!H505</f>
        <v>18.781655500000014</v>
      </c>
      <c r="J505" s="5" t="str">
        <f>OBV!F505</f>
        <v>BEARISH</v>
      </c>
      <c r="K505" s="5" t="str">
        <f>OBV!G505</f>
        <v>NEUTRAL</v>
      </c>
      <c r="L505" s="5" t="str">
        <f>OBV!H505</f>
        <v>CONFIRMED BEARISH</v>
      </c>
    </row>
    <row r="506" spans="1:12" ht="13.5" x14ac:dyDescent="0.25">
      <c r="A506" s="3">
        <f>RSI!A506</f>
        <v>45335</v>
      </c>
      <c r="B506" s="2">
        <f>RSI!B506</f>
        <v>16.4282</v>
      </c>
      <c r="C506" s="2">
        <f>RSI!I506</f>
        <v>23.183441604805779</v>
      </c>
      <c r="D506" s="2">
        <f>MACD!E506</f>
        <v>0.1942924366980634</v>
      </c>
      <c r="E506" s="2">
        <f>MACD!F506</f>
        <v>0.10346966018242183</v>
      </c>
      <c r="F506" s="2">
        <f>'Moving Avg'!D506</f>
        <v>16.596780000000003</v>
      </c>
      <c r="G506" s="2">
        <f>'Moving Avg'!F506</f>
        <v>16.988800000000001</v>
      </c>
      <c r="H506" s="2">
        <f>'Moving Avg'!G506</f>
        <v>17.141088000000003</v>
      </c>
      <c r="I506" s="2">
        <f>'Moving Avg'!H506</f>
        <v>18.767335500000016</v>
      </c>
      <c r="J506" s="5" t="str">
        <f>OBV!F506</f>
        <v>BEARISH</v>
      </c>
      <c r="K506" s="5" t="str">
        <f>OBV!G506</f>
        <v>NEUTRAL</v>
      </c>
      <c r="L506" s="5" t="str">
        <f>OBV!H506</f>
        <v>CONFIRMED BEARISH</v>
      </c>
    </row>
    <row r="507" spans="1:12" ht="13.5" x14ac:dyDescent="0.25">
      <c r="A507" s="3">
        <f>RSI!A507</f>
        <v>45336</v>
      </c>
      <c r="B507" s="2">
        <f>RSI!B507</f>
        <v>16.4282</v>
      </c>
      <c r="C507" s="2">
        <f>RSI!I507</f>
        <v>23.183441604805779</v>
      </c>
      <c r="D507" s="2">
        <f>MACD!E507</f>
        <v>0.23397862927224011</v>
      </c>
      <c r="E507" s="2">
        <f>MACD!F507</f>
        <v>0.1295714540003855</v>
      </c>
      <c r="F507" s="2">
        <f>'Moving Avg'!D507</f>
        <v>16.522040000000001</v>
      </c>
      <c r="G507" s="2">
        <f>'Moving Avg'!F507</f>
        <v>16.947515000000003</v>
      </c>
      <c r="H507" s="2">
        <f>'Moving Avg'!G507</f>
        <v>17.122488000000004</v>
      </c>
      <c r="I507" s="2">
        <f>'Moving Avg'!H507</f>
        <v>18.752500500000014</v>
      </c>
      <c r="J507" s="5" t="str">
        <f>OBV!F507</f>
        <v>BEARISH</v>
      </c>
      <c r="K507" s="5" t="str">
        <f>OBV!G507</f>
        <v>NEUTRAL</v>
      </c>
      <c r="L507" s="5" t="str">
        <f>OBV!H507</f>
        <v>CONFIRMED BEARISH</v>
      </c>
    </row>
    <row r="508" spans="1:12" ht="13.5" x14ac:dyDescent="0.25">
      <c r="A508" s="3">
        <f>RSI!A508</f>
        <v>45337</v>
      </c>
      <c r="B508" s="2">
        <f>RSI!B508</f>
        <v>16.4282</v>
      </c>
      <c r="C508" s="2">
        <f>RSI!I508</f>
        <v>23.183441604805779</v>
      </c>
      <c r="D508" s="2">
        <f>MACD!E508</f>
        <v>0.27607945104092835</v>
      </c>
      <c r="E508" s="2">
        <f>MACD!F508</f>
        <v>0.15887305340849409</v>
      </c>
      <c r="F508" s="2">
        <f>'Moving Avg'!D508</f>
        <v>16.487280000000002</v>
      </c>
      <c r="G508" s="2">
        <f>'Moving Avg'!F508</f>
        <v>16.899710000000002</v>
      </c>
      <c r="H508" s="2">
        <f>'Moving Avg'!G508</f>
        <v>17.104062000000003</v>
      </c>
      <c r="I508" s="2">
        <f>'Moving Avg'!H508</f>
        <v>18.737784000000016</v>
      </c>
      <c r="J508" s="5" t="str">
        <f>OBV!F508</f>
        <v>BEARISH</v>
      </c>
      <c r="K508" s="5" t="str">
        <f>OBV!G508</f>
        <v>NEUTRAL</v>
      </c>
      <c r="L508" s="5" t="str">
        <f>OBV!H508</f>
        <v>CONFIRMED BEARISH</v>
      </c>
    </row>
    <row r="509" spans="1:12" ht="13.5" x14ac:dyDescent="0.25">
      <c r="A509" s="3">
        <f>RSI!A509</f>
        <v>45338</v>
      </c>
      <c r="B509" s="2">
        <f>RSI!B509</f>
        <v>16.5151</v>
      </c>
      <c r="C509" s="2">
        <f>RSI!I509</f>
        <v>30.108374528664356</v>
      </c>
      <c r="D509" s="2">
        <f>MACD!E509</f>
        <v>0.27075183902447364</v>
      </c>
      <c r="E509" s="2">
        <f>MACD!F509</f>
        <v>0.18124881053169001</v>
      </c>
      <c r="F509" s="2">
        <f>'Moving Avg'!D509</f>
        <v>16.473380000000002</v>
      </c>
      <c r="G509" s="2">
        <f>'Moving Avg'!F509</f>
        <v>16.856249999999999</v>
      </c>
      <c r="H509" s="2">
        <f>'Moving Avg'!G509</f>
        <v>17.087373999999997</v>
      </c>
      <c r="I509" s="2">
        <f>'Moving Avg'!H509</f>
        <v>18.723700000000015</v>
      </c>
      <c r="J509" s="5" t="str">
        <f>OBV!F509</f>
        <v>BEARISH</v>
      </c>
      <c r="K509" s="5" t="str">
        <f>OBV!G509</f>
        <v>NEUTRAL</v>
      </c>
      <c r="L509" s="5" t="str">
        <f>OBV!H509</f>
        <v>CONFIRMED BEARISH</v>
      </c>
    </row>
    <row r="510" spans="1:12" ht="13.5" x14ac:dyDescent="0.25">
      <c r="A510" s="3">
        <f>RSI!A510</f>
        <v>45341</v>
      </c>
      <c r="B510" s="2">
        <f>RSI!B510</f>
        <v>16.5151</v>
      </c>
      <c r="C510" s="2">
        <f>RSI!I510</f>
        <v>30.108374528664356</v>
      </c>
      <c r="D510" s="2">
        <f>MACD!E510</f>
        <v>0.25907576876629079</v>
      </c>
      <c r="E510" s="2">
        <f>MACD!F510</f>
        <v>0.19681420217861018</v>
      </c>
      <c r="F510" s="2">
        <f>'Moving Avg'!D510</f>
        <v>16.462960000000002</v>
      </c>
      <c r="G510" s="2">
        <f>'Moving Avg'!F510</f>
        <v>16.825830000000003</v>
      </c>
      <c r="H510" s="2">
        <f>'Moving Avg'!G510</f>
        <v>17.070859999999996</v>
      </c>
      <c r="I510" s="2">
        <f>'Moving Avg'!H510</f>
        <v>18.715122500000017</v>
      </c>
      <c r="J510" s="5" t="str">
        <f>OBV!F510</f>
        <v>BEARISH</v>
      </c>
      <c r="K510" s="5" t="str">
        <f>OBV!G510</f>
        <v>NEUTRAL</v>
      </c>
      <c r="L510" s="5" t="str">
        <f>OBV!H510</f>
        <v>CONFIRMED BEARISH</v>
      </c>
    </row>
    <row r="511" spans="1:12" ht="13.5" x14ac:dyDescent="0.25">
      <c r="A511" s="3">
        <f>RSI!A511</f>
        <v>45342</v>
      </c>
      <c r="B511" s="2">
        <f>RSI!B511</f>
        <v>16.602</v>
      </c>
      <c r="C511" s="2">
        <f>RSI!I511</f>
        <v>36.7239751617929</v>
      </c>
      <c r="D511" s="2">
        <f>MACD!E511</f>
        <v>0.23945861094274434</v>
      </c>
      <c r="E511" s="2">
        <f>MACD!F511</f>
        <v>0.20534308393143702</v>
      </c>
      <c r="F511" s="2">
        <f>'Moving Avg'!D511</f>
        <v>16.497720000000001</v>
      </c>
      <c r="G511" s="2">
        <f>'Moving Avg'!F511</f>
        <v>16.801490000000001</v>
      </c>
      <c r="H511" s="2">
        <f>'Moving Avg'!G511</f>
        <v>17.055387999999997</v>
      </c>
      <c r="I511" s="2">
        <f>'Moving Avg'!H511</f>
        <v>18.701671500000014</v>
      </c>
      <c r="J511" s="5" t="str">
        <f>OBV!F511</f>
        <v>BULLISH</v>
      </c>
      <c r="K511" s="5" t="str">
        <f>OBV!G511</f>
        <v>NEUTRAL</v>
      </c>
      <c r="L511" s="5" t="str">
        <f>OBV!H511</f>
        <v>CONFIRMED BULLISH</v>
      </c>
    </row>
    <row r="512" spans="1:12" ht="13.5" x14ac:dyDescent="0.25">
      <c r="A512" s="3">
        <f>RSI!A512</f>
        <v>45343</v>
      </c>
      <c r="B512" s="2">
        <f>RSI!B512</f>
        <v>16.602</v>
      </c>
      <c r="C512" s="2">
        <f>RSI!I512</f>
        <v>36.723975161792893</v>
      </c>
      <c r="D512" s="2">
        <f>MACD!E512</f>
        <v>0.21620233503036346</v>
      </c>
      <c r="E512" s="2">
        <f>MACD!F512</f>
        <v>0.20751493415122232</v>
      </c>
      <c r="F512" s="2">
        <f>'Moving Avg'!D512</f>
        <v>16.53248</v>
      </c>
      <c r="G512" s="2">
        <f>'Moving Avg'!F512</f>
        <v>16.77976</v>
      </c>
      <c r="H512" s="2">
        <f>'Moving Avg'!G512</f>
        <v>17.040089999999996</v>
      </c>
      <c r="I512" s="2">
        <f>'Moving Avg'!H512</f>
        <v>18.687943000000015</v>
      </c>
      <c r="J512" s="5" t="str">
        <f>OBV!F512</f>
        <v>BULLISH</v>
      </c>
      <c r="K512" s="5" t="str">
        <f>OBV!G512</f>
        <v>NEUTRAL</v>
      </c>
      <c r="L512" s="5" t="str">
        <f>OBV!H512</f>
        <v>CONFIRMED BULLISH</v>
      </c>
    </row>
    <row r="513" spans="1:12" ht="13.5" x14ac:dyDescent="0.25">
      <c r="A513" s="3">
        <f>RSI!A513</f>
        <v>45344</v>
      </c>
      <c r="B513" s="2">
        <f>RSI!B513</f>
        <v>16.602</v>
      </c>
      <c r="C513" s="2">
        <f>RSI!I513</f>
        <v>36.723975161792893</v>
      </c>
      <c r="D513" s="2">
        <f>MACD!E513</f>
        <v>0.16704197828954648</v>
      </c>
      <c r="E513" s="2">
        <f>MACD!F513</f>
        <v>0.19942034297888717</v>
      </c>
      <c r="F513" s="2">
        <f>'Moving Avg'!D513</f>
        <v>16.567240000000002</v>
      </c>
      <c r="G513" s="2">
        <f>'Moving Avg'!F513</f>
        <v>16.758029999999998</v>
      </c>
      <c r="H513" s="2">
        <f>'Moving Avg'!G513</f>
        <v>17.024791999999994</v>
      </c>
      <c r="I513" s="2">
        <f>'Moving Avg'!H513</f>
        <v>18.674293500000012</v>
      </c>
      <c r="J513" s="5" t="str">
        <f>OBV!F513</f>
        <v>BULLISH</v>
      </c>
      <c r="K513" s="5" t="str">
        <f>OBV!G513</f>
        <v>NEUTRAL</v>
      </c>
      <c r="L513" s="5" t="str">
        <f>OBV!H513</f>
        <v>CONFIRMED BULLISH</v>
      </c>
    </row>
    <row r="514" spans="1:12" ht="13.5" x14ac:dyDescent="0.25">
      <c r="A514" s="3">
        <f>RSI!A514</f>
        <v>45345</v>
      </c>
      <c r="B514" s="2">
        <f>RSI!B514</f>
        <v>16.602</v>
      </c>
      <c r="C514" s="2">
        <f>RSI!I514</f>
        <v>36.723975161792893</v>
      </c>
      <c r="D514" s="2">
        <f>MACD!E514</f>
        <v>0.12394549391096277</v>
      </c>
      <c r="E514" s="2">
        <f>MACD!F514</f>
        <v>0.18432537316530229</v>
      </c>
      <c r="F514" s="2">
        <f>'Moving Avg'!D514</f>
        <v>16.584620000000001</v>
      </c>
      <c r="G514" s="2">
        <f>'Moving Avg'!F514</f>
        <v>16.731954999999996</v>
      </c>
      <c r="H514" s="2">
        <f>'Moving Avg'!G514</f>
        <v>17.010883999999994</v>
      </c>
      <c r="I514" s="2">
        <f>'Moving Avg'!H514</f>
        <v>18.661436500000011</v>
      </c>
      <c r="J514" s="5" t="str">
        <f>OBV!F514</f>
        <v>BULLISH</v>
      </c>
      <c r="K514" s="5" t="str">
        <f>OBV!G514</f>
        <v>NEUTRAL</v>
      </c>
      <c r="L514" s="5" t="str">
        <f>OBV!H514</f>
        <v>CONFIRMED BULLISH</v>
      </c>
    </row>
    <row r="515" spans="1:12" ht="13.5" x14ac:dyDescent="0.25">
      <c r="A515" s="3">
        <f>RSI!A515</f>
        <v>45348</v>
      </c>
      <c r="B515" s="2">
        <f>RSI!B515</f>
        <v>16.7758</v>
      </c>
      <c r="C515" s="2">
        <f>RSI!I515</f>
        <v>49.566065445113104</v>
      </c>
      <c r="D515" s="2">
        <f>MACD!E515</f>
        <v>7.3018670037019007E-2</v>
      </c>
      <c r="E515" s="2">
        <f>MACD!F515</f>
        <v>0.16206403253964563</v>
      </c>
      <c r="F515" s="2">
        <f>'Moving Avg'!D515</f>
        <v>16.636760000000002</v>
      </c>
      <c r="G515" s="2">
        <f>'Moving Avg'!F515</f>
        <v>16.712829999999993</v>
      </c>
      <c r="H515" s="2">
        <f>'Moving Avg'!G515</f>
        <v>16.999757999999993</v>
      </c>
      <c r="I515" s="2">
        <f>'Moving Avg'!H515</f>
        <v>18.648656000000013</v>
      </c>
      <c r="J515" s="5" t="str">
        <f>OBV!F515</f>
        <v>BULLISH</v>
      </c>
      <c r="K515" s="5" t="str">
        <f>OBV!G515</f>
        <v>NEUTRAL</v>
      </c>
      <c r="L515" s="5" t="str">
        <f>OBV!H515</f>
        <v>CONFIRMED BULLISH</v>
      </c>
    </row>
    <row r="516" spans="1:12" ht="13.5" x14ac:dyDescent="0.25">
      <c r="A516" s="3">
        <f>RSI!A516</f>
        <v>45349</v>
      </c>
      <c r="B516" s="2">
        <f>RSI!B516</f>
        <v>16.680199999999999</v>
      </c>
      <c r="C516" s="2">
        <f>RSI!I516</f>
        <v>44.2465863694338</v>
      </c>
      <c r="D516" s="2">
        <f>MACD!E516</f>
        <v>1.5606273326241649E-2</v>
      </c>
      <c r="E516" s="2">
        <f>MACD!F516</f>
        <v>0.13277248069696482</v>
      </c>
      <c r="F516" s="2">
        <f>'Moving Avg'!D516</f>
        <v>16.6524</v>
      </c>
      <c r="G516" s="2">
        <f>'Moving Avg'!F516</f>
        <v>16.688924999999998</v>
      </c>
      <c r="H516" s="2">
        <f>'Moving Avg'!G516</f>
        <v>16.986719999999995</v>
      </c>
      <c r="I516" s="2">
        <f>'Moving Avg'!H516</f>
        <v>18.63539750000001</v>
      </c>
      <c r="J516" s="5" t="str">
        <f>OBV!F516</f>
        <v>BULLISH</v>
      </c>
      <c r="K516" s="5" t="str">
        <f>OBV!G516</f>
        <v>NEUTRAL</v>
      </c>
      <c r="L516" s="5" t="str">
        <f>OBV!H516</f>
        <v>CONFIRMED BULLISH</v>
      </c>
    </row>
    <row r="517" spans="1:12" ht="13.5" x14ac:dyDescent="0.25">
      <c r="A517" s="3">
        <f>RSI!A517</f>
        <v>45350</v>
      </c>
      <c r="B517" s="2">
        <f>RSI!B517</f>
        <v>16.680199999999999</v>
      </c>
      <c r="C517" s="2">
        <f>RSI!I517</f>
        <v>44.246586369433793</v>
      </c>
      <c r="D517" s="2">
        <f>MACD!E517</f>
        <v>-3.2424593308427063E-2</v>
      </c>
      <c r="E517" s="2">
        <f>MACD!F517</f>
        <v>9.9733065895886458E-2</v>
      </c>
      <c r="F517" s="2">
        <f>'Moving Avg'!D517</f>
        <v>16.668039999999998</v>
      </c>
      <c r="G517" s="2">
        <f>'Moving Avg'!F517</f>
        <v>16.665019999999998</v>
      </c>
      <c r="H517" s="2">
        <f>'Moving Avg'!G517</f>
        <v>16.973681999999993</v>
      </c>
      <c r="I517" s="2">
        <f>'Moving Avg'!H517</f>
        <v>18.621743000000009</v>
      </c>
      <c r="J517" s="5" t="str">
        <f>OBV!F517</f>
        <v>BULLISH</v>
      </c>
      <c r="K517" s="5" t="str">
        <f>OBV!G517</f>
        <v>NEUTRAL</v>
      </c>
      <c r="L517" s="5" t="str">
        <f>OBV!H517</f>
        <v>CONFIRMED BULLISH</v>
      </c>
    </row>
    <row r="518" spans="1:12" ht="13.5" x14ac:dyDescent="0.25">
      <c r="A518" s="3">
        <f>RSI!A518</f>
        <v>45351</v>
      </c>
      <c r="B518" s="2">
        <f>RSI!B518</f>
        <v>16.680199999999999</v>
      </c>
      <c r="C518" s="2">
        <f>RSI!I518</f>
        <v>44.246586369433793</v>
      </c>
      <c r="D518" s="2">
        <f>MACD!E518</f>
        <v>-7.2557898012984623E-2</v>
      </c>
      <c r="E518" s="2">
        <f>MACD!F518</f>
        <v>6.5274873114112245E-2</v>
      </c>
      <c r="F518" s="2">
        <f>'Moving Avg'!D518</f>
        <v>16.683680000000003</v>
      </c>
      <c r="G518" s="2">
        <f>'Moving Avg'!F518</f>
        <v>16.639375000000001</v>
      </c>
      <c r="H518" s="2">
        <f>'Moving Avg'!G518</f>
        <v>16.960989999999992</v>
      </c>
      <c r="I518" s="2">
        <f>'Moving Avg'!H518</f>
        <v>18.608088500000004</v>
      </c>
      <c r="J518" s="5" t="str">
        <f>OBV!F518</f>
        <v>BULLISH</v>
      </c>
      <c r="K518" s="5" t="str">
        <f>OBV!G518</f>
        <v>NEUTRAL</v>
      </c>
      <c r="L518" s="5" t="str">
        <f>OBV!H518</f>
        <v>CONFIRMED BULLISH</v>
      </c>
    </row>
    <row r="519" spans="1:12" ht="13.5" x14ac:dyDescent="0.25">
      <c r="A519" s="3">
        <f>RSI!A519</f>
        <v>45352</v>
      </c>
      <c r="B519" s="2">
        <f>RSI!B519</f>
        <v>16.6889</v>
      </c>
      <c r="C519" s="2">
        <f>RSI!I519</f>
        <v>44.918488347881272</v>
      </c>
      <c r="D519" s="2">
        <f>MACD!E519</f>
        <v>-9.3321508274240017E-2</v>
      </c>
      <c r="E519" s="2">
        <f>MACD!F519</f>
        <v>3.3555596836441798E-2</v>
      </c>
      <c r="F519" s="2">
        <f>'Moving Avg'!D519</f>
        <v>16.701060000000002</v>
      </c>
      <c r="G519" s="2">
        <f>'Moving Avg'!F519</f>
        <v>16.626335000000001</v>
      </c>
      <c r="H519" s="2">
        <f>'Moving Avg'!G519</f>
        <v>16.948471999999992</v>
      </c>
      <c r="I519" s="2">
        <f>'Moving Avg'!H519</f>
        <v>18.592893000000007</v>
      </c>
      <c r="J519" s="5" t="str">
        <f>OBV!F519</f>
        <v>BULLISH</v>
      </c>
      <c r="K519" s="5" t="str">
        <f>OBV!G519</f>
        <v>NEUTRAL</v>
      </c>
      <c r="L519" s="5" t="str">
        <f>OBV!H519</f>
        <v>CONFIRMED BULLISH</v>
      </c>
    </row>
    <row r="520" spans="1:12" ht="13.5" x14ac:dyDescent="0.25">
      <c r="A520" s="3">
        <f>RSI!A520</f>
        <v>45355</v>
      </c>
      <c r="B520" s="2">
        <f>RSI!B520</f>
        <v>16.680199999999999</v>
      </c>
      <c r="C520" s="2">
        <f>RSI!I520</f>
        <v>44.342989957331625</v>
      </c>
      <c r="D520" s="2">
        <f>MACD!E520</f>
        <v>-0.10986198345586118</v>
      </c>
      <c r="E520" s="2">
        <f>MACD!F520</f>
        <v>4.8720807779812046E-3</v>
      </c>
      <c r="F520" s="2">
        <f>'Moving Avg'!D520</f>
        <v>16.681940000000001</v>
      </c>
      <c r="G520" s="2">
        <f>'Moving Avg'!F520</f>
        <v>16.615905000000001</v>
      </c>
      <c r="H520" s="2">
        <f>'Moving Avg'!G520</f>
        <v>16.943255999999995</v>
      </c>
      <c r="I520" s="2">
        <f>'Moving Avg'!H520</f>
        <v>18.577852000000004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</row>
    <row r="521" spans="1:12" ht="13.5" x14ac:dyDescent="0.25">
      <c r="A521" s="3">
        <f>RSI!A521</f>
        <v>45356</v>
      </c>
      <c r="B521" s="2">
        <f>RSI!B521</f>
        <v>16.6889</v>
      </c>
      <c r="C521" s="2">
        <f>RSI!I521</f>
        <v>45.10047188528295</v>
      </c>
      <c r="D521" s="2">
        <f>MACD!E521</f>
        <v>-0.11072575194908651</v>
      </c>
      <c r="E521" s="2">
        <f>MACD!F521</f>
        <v>-1.8247485767432341E-2</v>
      </c>
      <c r="F521" s="2">
        <f>'Moving Avg'!D521</f>
        <v>16.683680000000003</v>
      </c>
      <c r="G521" s="2">
        <f>'Moving Avg'!F521</f>
        <v>16.607645000000002</v>
      </c>
      <c r="H521" s="2">
        <f>'Moving Avg'!G521</f>
        <v>16.938213999999995</v>
      </c>
      <c r="I521" s="2">
        <f>'Moving Avg'!H521</f>
        <v>18.568757000000009</v>
      </c>
      <c r="J521" s="5" t="str">
        <f>OBV!F521</f>
        <v>BEARISH</v>
      </c>
      <c r="K521" s="5" t="str">
        <f>OBV!G521</f>
        <v>NEUTRAL</v>
      </c>
      <c r="L521" s="5" t="str">
        <f>OBV!H521</f>
        <v>BEARISH DIVERGENCE</v>
      </c>
    </row>
    <row r="522" spans="1:12" ht="13.5" x14ac:dyDescent="0.25">
      <c r="A522" s="3">
        <f>RSI!A522</f>
        <v>45357</v>
      </c>
      <c r="B522" s="2">
        <f>RSI!B522</f>
        <v>16.6889</v>
      </c>
      <c r="C522" s="2">
        <f>RSI!I522</f>
        <v>45.100471885282943</v>
      </c>
      <c r="D522" s="2">
        <f>MACD!E522</f>
        <v>-0.1111309751053291</v>
      </c>
      <c r="E522" s="2">
        <f>MACD!F522</f>
        <v>-3.6824183635011692E-2</v>
      </c>
      <c r="F522" s="2">
        <f>'Moving Avg'!D522</f>
        <v>16.685420000000001</v>
      </c>
      <c r="G522" s="2">
        <f>'Moving Avg'!F522</f>
        <v>16.601995000000002</v>
      </c>
      <c r="H522" s="2">
        <f>'Moving Avg'!G522</f>
        <v>16.933171999999992</v>
      </c>
      <c r="I522" s="2">
        <f>'Moving Avg'!H522</f>
        <v>18.555859000000009</v>
      </c>
      <c r="J522" s="5" t="str">
        <f>OBV!F522</f>
        <v>BEARISH</v>
      </c>
      <c r="K522" s="5" t="str">
        <f>OBV!G522</f>
        <v>NEUTRAL</v>
      </c>
      <c r="L522" s="5" t="str">
        <f>OBV!H522</f>
        <v>BEARISH DIVERGENCE</v>
      </c>
    </row>
    <row r="523" spans="1:12" ht="13.5" x14ac:dyDescent="0.25">
      <c r="A523" s="3">
        <f>RSI!A523</f>
        <v>45358</v>
      </c>
      <c r="B523" s="2">
        <f>RSI!B523</f>
        <v>16.645499999999998</v>
      </c>
      <c r="C523" s="2">
        <f>RSI!I523</f>
        <v>41.808494965804186</v>
      </c>
      <c r="D523" s="2">
        <f>MACD!E523</f>
        <v>-0.10795750635189805</v>
      </c>
      <c r="E523" s="2">
        <f>MACD!F523</f>
        <v>-5.1050848178388966E-2</v>
      </c>
      <c r="F523" s="2">
        <f>'Moving Avg'!D523</f>
        <v>16.67848</v>
      </c>
      <c r="G523" s="2">
        <f>'Moving Avg'!F523</f>
        <v>16.60417</v>
      </c>
      <c r="H523" s="2">
        <f>'Moving Avg'!G523</f>
        <v>16.927087999999991</v>
      </c>
      <c r="I523" s="2">
        <f>'Moving Avg'!H523</f>
        <v>18.540882000000007</v>
      </c>
      <c r="J523" s="5" t="str">
        <f>OBV!F523</f>
        <v>BEARISH</v>
      </c>
      <c r="K523" s="5" t="str">
        <f>OBV!G523</f>
        <v>NEUTRAL</v>
      </c>
      <c r="L523" s="5" t="str">
        <f>OBV!H523</f>
        <v>CONFIRMED BEARISH</v>
      </c>
    </row>
    <row r="524" spans="1:12" ht="13.5" x14ac:dyDescent="0.25">
      <c r="A524" s="3">
        <f>RSI!A524</f>
        <v>45359</v>
      </c>
      <c r="B524" s="2">
        <f>RSI!B524</f>
        <v>16.636800000000001</v>
      </c>
      <c r="C524" s="2">
        <f>RSI!I524</f>
        <v>41.159913762123431</v>
      </c>
      <c r="D524" s="2">
        <f>MACD!E524</f>
        <v>-0.10409216751257944</v>
      </c>
      <c r="E524" s="2">
        <f>MACD!F524</f>
        <v>-6.165911204522706E-2</v>
      </c>
      <c r="F524" s="2">
        <f>'Moving Avg'!D524</f>
        <v>16.668060000000004</v>
      </c>
      <c r="G524" s="2">
        <f>'Moving Avg'!F524</f>
        <v>16.606780000000004</v>
      </c>
      <c r="H524" s="2">
        <f>'Moving Avg'!G524</f>
        <v>16.920829999999992</v>
      </c>
      <c r="I524" s="2">
        <f>'Moving Avg'!H524</f>
        <v>18.522653000000005</v>
      </c>
      <c r="J524" s="5" t="str">
        <f>OBV!F524</f>
        <v>BEARISH</v>
      </c>
      <c r="K524" s="5" t="str">
        <f>OBV!G524</f>
        <v>NEUTRAL</v>
      </c>
      <c r="L524" s="5" t="str">
        <f>OBV!H524</f>
        <v>CONFIRMED BEARISH</v>
      </c>
    </row>
    <row r="525" spans="1:12" ht="13.5" x14ac:dyDescent="0.25">
      <c r="A525" s="3">
        <f>RSI!A525</f>
        <v>45362</v>
      </c>
      <c r="B525" s="2">
        <f>RSI!B525</f>
        <v>16.6281</v>
      </c>
      <c r="C525" s="2">
        <f>RSI!I525</f>
        <v>40.483576399352614</v>
      </c>
      <c r="D525" s="2">
        <f>MACD!E525</f>
        <v>-7.2891207823509774E-2</v>
      </c>
      <c r="E525" s="2">
        <f>MACD!F525</f>
        <v>-6.3905531200883603E-2</v>
      </c>
      <c r="F525" s="2">
        <f>'Moving Avg'!D525</f>
        <v>16.657640000000001</v>
      </c>
      <c r="G525" s="2">
        <f>'Moving Avg'!F525</f>
        <v>16.609825000000001</v>
      </c>
      <c r="H525" s="2">
        <f>'Moving Avg'!G525</f>
        <v>16.914397999999991</v>
      </c>
      <c r="I525" s="2">
        <f>'Moving Avg'!H525</f>
        <v>18.502835500000007</v>
      </c>
      <c r="J525" s="5" t="str">
        <f>OBV!F525</f>
        <v>BEARISH</v>
      </c>
      <c r="K525" s="5" t="str">
        <f>OBV!G525</f>
        <v>NEUTRAL</v>
      </c>
      <c r="L525" s="5" t="str">
        <f>OBV!H525</f>
        <v>CONFIRMED BEARISH</v>
      </c>
    </row>
    <row r="526" spans="1:12" ht="13.5" x14ac:dyDescent="0.25">
      <c r="A526" s="3">
        <f>RSI!A526</f>
        <v>45363</v>
      </c>
      <c r="B526" s="2">
        <f>RSI!B526</f>
        <v>16.6281</v>
      </c>
      <c r="C526" s="2">
        <f>RSI!I526</f>
        <v>40.483576399352621</v>
      </c>
      <c r="D526" s="2">
        <f>MACD!E526</f>
        <v>-6.0639843875396338E-2</v>
      </c>
      <c r="E526" s="2">
        <f>MACD!F526</f>
        <v>-6.3252393735786144E-2</v>
      </c>
      <c r="F526" s="2">
        <f>'Moving Avg'!D526</f>
        <v>16.645479999999999</v>
      </c>
      <c r="G526" s="2">
        <f>'Moving Avg'!F526</f>
        <v>16.619820000000004</v>
      </c>
      <c r="H526" s="2">
        <f>'Moving Avg'!G526</f>
        <v>16.890581999999995</v>
      </c>
      <c r="I526" s="2">
        <f>'Moving Avg'!H526</f>
        <v>18.484602500000008</v>
      </c>
      <c r="J526" s="5" t="str">
        <f>OBV!F526</f>
        <v>BEARISH</v>
      </c>
      <c r="K526" s="5" t="str">
        <f>OBV!G526</f>
        <v>NEUTRAL</v>
      </c>
      <c r="L526" s="5" t="str">
        <f>OBV!H526</f>
        <v>CONFIRMED BEARISH</v>
      </c>
    </row>
    <row r="527" spans="1:12" ht="13.5" x14ac:dyDescent="0.25">
      <c r="A527" s="3">
        <f>RSI!A527</f>
        <v>45364</v>
      </c>
      <c r="B527" s="2">
        <f>RSI!B527</f>
        <v>16.6281</v>
      </c>
      <c r="C527" s="2">
        <f>RSI!I527</f>
        <v>40.483576399352621</v>
      </c>
      <c r="D527" s="2">
        <f>MACD!E527</f>
        <v>-4.9756412361912083E-2</v>
      </c>
      <c r="E527" s="2">
        <f>MACD!F527</f>
        <v>-6.0553197461011336E-2</v>
      </c>
      <c r="F527" s="2">
        <f>'Moving Avg'!D527</f>
        <v>16.633320000000001</v>
      </c>
      <c r="G527" s="2">
        <f>'Moving Avg'!F527</f>
        <v>16.629815000000001</v>
      </c>
      <c r="H527" s="2">
        <f>'Moving Avg'!G527</f>
        <v>16.875457999999995</v>
      </c>
      <c r="I527" s="2">
        <f>'Moving Avg'!H527</f>
        <v>18.466765500000008</v>
      </c>
      <c r="J527" s="5" t="str">
        <f>OBV!F527</f>
        <v>BEARISH</v>
      </c>
      <c r="K527" s="5" t="str">
        <f>OBV!G527</f>
        <v>NEUTRAL</v>
      </c>
      <c r="L527" s="5" t="str">
        <f>OBV!H527</f>
        <v>CONFIRMED BEARISH</v>
      </c>
    </row>
    <row r="528" spans="1:12" ht="13.5" x14ac:dyDescent="0.25">
      <c r="A528" s="3">
        <f>RSI!A528</f>
        <v>45365</v>
      </c>
      <c r="B528" s="2">
        <f>RSI!B528</f>
        <v>16.6281</v>
      </c>
      <c r="C528" s="2">
        <f>RSI!I528</f>
        <v>40.483576399352621</v>
      </c>
      <c r="D528" s="2">
        <f>MACD!E528</f>
        <v>-4.0068750493947647E-2</v>
      </c>
      <c r="E528" s="2">
        <f>MACD!F528</f>
        <v>-5.6456308067598604E-2</v>
      </c>
      <c r="F528" s="2">
        <f>'Moving Avg'!D528</f>
        <v>16.629840000000002</v>
      </c>
      <c r="G528" s="2">
        <f>'Moving Avg'!F528</f>
        <v>16.639810000000004</v>
      </c>
      <c r="H528" s="2">
        <f>'Moving Avg'!G528</f>
        <v>16.860682000000001</v>
      </c>
      <c r="I528" s="2">
        <f>'Moving Avg'!H528</f>
        <v>18.448612000000008</v>
      </c>
      <c r="J528" s="5" t="str">
        <f>OBV!F528</f>
        <v>BEARISH</v>
      </c>
      <c r="K528" s="5" t="str">
        <f>OBV!G528</f>
        <v>NEUTRAL</v>
      </c>
      <c r="L528" s="5" t="str">
        <f>OBV!H528</f>
        <v>CONFIRMED BEARISH</v>
      </c>
    </row>
    <row r="529" spans="1:12" ht="13.5" x14ac:dyDescent="0.25">
      <c r="A529" s="3">
        <f>RSI!A529</f>
        <v>45366</v>
      </c>
      <c r="B529" s="2">
        <f>RSI!B529</f>
        <v>16.610700000000001</v>
      </c>
      <c r="C529" s="2">
        <f>RSI!I529</f>
        <v>38.769811127237354</v>
      </c>
      <c r="D529" s="2">
        <f>MACD!E529</f>
        <v>-2.8800995463562629E-2</v>
      </c>
      <c r="E529" s="2">
        <f>MACD!F529</f>
        <v>-5.0925245546791412E-2</v>
      </c>
      <c r="F529" s="2">
        <f>'Moving Avg'!D529</f>
        <v>16.62462</v>
      </c>
      <c r="G529" s="2">
        <f>'Moving Avg'!F529</f>
        <v>16.644590000000001</v>
      </c>
      <c r="H529" s="2">
        <f>'Moving Avg'!G529</f>
        <v>16.845905999999999</v>
      </c>
      <c r="I529" s="2">
        <f>'Moving Avg'!H529</f>
        <v>18.428668000000009</v>
      </c>
      <c r="J529" s="5" t="str">
        <f>OBV!F529</f>
        <v>BEARISH</v>
      </c>
      <c r="K529" s="5" t="str">
        <f>OBV!G529</f>
        <v>NEUTRAL</v>
      </c>
      <c r="L529" s="5" t="str">
        <f>OBV!H529</f>
        <v>CONFIRMED BEARISH</v>
      </c>
    </row>
    <row r="530" spans="1:12" ht="13.5" x14ac:dyDescent="0.25">
      <c r="A530" s="3">
        <f>RSI!A530</f>
        <v>45369</v>
      </c>
      <c r="B530" s="2">
        <f>RSI!B530</f>
        <v>16.602</v>
      </c>
      <c r="C530" s="2">
        <f>RSI!I530</f>
        <v>37.905773769682497</v>
      </c>
      <c r="D530" s="2">
        <f>MACD!E530</f>
        <v>-1.9447614793445922E-2</v>
      </c>
      <c r="E530" s="2">
        <f>MACD!F530</f>
        <v>-4.4629719396122314E-2</v>
      </c>
      <c r="F530" s="2">
        <f>'Moving Avg'!D530</f>
        <v>16.619400000000002</v>
      </c>
      <c r="G530" s="2">
        <f>'Moving Avg'!F530</f>
        <v>16.648935000000002</v>
      </c>
      <c r="H530" s="2">
        <f>'Moving Avg'!G530</f>
        <v>16.832172</v>
      </c>
      <c r="I530" s="2">
        <f>'Moving Avg'!H530</f>
        <v>18.408878500000011</v>
      </c>
      <c r="J530" s="5" t="str">
        <f>OBV!F530</f>
        <v>BEARISH</v>
      </c>
      <c r="K530" s="5" t="str">
        <f>OBV!G530</f>
        <v>NEUTRAL</v>
      </c>
      <c r="L530" s="5" t="str">
        <f>OBV!H530</f>
        <v>CONFIRMED BEARISH</v>
      </c>
    </row>
    <row r="531" spans="1:12" ht="13.5" x14ac:dyDescent="0.25">
      <c r="A531" s="3">
        <f>RSI!A531</f>
        <v>45370</v>
      </c>
      <c r="B531" s="2">
        <f>RSI!B531</f>
        <v>16.602</v>
      </c>
      <c r="C531" s="2">
        <f>RSI!I531</f>
        <v>37.905773769682497</v>
      </c>
      <c r="D531" s="2">
        <f>MACD!E531</f>
        <v>-9.6682126753364628E-3</v>
      </c>
      <c r="E531" s="2">
        <f>MACD!F531</f>
        <v>-3.7637418051965146E-2</v>
      </c>
      <c r="F531" s="2">
        <f>'Moving Avg'!D531</f>
        <v>16.614180000000001</v>
      </c>
      <c r="G531" s="2">
        <f>'Moving Avg'!F531</f>
        <v>16.648934999999994</v>
      </c>
      <c r="H531" s="2">
        <f>'Moving Avg'!G531</f>
        <v>16.820176</v>
      </c>
      <c r="I531" s="2">
        <f>'Moving Avg'!H531</f>
        <v>18.38675700000001</v>
      </c>
      <c r="J531" s="5" t="str">
        <f>OBV!F531</f>
        <v>BEARISH</v>
      </c>
      <c r="K531" s="5" t="str">
        <f>OBV!G531</f>
        <v>NEUTRAL</v>
      </c>
      <c r="L531" s="5" t="str">
        <f>OBV!H531</f>
        <v>CONFIRMED BEARISH</v>
      </c>
    </row>
    <row r="532" spans="1:12" ht="13.5" x14ac:dyDescent="0.25">
      <c r="A532" s="3">
        <f>RSI!A532</f>
        <v>45372</v>
      </c>
      <c r="B532" s="2">
        <f>RSI!B532</f>
        <v>16.602</v>
      </c>
      <c r="C532" s="2">
        <f>RSI!I532</f>
        <v>37.905773769682497</v>
      </c>
      <c r="D532" s="2">
        <f>MACD!E532</f>
        <v>-9.0579548678348942E-4</v>
      </c>
      <c r="E532" s="2">
        <f>MACD!F532</f>
        <v>-3.0291093538928816E-2</v>
      </c>
      <c r="F532" s="2">
        <f>'Moving Avg'!D532</f>
        <v>16.608960000000003</v>
      </c>
      <c r="G532" s="2">
        <f>'Moving Avg'!F532</f>
        <v>16.648934999999994</v>
      </c>
      <c r="H532" s="2">
        <f>'Moving Avg'!G532</f>
        <v>16.80818</v>
      </c>
      <c r="I532" s="2">
        <f>'Moving Avg'!H532</f>
        <v>18.368721000000008</v>
      </c>
      <c r="J532" s="5" t="str">
        <f>OBV!F532</f>
        <v>BEARISH</v>
      </c>
      <c r="K532" s="5" t="str">
        <f>OBV!G532</f>
        <v>NEUTRAL</v>
      </c>
      <c r="L532" s="5" t="str">
        <f>OBV!H532</f>
        <v>CONFIRMED BEARISH</v>
      </c>
    </row>
    <row r="533" spans="1:12" ht="13.5" x14ac:dyDescent="0.25">
      <c r="A533" s="3">
        <f>RSI!A533</f>
        <v>45373</v>
      </c>
      <c r="B533" s="2">
        <f>RSI!B533</f>
        <v>16.602</v>
      </c>
      <c r="C533" s="2">
        <f>RSI!I533</f>
        <v>37.90577376968249</v>
      </c>
      <c r="D533" s="2">
        <f>MACD!E533</f>
        <v>2.8305895423841321E-4</v>
      </c>
      <c r="E533" s="2">
        <f>MACD!F533</f>
        <v>-2.4176263040295371E-2</v>
      </c>
      <c r="F533" s="2">
        <f>'Moving Avg'!D533</f>
        <v>16.603740000000002</v>
      </c>
      <c r="G533" s="2">
        <f>'Moving Avg'!F533</f>
        <v>16.648934999999991</v>
      </c>
      <c r="H533" s="2">
        <f>'Moving Avg'!G533</f>
        <v>16.797923999999998</v>
      </c>
      <c r="I533" s="2">
        <f>'Moving Avg'!H533</f>
        <v>18.348511500000008</v>
      </c>
      <c r="J533" s="5" t="str">
        <f>OBV!F533</f>
        <v>BEARISH</v>
      </c>
      <c r="K533" s="5" t="str">
        <f>OBV!G533</f>
        <v>NEUTRAL</v>
      </c>
      <c r="L533" s="5" t="str">
        <f>OBV!H533</f>
        <v>CONFIRMED BEARISH</v>
      </c>
    </row>
    <row r="534" spans="1:12" ht="13.5" x14ac:dyDescent="0.25">
      <c r="A534" s="3">
        <f>RSI!A534</f>
        <v>45376</v>
      </c>
      <c r="B534" s="2">
        <f>RSI!B534</f>
        <v>16.558499999999999</v>
      </c>
      <c r="C534" s="2">
        <f>RSI!I534</f>
        <v>32.964943764002541</v>
      </c>
      <c r="D534" s="2">
        <f>MACD!E534</f>
        <v>3.5907590552746171E-3</v>
      </c>
      <c r="E534" s="2">
        <f>MACD!F534</f>
        <v>-1.8622858621181373E-2</v>
      </c>
      <c r="F534" s="2">
        <f>'Moving Avg'!D534</f>
        <v>16.593299999999999</v>
      </c>
      <c r="G534" s="2">
        <f>'Moving Avg'!F534</f>
        <v>16.646759999999993</v>
      </c>
      <c r="H534" s="2">
        <f>'Moving Avg'!G534</f>
        <v>16.786969999999997</v>
      </c>
      <c r="I534" s="2">
        <f>'Moving Avg'!H534</f>
        <v>18.328084500000003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</row>
    <row r="535" spans="1:12" ht="13.5" x14ac:dyDescent="0.25">
      <c r="A535" s="3">
        <f>RSI!A535</f>
        <v>45377</v>
      </c>
      <c r="B535" s="2">
        <f>RSI!B535</f>
        <v>16.558499999999999</v>
      </c>
      <c r="C535" s="2">
        <f>RSI!I535</f>
        <v>32.964943764002541</v>
      </c>
      <c r="D535" s="2">
        <f>MACD!E535</f>
        <v>5.6951878061681782E-3</v>
      </c>
      <c r="E535" s="2">
        <f>MACD!F535</f>
        <v>-1.3759249335711463E-2</v>
      </c>
      <c r="F535" s="2">
        <f>'Moving Avg'!D535</f>
        <v>16.584599999999998</v>
      </c>
      <c r="G535" s="2">
        <f>'Moving Avg'!F535</f>
        <v>16.635894999999994</v>
      </c>
      <c r="H535" s="2">
        <f>'Moving Avg'!G535</f>
        <v>16.776363999999997</v>
      </c>
      <c r="I535" s="2">
        <f>'Moving Avg'!H535</f>
        <v>18.309005000000003</v>
      </c>
      <c r="J535" s="5" t="str">
        <f>OBV!F535</f>
        <v>BEARISH</v>
      </c>
      <c r="K535" s="5" t="str">
        <f>OBV!G535</f>
        <v>NEUTRAL</v>
      </c>
      <c r="L535" s="5" t="str">
        <f>OBV!H535</f>
        <v>CONFIRMED BEARISH</v>
      </c>
    </row>
    <row r="536" spans="1:12" ht="13.5" x14ac:dyDescent="0.25">
      <c r="A536" s="3">
        <f>RSI!A536</f>
        <v>45378</v>
      </c>
      <c r="B536" s="2">
        <f>RSI!B536</f>
        <v>16.506399999999999</v>
      </c>
      <c r="C536" s="2">
        <f>RSI!I536</f>
        <v>27.911420018059431</v>
      </c>
      <c r="D536" s="2">
        <f>MACD!E536</f>
        <v>1.1931475997826624E-2</v>
      </c>
      <c r="E536" s="2">
        <f>MACD!F536</f>
        <v>-8.6211042690038462E-3</v>
      </c>
      <c r="F536" s="2">
        <f>'Moving Avg'!D536</f>
        <v>16.565480000000001</v>
      </c>
      <c r="G536" s="2">
        <f>'Moving Avg'!F536</f>
        <v>16.627204999999996</v>
      </c>
      <c r="H536" s="2">
        <f>'Moving Avg'!G536</f>
        <v>16.761413999999995</v>
      </c>
      <c r="I536" s="2">
        <f>'Moving Avg'!H536</f>
        <v>18.289665000000003</v>
      </c>
      <c r="J536" s="5" t="str">
        <f>OBV!F536</f>
        <v>BEARISH</v>
      </c>
      <c r="K536" s="5" t="str">
        <f>OBV!G536</f>
        <v>NEUTRAL</v>
      </c>
      <c r="L536" s="5" t="str">
        <f>OBV!H536</f>
        <v>CONFIRMED BEARISH</v>
      </c>
    </row>
    <row r="537" spans="1:12" ht="13.5" x14ac:dyDescent="0.25">
      <c r="A537" s="3">
        <f>RSI!A537</f>
        <v>45379</v>
      </c>
      <c r="B537" s="2">
        <f>RSI!B537</f>
        <v>16.5151</v>
      </c>
      <c r="C537" s="2">
        <f>RSI!I537</f>
        <v>29.845453575783239</v>
      </c>
      <c r="D537" s="2">
        <f>MACD!E537</f>
        <v>1.7423935680771052E-2</v>
      </c>
      <c r="E537" s="2">
        <f>MACD!F537</f>
        <v>-3.4120962790488664E-3</v>
      </c>
      <c r="F537" s="2">
        <f>'Moving Avg'!D537</f>
        <v>16.548099999999998</v>
      </c>
      <c r="G537" s="2">
        <f>'Moving Avg'!F537</f>
        <v>16.618949999999998</v>
      </c>
      <c r="H537" s="2">
        <f>'Moving Avg'!G537</f>
        <v>16.746637999999997</v>
      </c>
      <c r="I537" s="2">
        <f>'Moving Avg'!H537</f>
        <v>18.272281000000007</v>
      </c>
      <c r="J537" s="5" t="str">
        <f>OBV!F537</f>
        <v>BULLISH</v>
      </c>
      <c r="K537" s="5" t="str">
        <f>OBV!G537</f>
        <v>NEUTRAL</v>
      </c>
      <c r="L537" s="5" t="str">
        <f>OBV!H537</f>
        <v>BULLISH DIVERGENCE</v>
      </c>
    </row>
    <row r="538" spans="1:12" ht="13.5" x14ac:dyDescent="0.25">
      <c r="A538" s="3">
        <f>RSI!A538</f>
        <v>45380</v>
      </c>
      <c r="B538" s="2">
        <f>RSI!B538</f>
        <v>16.5151</v>
      </c>
      <c r="C538" s="2">
        <f>RSI!I538</f>
        <v>29.845453575783239</v>
      </c>
      <c r="D538" s="2">
        <f>MACD!E538</f>
        <v>2.2816330752242209E-2</v>
      </c>
      <c r="E538" s="2">
        <f>MACD!F538</f>
        <v>1.8335891272093486E-3</v>
      </c>
      <c r="F538" s="2">
        <f>'Moving Avg'!D538</f>
        <v>16.530719999999999</v>
      </c>
      <c r="G538" s="2">
        <f>'Moving Avg'!F538</f>
        <v>16.610695</v>
      </c>
      <c r="H538" s="2">
        <f>'Moving Avg'!G538</f>
        <v>16.729253999999997</v>
      </c>
      <c r="I538" s="2">
        <f>'Moving Avg'!H538</f>
        <v>18.254071000000007</v>
      </c>
      <c r="J538" s="5" t="str">
        <f>OBV!F538</f>
        <v>BULLISH</v>
      </c>
      <c r="K538" s="5" t="str">
        <f>OBV!G538</f>
        <v>NEUTRAL</v>
      </c>
      <c r="L538" s="5" t="str">
        <f>OBV!H538</f>
        <v>BULLISH DIVERGENCE</v>
      </c>
    </row>
    <row r="539" spans="1:12" ht="13.5" x14ac:dyDescent="0.25">
      <c r="A539" s="3">
        <f>RSI!A539</f>
        <v>45383</v>
      </c>
      <c r="B539" s="2">
        <f>RSI!B539</f>
        <v>16.5151</v>
      </c>
      <c r="C539" s="2">
        <f>RSI!I539</f>
        <v>29.845453575783239</v>
      </c>
      <c r="D539" s="2">
        <f>MACD!E539</f>
        <v>2.5391952751235181E-2</v>
      </c>
      <c r="E539" s="2">
        <f>MACD!F539</f>
        <v>6.5452618520145155E-3</v>
      </c>
      <c r="F539" s="2">
        <f>'Moving Avg'!D539</f>
        <v>16.522040000000001</v>
      </c>
      <c r="G539" s="2">
        <f>'Moving Avg'!F539</f>
        <v>16.602005000000002</v>
      </c>
      <c r="H539" s="2">
        <f>'Moving Avg'!G539</f>
        <v>16.71186999999999</v>
      </c>
      <c r="I539" s="2">
        <f>'Moving Avg'!H539</f>
        <v>18.235600500000004</v>
      </c>
      <c r="J539" s="5" t="str">
        <f>OBV!F539</f>
        <v>BULLISH</v>
      </c>
      <c r="K539" s="5" t="str">
        <f>OBV!G539</f>
        <v>NEUTRAL</v>
      </c>
      <c r="L539" s="5" t="str">
        <f>OBV!H539</f>
        <v>BULLISH DIVERGENCE</v>
      </c>
    </row>
    <row r="540" spans="1:12" ht="13.5" x14ac:dyDescent="0.25">
      <c r="A540" s="3">
        <f>RSI!A540</f>
        <v>45384</v>
      </c>
      <c r="B540" s="2">
        <f>RSI!B540</f>
        <v>16.5151</v>
      </c>
      <c r="C540" s="2">
        <f>RSI!I540</f>
        <v>29.845453575783239</v>
      </c>
      <c r="D540" s="2">
        <f>MACD!E540</f>
        <v>2.687152038291174E-2</v>
      </c>
      <c r="E540" s="2">
        <f>MACD!F540</f>
        <v>1.0610513558193962E-2</v>
      </c>
      <c r="F540" s="2">
        <f>'Moving Avg'!D540</f>
        <v>16.513360000000002</v>
      </c>
      <c r="G540" s="2">
        <f>'Moving Avg'!F540</f>
        <v>16.593750000000007</v>
      </c>
      <c r="H540" s="2">
        <f>'Moving Avg'!G540</f>
        <v>16.699701999999991</v>
      </c>
      <c r="I540" s="2">
        <f>'Moving Avg'!H540</f>
        <v>18.216478000000006</v>
      </c>
      <c r="J540" s="5" t="str">
        <f>OBV!F540</f>
        <v>BULLISH</v>
      </c>
      <c r="K540" s="5" t="str">
        <f>OBV!G540</f>
        <v>NEUTRAL</v>
      </c>
      <c r="L540" s="5" t="str">
        <f>OBV!H540</f>
        <v>BULLISH DIVERGENCE</v>
      </c>
    </row>
    <row r="541" spans="1:12" ht="13.5" x14ac:dyDescent="0.25">
      <c r="A541" s="3">
        <f>RSI!A541</f>
        <v>45385</v>
      </c>
      <c r="B541" s="2">
        <f>RSI!B541</f>
        <v>16.5151</v>
      </c>
      <c r="C541" s="2">
        <f>RSI!I541</f>
        <v>29.845453575783239</v>
      </c>
      <c r="D541" s="2">
        <f>MACD!E541</f>
        <v>2.8714811030145171E-2</v>
      </c>
      <c r="E541" s="2">
        <f>MACD!F541</f>
        <v>1.4231373052584205E-2</v>
      </c>
      <c r="F541" s="2">
        <f>'Moving Avg'!D541</f>
        <v>16.5151</v>
      </c>
      <c r="G541" s="2">
        <f>'Moving Avg'!F541</f>
        <v>16.585060000000006</v>
      </c>
      <c r="H541" s="2">
        <f>'Moving Avg'!G541</f>
        <v>16.688227999999992</v>
      </c>
      <c r="I541" s="2">
        <f>'Moving Avg'!H541</f>
        <v>18.197181500000003</v>
      </c>
      <c r="J541" s="5" t="str">
        <f>OBV!F541</f>
        <v>BULLISH</v>
      </c>
      <c r="K541" s="5" t="str">
        <f>OBV!G541</f>
        <v>NEUTRAL</v>
      </c>
      <c r="L541" s="5" t="str">
        <f>OBV!H541</f>
        <v>CONFIRMED BULLISH</v>
      </c>
    </row>
    <row r="542" spans="1:12" ht="13.5" x14ac:dyDescent="0.25">
      <c r="A542" s="3">
        <f>RSI!A542</f>
        <v>45386</v>
      </c>
      <c r="B542" s="2">
        <f>RSI!B542</f>
        <v>16.5151</v>
      </c>
      <c r="C542" s="2">
        <f>RSI!I542</f>
        <v>29.845453575783239</v>
      </c>
      <c r="D542" s="2">
        <f>MACD!E542</f>
        <v>3.0822063690738588E-2</v>
      </c>
      <c r="E542" s="2">
        <f>MACD!F542</f>
        <v>1.7549511180215083E-2</v>
      </c>
      <c r="F542" s="2">
        <f>'Moving Avg'!D542</f>
        <v>16.5151</v>
      </c>
      <c r="G542" s="2">
        <f>'Moving Avg'!F542</f>
        <v>16.576370000000004</v>
      </c>
      <c r="H542" s="2">
        <f>'Moving Avg'!G542</f>
        <v>16.677797999999992</v>
      </c>
      <c r="I542" s="2">
        <f>'Moving Avg'!H542</f>
        <v>18.177885000000003</v>
      </c>
      <c r="J542" s="5" t="str">
        <f>OBV!F542</f>
        <v>NEUTRAL</v>
      </c>
      <c r="K542" s="5" t="str">
        <f>OBV!G542</f>
        <v>NEUTRAL</v>
      </c>
      <c r="L542" s="5" t="str">
        <f>OBV!H542</f>
        <v>NEUTRAL</v>
      </c>
    </row>
    <row r="543" spans="1:12" ht="13.5" x14ac:dyDescent="0.25">
      <c r="A543" s="3">
        <f>RSI!A543</f>
        <v>45387</v>
      </c>
      <c r="B543" s="2">
        <f>RSI!B543</f>
        <v>16.497699999999998</v>
      </c>
      <c r="C543" s="2">
        <f>RSI!I543</f>
        <v>27.540278289598618</v>
      </c>
      <c r="D543" s="2">
        <f>MACD!E543</f>
        <v>3.440099881010994E-2</v>
      </c>
      <c r="E543" s="2">
        <f>MACD!F543</f>
        <v>2.0919808706194056E-2</v>
      </c>
      <c r="F543" s="2">
        <f>'Moving Avg'!D543</f>
        <v>16.511620000000001</v>
      </c>
      <c r="G543" s="2">
        <f>'Moving Avg'!F543</f>
        <v>16.568980000000003</v>
      </c>
      <c r="H543" s="2">
        <f>'Moving Avg'!G543</f>
        <v>16.66701999999999</v>
      </c>
      <c r="I543" s="2">
        <f>'Moving Avg'!H543</f>
        <v>18.158501500000003</v>
      </c>
      <c r="J543" s="5" t="str">
        <f>OBV!F543</f>
        <v>BEARISH</v>
      </c>
      <c r="K543" s="5" t="str">
        <f>OBV!G543</f>
        <v>NEUTRAL</v>
      </c>
      <c r="L543" s="5" t="str">
        <f>OBV!H543</f>
        <v>CONFIRMED BEARISH</v>
      </c>
    </row>
    <row r="544" spans="1:12" ht="13.5" x14ac:dyDescent="0.25">
      <c r="A544" s="3">
        <f>RSI!A544</f>
        <v>45390</v>
      </c>
      <c r="B544" s="2">
        <f>RSI!B544</f>
        <v>16.558499999999999</v>
      </c>
      <c r="C544" s="2">
        <f>RSI!I544</f>
        <v>43.857800394416131</v>
      </c>
      <c r="D544" s="2">
        <f>MACD!E544</f>
        <v>2.6805566224886945E-2</v>
      </c>
      <c r="E544" s="2">
        <f>MACD!F544</f>
        <v>2.2096960209932636E-2</v>
      </c>
      <c r="F544" s="2">
        <f>'Moving Avg'!D544</f>
        <v>16.520299999999999</v>
      </c>
      <c r="G544" s="2">
        <f>'Moving Avg'!F544</f>
        <v>16.565065000000001</v>
      </c>
      <c r="H544" s="2">
        <f>'Moving Avg'!G544</f>
        <v>16.655719999999992</v>
      </c>
      <c r="I544" s="2">
        <f>'Moving Avg'!H544</f>
        <v>18.139422000000003</v>
      </c>
      <c r="J544" s="5" t="str">
        <f>OBV!F544</f>
        <v>BULLISH</v>
      </c>
      <c r="K544" s="5" t="str">
        <f>OBV!G544</f>
        <v>NEUTRAL</v>
      </c>
      <c r="L544" s="5" t="str">
        <f>OBV!H544</f>
        <v>CONFIRMED BULLISH</v>
      </c>
    </row>
    <row r="545" spans="1:12" ht="13.5" x14ac:dyDescent="0.25">
      <c r="A545" s="3">
        <f>RSI!A545</f>
        <v>45394</v>
      </c>
      <c r="B545" s="2">
        <f>RSI!B545</f>
        <v>16.558499999999999</v>
      </c>
      <c r="C545" s="2">
        <f>RSI!I545</f>
        <v>43.857800394416124</v>
      </c>
      <c r="D545" s="2">
        <f>MACD!E545</f>
        <v>2.0549252191170098E-2</v>
      </c>
      <c r="E545" s="2">
        <f>MACD!F545</f>
        <v>2.178741860618013E-2</v>
      </c>
      <c r="F545" s="2">
        <f>'Moving Avg'!D545</f>
        <v>16.528979999999997</v>
      </c>
      <c r="G545" s="2">
        <f>'Moving Avg'!F545</f>
        <v>16.561585000000001</v>
      </c>
      <c r="H545" s="2">
        <f>'Moving Avg'!G545</f>
        <v>16.643723999999992</v>
      </c>
      <c r="I545" s="2">
        <f>'Moving Avg'!H545</f>
        <v>18.120342500000007</v>
      </c>
      <c r="J545" s="5" t="str">
        <f>OBV!F545</f>
        <v>BULLISH</v>
      </c>
      <c r="K545" s="5" t="str">
        <f>OBV!G545</f>
        <v>NEUTRAL</v>
      </c>
      <c r="L545" s="5" t="str">
        <f>OBV!H545</f>
        <v>CONFIRMED BULLISH</v>
      </c>
    </row>
    <row r="546" spans="1:12" ht="13.5" x14ac:dyDescent="0.25">
      <c r="A546" s="3">
        <f>RSI!A546</f>
        <v>45397</v>
      </c>
      <c r="B546" s="2">
        <f>RSI!B546</f>
        <v>16.5151</v>
      </c>
      <c r="C546" s="2">
        <f>RSI!I546</f>
        <v>36.966229603988445</v>
      </c>
      <c r="D546" s="2">
        <f>MACD!E546</f>
        <v>1.061283233921273E-2</v>
      </c>
      <c r="E546" s="2">
        <f>MACD!F546</f>
        <v>1.955250135278665E-2</v>
      </c>
      <c r="F546" s="2">
        <f>'Moving Avg'!D546</f>
        <v>16.528979999999997</v>
      </c>
      <c r="G546" s="2">
        <f>'Moving Avg'!F546</f>
        <v>16.555934999999998</v>
      </c>
      <c r="H546" s="2">
        <f>'Moving Avg'!G546</f>
        <v>16.630859999999991</v>
      </c>
      <c r="I546" s="2">
        <f>'Moving Avg'!H546</f>
        <v>18.101133000000004</v>
      </c>
      <c r="J546" s="5" t="str">
        <f>OBV!F546</f>
        <v>BULLISH</v>
      </c>
      <c r="K546" s="5" t="str">
        <f>OBV!G546</f>
        <v>NEUTRAL</v>
      </c>
      <c r="L546" s="5" t="str">
        <f>OBV!H546</f>
        <v>NEUTRAL</v>
      </c>
    </row>
    <row r="547" spans="1:12" ht="13.5" x14ac:dyDescent="0.25">
      <c r="A547" s="3">
        <f>RSI!A547</f>
        <v>45398</v>
      </c>
      <c r="B547" s="2">
        <f>RSI!B547</f>
        <v>16.5151</v>
      </c>
      <c r="C547" s="2">
        <f>RSI!I547</f>
        <v>36.966229603988445</v>
      </c>
      <c r="D547" s="2">
        <f>MACD!E547</f>
        <v>3.946260291790793E-3</v>
      </c>
      <c r="E547" s="2">
        <f>MACD!F547</f>
        <v>1.6431253140587479E-2</v>
      </c>
      <c r="F547" s="2">
        <f>'Moving Avg'!D547</f>
        <v>16.528980000000001</v>
      </c>
      <c r="G547" s="2">
        <f>'Moving Avg'!F547</f>
        <v>16.550284999999995</v>
      </c>
      <c r="H547" s="2">
        <f>'Moving Avg'!G547</f>
        <v>16.617995999999991</v>
      </c>
      <c r="I547" s="2">
        <f>'Moving Avg'!H547</f>
        <v>18.082054000000007</v>
      </c>
      <c r="J547" s="5" t="str">
        <f>OBV!F547</f>
        <v>BULLISH</v>
      </c>
      <c r="K547" s="5" t="str">
        <f>OBV!G547</f>
        <v>NEUTRAL</v>
      </c>
      <c r="L547" s="5" t="str">
        <f>OBV!H547</f>
        <v>NEUTRAL</v>
      </c>
    </row>
    <row r="548" spans="1:12" ht="13.5" x14ac:dyDescent="0.25">
      <c r="A548" s="3">
        <f>RSI!A548</f>
        <v>45399</v>
      </c>
      <c r="B548" s="2">
        <f>RSI!B548</f>
        <v>16.5151</v>
      </c>
      <c r="C548" s="2">
        <f>RSI!I548</f>
        <v>36.966229603988445</v>
      </c>
      <c r="D548" s="2">
        <f>MACD!E548</f>
        <v>-1.3218090934188353E-3</v>
      </c>
      <c r="E548" s="2">
        <f>MACD!F548</f>
        <v>1.2880640693786216E-2</v>
      </c>
      <c r="F548" s="2">
        <f>'Moving Avg'!D548</f>
        <v>16.53246</v>
      </c>
      <c r="G548" s="2">
        <f>'Moving Avg'!F548</f>
        <v>16.544635</v>
      </c>
      <c r="H548" s="2">
        <f>'Moving Avg'!G548</f>
        <v>16.604435999999989</v>
      </c>
      <c r="I548" s="2">
        <f>'Moving Avg'!H548</f>
        <v>18.062975000000009</v>
      </c>
      <c r="J548" s="5" t="str">
        <f>OBV!F548</f>
        <v>BULLISH</v>
      </c>
      <c r="K548" s="5" t="str">
        <f>OBV!G548</f>
        <v>NEUTRAL</v>
      </c>
      <c r="L548" s="5" t="str">
        <f>OBV!H548</f>
        <v>CONFIRMED BULLISH</v>
      </c>
    </row>
    <row r="549" spans="1:12" ht="13.5" x14ac:dyDescent="0.25">
      <c r="A549" s="3">
        <f>RSI!A549</f>
        <v>45400</v>
      </c>
      <c r="B549" s="2">
        <f>RSI!B549</f>
        <v>16.5151</v>
      </c>
      <c r="C549" s="2">
        <f>RSI!I549</f>
        <v>36.966229603988445</v>
      </c>
      <c r="D549" s="2">
        <f>MACD!E549</f>
        <v>-5.434150530909676E-3</v>
      </c>
      <c r="E549" s="2">
        <f>MACD!F549</f>
        <v>9.217682448847039E-3</v>
      </c>
      <c r="F549" s="2">
        <f>'Moving Avg'!D549</f>
        <v>16.523780000000002</v>
      </c>
      <c r="G549" s="2">
        <f>'Moving Avg'!F549</f>
        <v>16.539854999999999</v>
      </c>
      <c r="H549" s="2">
        <f>'Moving Avg'!G549</f>
        <v>16.595743999999989</v>
      </c>
      <c r="I549" s="2">
        <f>'Moving Avg'!H549</f>
        <v>18.043896000000007</v>
      </c>
      <c r="J549" s="5" t="str">
        <f>OBV!F549</f>
        <v>BEARISH</v>
      </c>
      <c r="K549" s="5" t="str">
        <f>OBV!G549</f>
        <v>NEUTRAL</v>
      </c>
      <c r="L549" s="5" t="str">
        <f>OBV!H549</f>
        <v>CONFIRMED BEARISH</v>
      </c>
    </row>
    <row r="550" spans="1:12" ht="13.5" x14ac:dyDescent="0.25">
      <c r="A550" s="3">
        <f>RSI!A550</f>
        <v>45401</v>
      </c>
      <c r="B550" s="2">
        <f>RSI!B550</f>
        <v>16.5151</v>
      </c>
      <c r="C550" s="2">
        <f>RSI!I550</f>
        <v>36.966229603988445</v>
      </c>
      <c r="D550" s="2">
        <f>MACD!E550</f>
        <v>-8.594142819188022E-3</v>
      </c>
      <c r="E550" s="2">
        <f>MACD!F550</f>
        <v>5.6553173952400273E-3</v>
      </c>
      <c r="F550" s="2">
        <f>'Moving Avg'!D550</f>
        <v>16.5151</v>
      </c>
      <c r="G550" s="2">
        <f>'Moving Avg'!F550</f>
        <v>16.535510000000002</v>
      </c>
      <c r="H550" s="2">
        <f>'Moving Avg'!G550</f>
        <v>16.588269999999991</v>
      </c>
      <c r="I550" s="2">
        <f>'Moving Avg'!H550</f>
        <v>18.024817000000006</v>
      </c>
      <c r="J550" s="5" t="str">
        <f>OBV!F550</f>
        <v>BEARISH</v>
      </c>
      <c r="K550" s="5" t="str">
        <f>OBV!G550</f>
        <v>NEUTRAL</v>
      </c>
      <c r="L550" s="5" t="str">
        <f>OBV!H550</f>
        <v>CONFIRMED BEARISH</v>
      </c>
    </row>
    <row r="551" spans="1:12" ht="13.5" x14ac:dyDescent="0.25">
      <c r="A551" s="3">
        <f>RSI!A551</f>
        <v>45404</v>
      </c>
      <c r="B551" s="2">
        <f>RSI!B551</f>
        <v>16.5151</v>
      </c>
      <c r="C551" s="2">
        <f>RSI!I551</f>
        <v>36.966229603988438</v>
      </c>
      <c r="D551" s="2">
        <f>MACD!E551</f>
        <v>-1.097198130351984E-2</v>
      </c>
      <c r="E551" s="2">
        <f>MACD!F551</f>
        <v>2.3298576554880543E-3</v>
      </c>
      <c r="F551" s="2">
        <f>'Moving Avg'!D551</f>
        <v>16.5151</v>
      </c>
      <c r="G551" s="2">
        <f>'Moving Avg'!F551</f>
        <v>16.531165000000005</v>
      </c>
      <c r="H551" s="2">
        <f>'Moving Avg'!G551</f>
        <v>16.581489999999988</v>
      </c>
      <c r="I551" s="2">
        <f>'Moving Avg'!H551</f>
        <v>18.005738000000012</v>
      </c>
      <c r="J551" s="5" t="str">
        <f>OBV!F551</f>
        <v>NEUTRAL</v>
      </c>
      <c r="K551" s="5" t="str">
        <f>OBV!G551</f>
        <v>NEUTRAL</v>
      </c>
      <c r="L551" s="5" t="str">
        <f>OBV!H551</f>
        <v>NEUTRAL</v>
      </c>
    </row>
    <row r="552" spans="1:12" ht="13.5" x14ac:dyDescent="0.25">
      <c r="A552" s="3">
        <f>RSI!A552</f>
        <v>45405</v>
      </c>
      <c r="B552" s="2">
        <f>RSI!B552</f>
        <v>16.5151</v>
      </c>
      <c r="C552" s="2">
        <f>RSI!I552</f>
        <v>36.966229603988438</v>
      </c>
      <c r="D552" s="2">
        <f>MACD!E552</f>
        <v>-1.2709923349035535E-2</v>
      </c>
      <c r="E552" s="2">
        <f>MACD!F552</f>
        <v>-6.7809854541666346E-4</v>
      </c>
      <c r="F552" s="2">
        <f>'Moving Avg'!D552</f>
        <v>16.5151</v>
      </c>
      <c r="G552" s="2">
        <f>'Moving Avg'!F552</f>
        <v>16.526820000000004</v>
      </c>
      <c r="H552" s="2">
        <f>'Moving Avg'!G552</f>
        <v>16.575753999999989</v>
      </c>
      <c r="I552" s="2">
        <f>'Moving Avg'!H552</f>
        <v>17.98665900000001</v>
      </c>
      <c r="J552" s="5" t="str">
        <f>OBV!F552</f>
        <v>NEUTRAL</v>
      </c>
      <c r="K552" s="5" t="str">
        <f>OBV!G552</f>
        <v>NEUTRAL</v>
      </c>
      <c r="L552" s="5" t="str">
        <f>OBV!H552</f>
        <v>NEUTRAL</v>
      </c>
    </row>
    <row r="553" spans="1:12" ht="13.5" x14ac:dyDescent="0.25">
      <c r="A553" s="3">
        <f>RSI!A553</f>
        <v>45406</v>
      </c>
      <c r="B553" s="2">
        <f>RSI!B553</f>
        <v>16.5151</v>
      </c>
      <c r="C553" s="2">
        <f>RSI!I553</f>
        <v>36.966229603988438</v>
      </c>
      <c r="D553" s="2">
        <f>MACD!E553</f>
        <v>-1.6603639500377909E-2</v>
      </c>
      <c r="E553" s="2">
        <f>MACD!F553</f>
        <v>-3.8632067364089131E-3</v>
      </c>
      <c r="F553" s="2">
        <f>'Moving Avg'!D553</f>
        <v>16.5151</v>
      </c>
      <c r="G553" s="2">
        <f>'Moving Avg'!F553</f>
        <v>16.522475000000004</v>
      </c>
      <c r="H553" s="2">
        <f>'Moving Avg'!G553</f>
        <v>16.574015999999986</v>
      </c>
      <c r="I553" s="2">
        <f>'Moving Avg'!H553</f>
        <v>17.967580000000012</v>
      </c>
      <c r="J553" s="5" t="str">
        <f>OBV!F553</f>
        <v>NEUTRAL</v>
      </c>
      <c r="K553" s="5" t="str">
        <f>OBV!G553</f>
        <v>NEUTRAL</v>
      </c>
      <c r="L553" s="5" t="str">
        <f>OBV!H553</f>
        <v>NEUTRAL</v>
      </c>
    </row>
    <row r="554" spans="1:12" ht="13.5" x14ac:dyDescent="0.25">
      <c r="A554" s="3">
        <f>RSI!A554</f>
        <v>45407</v>
      </c>
      <c r="B554" s="2">
        <f>RSI!B554</f>
        <v>16.5151</v>
      </c>
      <c r="C554" s="2">
        <f>RSI!I554</f>
        <v>36.966229603988438</v>
      </c>
      <c r="D554" s="2">
        <f>MACD!E554</f>
        <v>-1.0309500992168097E-2</v>
      </c>
      <c r="E554" s="2">
        <f>MACD!F554</f>
        <v>-5.1524655875607502E-3</v>
      </c>
      <c r="F554" s="2">
        <f>'Moving Avg'!D554</f>
        <v>16.5151</v>
      </c>
      <c r="G554" s="2">
        <f>'Moving Avg'!F554</f>
        <v>16.520305000000004</v>
      </c>
      <c r="H554" s="2">
        <f>'Moving Avg'!G554</f>
        <v>16.572625999999989</v>
      </c>
      <c r="I554" s="2">
        <f>'Moving Avg'!H554</f>
        <v>17.948935500000012</v>
      </c>
      <c r="J554" s="5" t="str">
        <f>OBV!F554</f>
        <v>NEUTRAL</v>
      </c>
      <c r="K554" s="5" t="str">
        <f>OBV!G554</f>
        <v>NEUTRAL</v>
      </c>
      <c r="L554" s="5" t="str">
        <f>OBV!H554</f>
        <v>NEUTRAL</v>
      </c>
    </row>
    <row r="555" spans="1:12" ht="13.5" x14ac:dyDescent="0.25">
      <c r="A555" s="3">
        <f>RSI!A555</f>
        <v>45408</v>
      </c>
      <c r="B555" s="2">
        <f>RSI!B555</f>
        <v>16.5151</v>
      </c>
      <c r="C555" s="2">
        <f>RSI!I555</f>
        <v>36.966229603988438</v>
      </c>
      <c r="D555" s="2">
        <f>MACD!E555</f>
        <v>-4.766121807762147E-3</v>
      </c>
      <c r="E555" s="2">
        <f>MACD!F555</f>
        <v>-5.0751968316010299E-3</v>
      </c>
      <c r="F555" s="2">
        <f>'Moving Avg'!D555</f>
        <v>16.5151</v>
      </c>
      <c r="G555" s="2">
        <f>'Moving Avg'!F555</f>
        <v>16.518135000000004</v>
      </c>
      <c r="H555" s="2">
        <f>'Moving Avg'!G555</f>
        <v>16.571583999999987</v>
      </c>
      <c r="I555" s="2">
        <f>'Moving Avg'!H555</f>
        <v>17.930291000000011</v>
      </c>
      <c r="J555" s="5" t="str">
        <f>OBV!F555</f>
        <v>NEUTRAL</v>
      </c>
      <c r="K555" s="5" t="str">
        <f>OBV!G555</f>
        <v>NEUTRAL</v>
      </c>
      <c r="L555" s="5" t="str">
        <f>OBV!H555</f>
        <v>NEUTRAL</v>
      </c>
    </row>
    <row r="556" spans="1:12" ht="13.5" x14ac:dyDescent="0.25">
      <c r="A556" s="3">
        <f>RSI!A556</f>
        <v>45411</v>
      </c>
      <c r="B556" s="2">
        <f>RSI!B556</f>
        <v>16.5151</v>
      </c>
      <c r="C556" s="2">
        <f>RSI!I556</f>
        <v>36.966229603988438</v>
      </c>
      <c r="D556" s="2">
        <f>MACD!E556</f>
        <v>-6.55103986205674E-3</v>
      </c>
      <c r="E556" s="2">
        <f>MACD!F556</f>
        <v>-5.3703654376921726E-3</v>
      </c>
      <c r="F556" s="2">
        <f>'Moving Avg'!D556</f>
        <v>16.5151</v>
      </c>
      <c r="G556" s="2">
        <f>'Moving Avg'!F556</f>
        <v>16.518570000000004</v>
      </c>
      <c r="H556" s="2">
        <f>'Moving Avg'!G556</f>
        <v>16.573321999999987</v>
      </c>
      <c r="I556" s="2">
        <f>'Moving Avg'!H556</f>
        <v>17.91164650000001</v>
      </c>
      <c r="J556" s="5" t="str">
        <f>OBV!F556</f>
        <v>NEUTRAL</v>
      </c>
      <c r="K556" s="5" t="str">
        <f>OBV!G556</f>
        <v>NEUTRAL</v>
      </c>
      <c r="L556" s="5" t="str">
        <f>OBV!H556</f>
        <v>NEUTRAL</v>
      </c>
    </row>
    <row r="557" spans="1:12" ht="13.5" x14ac:dyDescent="0.25">
      <c r="A557" s="3">
        <f>RSI!A557</f>
        <v>45412</v>
      </c>
      <c r="B557" s="2">
        <f>RSI!B557</f>
        <v>16.5151</v>
      </c>
      <c r="C557" s="2">
        <f>RSI!I557</f>
        <v>36.966229603988438</v>
      </c>
      <c r="D557" s="2">
        <f>MACD!E557</f>
        <v>-7.8748242081587705E-3</v>
      </c>
      <c r="E557" s="2">
        <f>MACD!F557</f>
        <v>-5.8712571917854933E-3</v>
      </c>
      <c r="F557" s="2">
        <f>'Moving Avg'!D557</f>
        <v>16.5151</v>
      </c>
      <c r="G557" s="2">
        <f>'Moving Avg'!F557</f>
        <v>16.51857</v>
      </c>
      <c r="H557" s="2">
        <f>'Moving Avg'!G557</f>
        <v>16.575059999999986</v>
      </c>
      <c r="I557" s="2">
        <f>'Moving Avg'!H557</f>
        <v>17.89300200000001</v>
      </c>
      <c r="J557" s="5" t="str">
        <f>OBV!F557</f>
        <v>NEUTRAL</v>
      </c>
      <c r="K557" s="5" t="str">
        <f>OBV!G557</f>
        <v>NEUTRAL</v>
      </c>
      <c r="L557" s="5" t="str">
        <f>OBV!H557</f>
        <v>NEUTRAL</v>
      </c>
    </row>
    <row r="558" spans="1:12" ht="13.5" x14ac:dyDescent="0.25">
      <c r="A558" s="3">
        <f>RSI!A558</f>
        <v>45414</v>
      </c>
      <c r="B558" s="2">
        <f>RSI!B558</f>
        <v>16.845400000000001</v>
      </c>
      <c r="C558" s="2">
        <f>RSI!I558</f>
        <v>83.879202140184361</v>
      </c>
      <c r="D558" s="2">
        <f>MACD!E558</f>
        <v>-3.3288902266125575E-2</v>
      </c>
      <c r="E558" s="2">
        <f>MACD!F558</f>
        <v>-1.1354786206653511E-2</v>
      </c>
      <c r="F558" s="2">
        <f>'Moving Avg'!D558</f>
        <v>16.581160000000001</v>
      </c>
      <c r="G558" s="2">
        <f>'Moving Avg'!F558</f>
        <v>16.535084999999999</v>
      </c>
      <c r="H558" s="2">
        <f>'Moving Avg'!G558</f>
        <v>16.583403999999987</v>
      </c>
      <c r="I558" s="2">
        <f>'Moving Avg'!H558</f>
        <v>17.87600900000001</v>
      </c>
      <c r="J558" s="5" t="str">
        <f>OBV!F558</f>
        <v>BULLISH</v>
      </c>
      <c r="K558" s="5" t="str">
        <f>OBV!G558</f>
        <v>NEUTRAL</v>
      </c>
      <c r="L558" s="5" t="str">
        <f>OBV!H558</f>
        <v>CONFIRMED BULLISH</v>
      </c>
    </row>
    <row r="559" spans="1:12" ht="13.5" x14ac:dyDescent="0.25">
      <c r="A559" s="3">
        <f>RSI!A559</f>
        <v>45415</v>
      </c>
      <c r="B559" s="2">
        <f>RSI!B559</f>
        <v>17.3843</v>
      </c>
      <c r="C559" s="2">
        <f>RSI!I559</f>
        <v>93.014306258679497</v>
      </c>
      <c r="D559" s="2">
        <f>MACD!E559</f>
        <v>-9.6503477356939982E-2</v>
      </c>
      <c r="E559" s="2">
        <f>MACD!F559</f>
        <v>-2.8384524436710808E-2</v>
      </c>
      <c r="F559" s="2">
        <f>'Moving Avg'!D559</f>
        <v>16.754999999999999</v>
      </c>
      <c r="G559" s="2">
        <f>'Moving Avg'!F559</f>
        <v>16.578544999999998</v>
      </c>
      <c r="H559" s="2">
        <f>'Moving Avg'!G559</f>
        <v>16.600787999999987</v>
      </c>
      <c r="I559" s="2">
        <f>'Moving Avg'!H559</f>
        <v>17.861710500000012</v>
      </c>
      <c r="J559" s="5" t="str">
        <f>OBV!F559</f>
        <v>BULLISH</v>
      </c>
      <c r="K559" s="5" t="str">
        <f>OBV!G559</f>
        <v>NEUTRAL</v>
      </c>
      <c r="L559" s="5" t="str">
        <f>OBV!H559</f>
        <v>CONFIRMED BULLISH</v>
      </c>
    </row>
    <row r="560" spans="1:12" ht="13.5" x14ac:dyDescent="0.25">
      <c r="A560" s="3">
        <f>RSI!A560</f>
        <v>45418</v>
      </c>
      <c r="B560" s="2">
        <f>RSI!B560</f>
        <v>17.3843</v>
      </c>
      <c r="C560" s="2">
        <f>RSI!I560</f>
        <v>93.014306258679497</v>
      </c>
      <c r="D560" s="2">
        <f>MACD!E560</f>
        <v>-0.1548362244810022</v>
      </c>
      <c r="E560" s="2">
        <f>MACD!F560</f>
        <v>-5.3674864445569084E-2</v>
      </c>
      <c r="F560" s="2">
        <f>'Moving Avg'!D560</f>
        <v>16.928840000000001</v>
      </c>
      <c r="G560" s="2">
        <f>'Moving Avg'!F560</f>
        <v>16.622004999999994</v>
      </c>
      <c r="H560" s="2">
        <f>'Moving Avg'!G560</f>
        <v>16.618171999999991</v>
      </c>
      <c r="I560" s="2">
        <f>'Moving Avg'!H560</f>
        <v>17.84789000000001</v>
      </c>
      <c r="J560" s="5" t="str">
        <f>OBV!F560</f>
        <v>BULLISH</v>
      </c>
      <c r="K560" s="5" t="str">
        <f>OBV!G560</f>
        <v>NEUTRAL</v>
      </c>
      <c r="L560" s="5" t="str">
        <f>OBV!H560</f>
        <v>CONFIRMED BULLISH</v>
      </c>
    </row>
    <row r="561" spans="1:12" ht="13.5" x14ac:dyDescent="0.25">
      <c r="A561" s="3">
        <f>RSI!A561</f>
        <v>45419</v>
      </c>
      <c r="B561" s="2">
        <f>RSI!B561</f>
        <v>16.9497</v>
      </c>
      <c r="C561" s="2">
        <f>RSI!I561</f>
        <v>60.793567006196042</v>
      </c>
      <c r="D561" s="2">
        <f>MACD!E561</f>
        <v>-0.17648682437044272</v>
      </c>
      <c r="E561" s="2">
        <f>MACD!F561</f>
        <v>-7.8237256430543814E-2</v>
      </c>
      <c r="F561" s="2">
        <f>'Moving Avg'!D561</f>
        <v>17.01576</v>
      </c>
      <c r="G561" s="2">
        <f>'Moving Avg'!F561</f>
        <v>16.643734999999996</v>
      </c>
      <c r="H561" s="2">
        <f>'Moving Avg'!G561</f>
        <v>16.625125999999991</v>
      </c>
      <c r="I561" s="2">
        <f>'Moving Avg'!H561</f>
        <v>17.831940000000014</v>
      </c>
      <c r="J561" s="5" t="str">
        <f>OBV!F561</f>
        <v>BEARISH</v>
      </c>
      <c r="K561" s="5" t="str">
        <f>OBV!G561</f>
        <v>NEUTRAL</v>
      </c>
      <c r="L561" s="5" t="str">
        <f>OBV!H561</f>
        <v>BEARISH DIVERGENCE</v>
      </c>
    </row>
    <row r="562" spans="1:12" ht="13.5" x14ac:dyDescent="0.25">
      <c r="A562" s="3">
        <f>RSI!A562</f>
        <v>45420</v>
      </c>
      <c r="B562" s="2">
        <f>RSI!B562</f>
        <v>16.9497</v>
      </c>
      <c r="C562" s="2">
        <f>RSI!I562</f>
        <v>60.793567006196042</v>
      </c>
      <c r="D562" s="2">
        <f>MACD!E562</f>
        <v>-0.19639100577247959</v>
      </c>
      <c r="E562" s="2">
        <f>MACD!F562</f>
        <v>-0.10186800629893097</v>
      </c>
      <c r="F562" s="2">
        <f>'Moving Avg'!D562</f>
        <v>17.102680000000003</v>
      </c>
      <c r="G562" s="2">
        <f>'Moving Avg'!F562</f>
        <v>16.665464999999998</v>
      </c>
      <c r="H562" s="2">
        <f>'Moving Avg'!G562</f>
        <v>16.632079999999991</v>
      </c>
      <c r="I562" s="2">
        <f>'Moving Avg'!H562</f>
        <v>17.816729000000013</v>
      </c>
      <c r="J562" s="5" t="str">
        <f>OBV!F562</f>
        <v>BEARISH</v>
      </c>
      <c r="K562" s="5" t="str">
        <f>OBV!G562</f>
        <v>NEUTRAL</v>
      </c>
      <c r="L562" s="5" t="str">
        <f>OBV!H562</f>
        <v>BEARISH DIVERGENCE</v>
      </c>
    </row>
    <row r="563" spans="1:12" ht="13.5" x14ac:dyDescent="0.25">
      <c r="A563" s="3">
        <f>RSI!A563</f>
        <v>45421</v>
      </c>
      <c r="B563" s="2">
        <f>RSI!B563</f>
        <v>16.9497</v>
      </c>
      <c r="C563" s="2">
        <f>RSI!I563</f>
        <v>60.793567006196042</v>
      </c>
      <c r="D563" s="2">
        <f>MACD!E563</f>
        <v>-0.21470008230373239</v>
      </c>
      <c r="E563" s="2">
        <f>MACD!F563</f>
        <v>-0.12443442149989127</v>
      </c>
      <c r="F563" s="2">
        <f>'Moving Avg'!D563</f>
        <v>17.123540000000002</v>
      </c>
      <c r="G563" s="2">
        <f>'Moving Avg'!F563</f>
        <v>16.688065000000002</v>
      </c>
      <c r="H563" s="2">
        <f>'Moving Avg'!G563</f>
        <v>16.639033999999992</v>
      </c>
      <c r="I563" s="2">
        <f>'Moving Avg'!H563</f>
        <v>17.801518000000016</v>
      </c>
      <c r="J563" s="5" t="str">
        <f>OBV!F563</f>
        <v>BEARISH</v>
      </c>
      <c r="K563" s="5" t="str">
        <f>OBV!G563</f>
        <v>NEUTRAL</v>
      </c>
      <c r="L563" s="5" t="str">
        <f>OBV!H563</f>
        <v>BEARISH DIVERGENCE</v>
      </c>
    </row>
    <row r="564" spans="1:12" ht="13.5" x14ac:dyDescent="0.25">
      <c r="A564" s="3">
        <f>RSI!A564</f>
        <v>45422</v>
      </c>
      <c r="B564" s="2">
        <f>RSI!B564</f>
        <v>16.9497</v>
      </c>
      <c r="C564" s="2">
        <f>RSI!I564</f>
        <v>60.793567006196042</v>
      </c>
      <c r="D564" s="2">
        <f>MACD!E564</f>
        <v>-0.23155078235182103</v>
      </c>
      <c r="E564" s="2">
        <f>MACD!F564</f>
        <v>-0.14585769367027723</v>
      </c>
      <c r="F564" s="2">
        <f>'Moving Avg'!D564</f>
        <v>17.036619999999999</v>
      </c>
      <c r="G564" s="2">
        <f>'Moving Avg'!F564</f>
        <v>16.707625</v>
      </c>
      <c r="H564" s="2">
        <f>'Moving Avg'!G564</f>
        <v>16.645987999999992</v>
      </c>
      <c r="I564" s="2">
        <f>'Moving Avg'!H564</f>
        <v>17.785090000000011</v>
      </c>
      <c r="J564" s="5" t="str">
        <f>OBV!F564</f>
        <v>BEARISH</v>
      </c>
      <c r="K564" s="5" t="str">
        <f>OBV!G564</f>
        <v>NEUTRAL</v>
      </c>
      <c r="L564" s="5" t="str">
        <f>OBV!H564</f>
        <v>CONFIRMED BEARISH</v>
      </c>
    </row>
    <row r="565" spans="1:12" ht="13.5" x14ac:dyDescent="0.25">
      <c r="A565" s="3">
        <f>RSI!A565</f>
        <v>45425</v>
      </c>
      <c r="B565" s="2">
        <f>RSI!B565</f>
        <v>16.9497</v>
      </c>
      <c r="C565" s="2">
        <f>RSI!I565</f>
        <v>60.793567006196042</v>
      </c>
      <c r="D565" s="2">
        <f>MACD!E565</f>
        <v>-0.24706684897238418</v>
      </c>
      <c r="E565" s="2">
        <f>MACD!F565</f>
        <v>-0.16609952473069864</v>
      </c>
      <c r="F565" s="2">
        <f>'Moving Avg'!D565</f>
        <v>16.9497</v>
      </c>
      <c r="G565" s="2">
        <f>'Moving Avg'!F565</f>
        <v>16.727184999999999</v>
      </c>
      <c r="H565" s="2">
        <f>'Moving Avg'!G565</f>
        <v>16.649465999999993</v>
      </c>
      <c r="I565" s="2">
        <f>'Moving Avg'!H565</f>
        <v>17.76900950000001</v>
      </c>
      <c r="J565" s="5" t="str">
        <f>OBV!F565</f>
        <v>BEARISH</v>
      </c>
      <c r="K565" s="5" t="str">
        <f>OBV!G565</f>
        <v>NEUTRAL</v>
      </c>
      <c r="L565" s="5" t="str">
        <f>OBV!H565</f>
        <v>CONFIRMED BEARISH</v>
      </c>
    </row>
    <row r="566" spans="1:12" ht="13.5" x14ac:dyDescent="0.25">
      <c r="A566" s="3">
        <f>RSI!A566</f>
        <v>45426</v>
      </c>
      <c r="B566" s="2">
        <f>RSI!B566</f>
        <v>17.3843</v>
      </c>
      <c r="C566" s="2">
        <f>RSI!I566</f>
        <v>73.893273906675262</v>
      </c>
      <c r="D566" s="2">
        <f>MACD!E566</f>
        <v>-0.29355303394322618</v>
      </c>
      <c r="E566" s="2">
        <f>MACD!F566</f>
        <v>-0.19159022657320415</v>
      </c>
      <c r="F566" s="2">
        <f>'Moving Avg'!D566</f>
        <v>17.036619999999999</v>
      </c>
      <c r="G566" s="2">
        <f>'Moving Avg'!F566</f>
        <v>16.770644999999998</v>
      </c>
      <c r="H566" s="2">
        <f>'Moving Avg'!G566</f>
        <v>16.663547999999995</v>
      </c>
      <c r="I566" s="2">
        <f>'Moving Avg'!H566</f>
        <v>17.755102000000011</v>
      </c>
      <c r="J566" s="5" t="str">
        <f>OBV!F566</f>
        <v>BULLISH</v>
      </c>
      <c r="K566" s="5" t="str">
        <f>OBV!G566</f>
        <v>NEUTRAL</v>
      </c>
      <c r="L566" s="5" t="str">
        <f>OBV!H566</f>
        <v>CONFIRMED BULLISH</v>
      </c>
    </row>
    <row r="567" spans="1:12" ht="13.5" x14ac:dyDescent="0.25">
      <c r="A567" s="3">
        <f>RSI!A567</f>
        <v>45427</v>
      </c>
      <c r="B567" s="2">
        <f>RSI!B567</f>
        <v>17.5929</v>
      </c>
      <c r="C567" s="2">
        <f>RSI!I567</f>
        <v>77.738092744494935</v>
      </c>
      <c r="D567" s="2">
        <f>MACD!E567</f>
        <v>-0.35198576537117177</v>
      </c>
      <c r="E567" s="2">
        <f>MACD!F567</f>
        <v>-0.2236693343327977</v>
      </c>
      <c r="F567" s="2">
        <f>'Moving Avg'!D567</f>
        <v>17.16526</v>
      </c>
      <c r="G567" s="2">
        <f>'Moving Avg'!F567</f>
        <v>16.824535000000001</v>
      </c>
      <c r="H567" s="2">
        <f>'Moving Avg'!G567</f>
        <v>16.681801999999998</v>
      </c>
      <c r="I567" s="2">
        <f>'Moving Avg'!H567</f>
        <v>17.742237500000009</v>
      </c>
      <c r="J567" s="5" t="str">
        <f>OBV!F567</f>
        <v>BULLISH</v>
      </c>
      <c r="K567" s="5" t="str">
        <f>OBV!G567</f>
        <v>NEUTRAL</v>
      </c>
      <c r="L567" s="5" t="str">
        <f>OBV!H567</f>
        <v>CONFIRMED BULLISH</v>
      </c>
    </row>
    <row r="568" spans="1:12" ht="13.5" x14ac:dyDescent="0.25">
      <c r="A568" s="3">
        <f>RSI!A568</f>
        <v>45428</v>
      </c>
      <c r="B568" s="2">
        <f>RSI!B568</f>
        <v>17.818899999999999</v>
      </c>
      <c r="C568" s="2">
        <f>RSI!I568</f>
        <v>81.002464116912151</v>
      </c>
      <c r="D568" s="2">
        <f>MACD!E568</f>
        <v>-0.37196313882188292</v>
      </c>
      <c r="E568" s="2">
        <f>MACD!F568</f>
        <v>-0.25332809523061478</v>
      </c>
      <c r="F568" s="2">
        <f>'Moving Avg'!D568</f>
        <v>17.339099999999998</v>
      </c>
      <c r="G568" s="2">
        <f>'Moving Avg'!F568</f>
        <v>16.889724999999999</v>
      </c>
      <c r="H568" s="2">
        <f>'Moving Avg'!G568</f>
        <v>16.704575999999999</v>
      </c>
      <c r="I568" s="2">
        <f>'Moving Avg'!H568</f>
        <v>17.730503000000013</v>
      </c>
      <c r="J568" s="5" t="str">
        <f>OBV!F568</f>
        <v>BULLISH</v>
      </c>
      <c r="K568" s="5" t="str">
        <f>OBV!G568</f>
        <v>NEUTRAL</v>
      </c>
      <c r="L568" s="5" t="str">
        <f>OBV!H568</f>
        <v>CONFIRMED BULLISH</v>
      </c>
    </row>
    <row r="569" spans="1:12" ht="13.5" x14ac:dyDescent="0.25">
      <c r="A569" s="3">
        <f>RSI!A569</f>
        <v>45429</v>
      </c>
      <c r="B569" s="2">
        <f>RSI!B569</f>
        <v>17.810199999999998</v>
      </c>
      <c r="C569" s="2">
        <f>RSI!I569</f>
        <v>80.513024824910246</v>
      </c>
      <c r="D569" s="2">
        <f>MACD!E569</f>
        <v>-0.31091791131094126</v>
      </c>
      <c r="E569" s="2">
        <f>MACD!F569</f>
        <v>-0.26484605844668008</v>
      </c>
      <c r="F569" s="2">
        <f>'Moving Avg'!D569</f>
        <v>17.511199999999999</v>
      </c>
      <c r="G569" s="2">
        <f>'Moving Avg'!F569</f>
        <v>16.95448</v>
      </c>
      <c r="H569" s="2">
        <f>'Moving Avg'!G569</f>
        <v>16.727002000000002</v>
      </c>
      <c r="I569" s="2">
        <f>'Moving Avg'!H569</f>
        <v>17.71876850000001</v>
      </c>
      <c r="J569" s="5" t="str">
        <f>OBV!F569</f>
        <v>BULLISH</v>
      </c>
      <c r="K569" s="5" t="str">
        <f>OBV!G569</f>
        <v>NEUTRAL</v>
      </c>
      <c r="L569" s="5" t="str">
        <f>OBV!H569</f>
        <v>CONFIRMED BULLISH</v>
      </c>
    </row>
    <row r="570" spans="1:12" ht="13.5" x14ac:dyDescent="0.25">
      <c r="A570" s="3">
        <f>RSI!A570</f>
        <v>45432</v>
      </c>
      <c r="B570" s="2">
        <f>RSI!B570</f>
        <v>16.9497</v>
      </c>
      <c r="C570" s="2">
        <f>RSI!I570</f>
        <v>48.985739594673468</v>
      </c>
      <c r="D570" s="2">
        <f>MACD!E570</f>
        <v>-0.2006600503116438</v>
      </c>
      <c r="E570" s="2">
        <f>MACD!F570</f>
        <v>-0.25200885681967283</v>
      </c>
      <c r="F570" s="2">
        <f>'Moving Avg'!D570</f>
        <v>17.511199999999995</v>
      </c>
      <c r="G570" s="2">
        <f>'Moving Avg'!F570</f>
        <v>16.976210000000002</v>
      </c>
      <c r="H570" s="2">
        <f>'Moving Avg'!G570</f>
        <v>16.732392000000004</v>
      </c>
      <c r="I570" s="2">
        <f>'Moving Avg'!H570</f>
        <v>17.702731500000013</v>
      </c>
      <c r="J570" s="5" t="str">
        <f>OBV!F570</f>
        <v>BULLISH</v>
      </c>
      <c r="K570" s="5" t="str">
        <f>OBV!G570</f>
        <v>NEUTRAL</v>
      </c>
      <c r="L570" s="5" t="str">
        <f>OBV!H570</f>
        <v>NEUTRAL</v>
      </c>
    </row>
    <row r="571" spans="1:12" ht="13.5" x14ac:dyDescent="0.25">
      <c r="A571" s="3">
        <f>RSI!A571</f>
        <v>45433</v>
      </c>
      <c r="B571" s="2">
        <f>RSI!B571</f>
        <v>17.818899999999999</v>
      </c>
      <c r="C571" s="2">
        <f>RSI!I571</f>
        <v>64.224746821601457</v>
      </c>
      <c r="D571" s="2">
        <f>MACD!E571</f>
        <v>-0.23828297915479979</v>
      </c>
      <c r="E571" s="2">
        <f>MACD!F571</f>
        <v>-0.24926368128669824</v>
      </c>
      <c r="F571" s="2">
        <f>'Moving Avg'!D571</f>
        <v>17.598119999999998</v>
      </c>
      <c r="G571" s="2">
        <f>'Moving Avg'!F571</f>
        <v>17.041400000000003</v>
      </c>
      <c r="H571" s="2">
        <f>'Moving Avg'!G571</f>
        <v>16.754992000000005</v>
      </c>
      <c r="I571" s="2">
        <f>'Moving Avg'!H571</f>
        <v>17.691040500000014</v>
      </c>
      <c r="J571" s="5" t="str">
        <f>OBV!F571</f>
        <v>BEARISH</v>
      </c>
      <c r="K571" s="5" t="str">
        <f>OBV!G571</f>
        <v>NEUTRAL</v>
      </c>
      <c r="L571" s="5" t="str">
        <f>OBV!H571</f>
        <v>BEARISH DIVERGENCE</v>
      </c>
    </row>
    <row r="572" spans="1:12" ht="13.5" x14ac:dyDescent="0.25">
      <c r="A572" s="3">
        <f>RSI!A572</f>
        <v>45434</v>
      </c>
      <c r="B572" s="2">
        <f>RSI!B572</f>
        <v>17.775400000000001</v>
      </c>
      <c r="C572" s="2">
        <f>RSI!I572</f>
        <v>63.207127471127649</v>
      </c>
      <c r="D572" s="2">
        <f>MACD!E572</f>
        <v>-0.27172734814410759</v>
      </c>
      <c r="E572" s="2">
        <f>MACD!F572</f>
        <v>-0.25375641465818011</v>
      </c>
      <c r="F572" s="2">
        <f>'Moving Avg'!D572</f>
        <v>17.634619999999998</v>
      </c>
      <c r="G572" s="2">
        <f>'Moving Avg'!F572</f>
        <v>17.104414999999999</v>
      </c>
      <c r="H572" s="2">
        <f>'Moving Avg'!G572</f>
        <v>16.776722000000003</v>
      </c>
      <c r="I572" s="2">
        <f>'Moving Avg'!H572</f>
        <v>17.679132000000013</v>
      </c>
      <c r="J572" s="5" t="str">
        <f>OBV!F572</f>
        <v>BEARISH</v>
      </c>
      <c r="K572" s="5" t="str">
        <f>OBV!G572</f>
        <v>NEUTRAL</v>
      </c>
      <c r="L572" s="5" t="str">
        <f>OBV!H572</f>
        <v>BEARISH DIVERGENCE</v>
      </c>
    </row>
    <row r="573" spans="1:12" ht="13.5" x14ac:dyDescent="0.25">
      <c r="A573" s="3">
        <f>RSI!A573</f>
        <v>45435</v>
      </c>
      <c r="B573" s="2">
        <f>RSI!B573</f>
        <v>17.749400000000001</v>
      </c>
      <c r="C573" s="2">
        <f>RSI!I573</f>
        <v>62.568994904975014</v>
      </c>
      <c r="D573" s="2">
        <f>MACD!E573</f>
        <v>-0.3023173540685633</v>
      </c>
      <c r="E573" s="2">
        <f>MACD!F573</f>
        <v>-0.26346860254025678</v>
      </c>
      <c r="F573" s="2">
        <f>'Moving Avg'!D573</f>
        <v>17.620719999999999</v>
      </c>
      <c r="G573" s="2">
        <f>'Moving Avg'!F573</f>
        <v>17.166129999999999</v>
      </c>
      <c r="H573" s="2">
        <f>'Moving Avg'!G573</f>
        <v>16.798800000000007</v>
      </c>
      <c r="I573" s="2">
        <f>'Moving Avg'!H573</f>
        <v>17.667093500000014</v>
      </c>
      <c r="J573" s="5" t="str">
        <f>OBV!F573</f>
        <v>BEARISH</v>
      </c>
      <c r="K573" s="5" t="str">
        <f>OBV!G573</f>
        <v>NEUTRAL</v>
      </c>
      <c r="L573" s="5" t="str">
        <f>OBV!H573</f>
        <v>CONFIRMED BEARISH</v>
      </c>
    </row>
    <row r="574" spans="1:12" ht="13.5" x14ac:dyDescent="0.25">
      <c r="A574" s="3">
        <f>RSI!A574</f>
        <v>45436</v>
      </c>
      <c r="B574" s="2">
        <f>RSI!B574</f>
        <v>17.749400000000001</v>
      </c>
      <c r="C574" s="2">
        <f>RSI!I574</f>
        <v>62.568994904975014</v>
      </c>
      <c r="D574" s="2">
        <f>MACD!E574</f>
        <v>-0.33195206122796961</v>
      </c>
      <c r="E574" s="2">
        <f>MACD!F574</f>
        <v>-0.27716529427779935</v>
      </c>
      <c r="F574" s="2">
        <f>'Moving Avg'!D574</f>
        <v>17.608560000000001</v>
      </c>
      <c r="G574" s="2">
        <f>'Moving Avg'!F574</f>
        <v>17.227844999999995</v>
      </c>
      <c r="H574" s="2">
        <f>'Moving Avg'!G574</f>
        <v>16.821052000000005</v>
      </c>
      <c r="I574" s="2">
        <f>'Moving Avg'!H574</f>
        <v>17.655098500000015</v>
      </c>
      <c r="J574" s="5" t="str">
        <f>OBV!F574</f>
        <v>BEARISH</v>
      </c>
      <c r="K574" s="5" t="str">
        <f>OBV!G574</f>
        <v>NEUTRAL</v>
      </c>
      <c r="L574" s="5" t="str">
        <f>OBV!H574</f>
        <v>CONFIRMED BEARISH</v>
      </c>
    </row>
    <row r="575" spans="1:12" ht="13.5" x14ac:dyDescent="0.25">
      <c r="A575" s="3">
        <f>RSI!A575</f>
        <v>45439</v>
      </c>
      <c r="B575" s="2">
        <f>RSI!B575</f>
        <v>17.3843</v>
      </c>
      <c r="C575" s="2">
        <f>RSI!I575</f>
        <v>53.734077318805696</v>
      </c>
      <c r="D575" s="2">
        <f>MACD!E575</f>
        <v>-0.33345615303402099</v>
      </c>
      <c r="E575" s="2">
        <f>MACD!F575</f>
        <v>-0.28842346602904367</v>
      </c>
      <c r="F575" s="2">
        <f>'Moving Avg'!D575</f>
        <v>17.69548</v>
      </c>
      <c r="G575" s="2">
        <f>'Moving Avg'!F575</f>
        <v>17.271304999999998</v>
      </c>
      <c r="H575" s="2">
        <f>'Moving Avg'!G575</f>
        <v>16.836176000000009</v>
      </c>
      <c r="I575" s="2">
        <f>'Moving Avg'!H575</f>
        <v>17.641278000000014</v>
      </c>
      <c r="J575" s="5" t="str">
        <f>OBV!F575</f>
        <v>BEARISH</v>
      </c>
      <c r="K575" s="5" t="str">
        <f>OBV!G575</f>
        <v>NEUTRAL</v>
      </c>
      <c r="L575" s="5" t="str">
        <f>OBV!H575</f>
        <v>BEARISH DIVERGENCE</v>
      </c>
    </row>
    <row r="576" spans="1:12" ht="13.5" x14ac:dyDescent="0.25">
      <c r="A576" s="3">
        <f>RSI!A576</f>
        <v>45440</v>
      </c>
      <c r="B576" s="2">
        <f>RSI!B576</f>
        <v>17.749400000000001</v>
      </c>
      <c r="C576" s="2">
        <f>RSI!I576</f>
        <v>59.8408593417779</v>
      </c>
      <c r="D576" s="2">
        <f>MACD!E576</f>
        <v>-0.29597011495575387</v>
      </c>
      <c r="E576" s="2">
        <f>MACD!F576</f>
        <v>-0.28993279581438575</v>
      </c>
      <c r="F576" s="2">
        <f>'Moving Avg'!D576</f>
        <v>17.681580000000004</v>
      </c>
      <c r="G576" s="2">
        <f>'Moving Avg'!F576</f>
        <v>17.333019999999998</v>
      </c>
      <c r="H576" s="2">
        <f>'Moving Avg'!G576</f>
        <v>16.858602000000008</v>
      </c>
      <c r="I576" s="2">
        <f>'Moving Avg'!H576</f>
        <v>17.630065500000011</v>
      </c>
      <c r="J576" s="5" t="str">
        <f>OBV!F576</f>
        <v>BEARISH</v>
      </c>
      <c r="K576" s="5" t="str">
        <f>OBV!G576</f>
        <v>NEUTRAL</v>
      </c>
      <c r="L576" s="5" t="str">
        <f>OBV!H576</f>
        <v>CONFIRMED BEARISH</v>
      </c>
    </row>
    <row r="577" spans="1:12" ht="13.5" x14ac:dyDescent="0.25">
      <c r="A577" s="3">
        <f>RSI!A577</f>
        <v>45441</v>
      </c>
      <c r="B577" s="2">
        <f>RSI!B577</f>
        <v>17.045300000000001</v>
      </c>
      <c r="C577" s="2">
        <f>RSI!I577</f>
        <v>46.966012420470307</v>
      </c>
      <c r="D577" s="2">
        <f>MACD!E577</f>
        <v>-0.18314065361288456</v>
      </c>
      <c r="E577" s="2">
        <f>MACD!F577</f>
        <v>-0.26857436737408552</v>
      </c>
      <c r="F577" s="2">
        <f>'Moving Avg'!D577</f>
        <v>17.535559999999997</v>
      </c>
      <c r="G577" s="2">
        <f>'Moving Avg'!F577</f>
        <v>17.359529999999999</v>
      </c>
      <c r="H577" s="2">
        <f>'Moving Avg'!G577</f>
        <v>16.866946000000009</v>
      </c>
      <c r="I577" s="2">
        <f>'Moving Avg'!H577</f>
        <v>17.614680500000009</v>
      </c>
      <c r="J577" s="5" t="str">
        <f>OBV!F577</f>
        <v>BEARISH</v>
      </c>
      <c r="K577" s="5" t="str">
        <f>OBV!G577</f>
        <v>NEUTRAL</v>
      </c>
      <c r="L577" s="5" t="str">
        <f>OBV!H577</f>
        <v>CONFIRMED BEARISH</v>
      </c>
    </row>
    <row r="578" spans="1:12" ht="13.5" x14ac:dyDescent="0.25">
      <c r="A578" s="3">
        <f>RSI!A578</f>
        <v>45442</v>
      </c>
      <c r="B578" s="2">
        <f>RSI!B578</f>
        <v>17.045300000000001</v>
      </c>
      <c r="C578" s="2">
        <f>RSI!I578</f>
        <v>46.9660124204703</v>
      </c>
      <c r="D578" s="2">
        <f>MACD!E578</f>
        <v>-5.1644743402796678E-2</v>
      </c>
      <c r="E578" s="2">
        <f>MACD!F578</f>
        <v>-0.22518844257982776</v>
      </c>
      <c r="F578" s="2">
        <f>'Moving Avg'!D578</f>
        <v>17.394740000000002</v>
      </c>
      <c r="G578" s="2">
        <f>'Moving Avg'!F578</f>
        <v>17.369524999999996</v>
      </c>
      <c r="H578" s="2">
        <f>'Moving Avg'!G578</f>
        <v>16.87529000000001</v>
      </c>
      <c r="I578" s="2">
        <f>'Moving Avg'!H578</f>
        <v>17.600077500000012</v>
      </c>
      <c r="J578" s="5" t="str">
        <f>OBV!F578</f>
        <v>BEARISH</v>
      </c>
      <c r="K578" s="5" t="str">
        <f>OBV!G578</f>
        <v>NEUTRAL</v>
      </c>
      <c r="L578" s="5" t="str">
        <f>OBV!H578</f>
        <v>CONFIRMED BEARISH</v>
      </c>
    </row>
    <row r="579" spans="1:12" ht="13.5" x14ac:dyDescent="0.25">
      <c r="A579" s="3">
        <f>RSI!A579</f>
        <v>45443</v>
      </c>
      <c r="B579" s="2">
        <f>RSI!B579</f>
        <v>17.731999999999999</v>
      </c>
      <c r="C579" s="2">
        <f>RSI!I579</f>
        <v>57.346177872409307</v>
      </c>
      <c r="D579" s="2">
        <f>MACD!E579</f>
        <v>8.5784881681014724E-3</v>
      </c>
      <c r="E579" s="2">
        <f>MACD!F579</f>
        <v>-0.17843505643024193</v>
      </c>
      <c r="F579" s="2">
        <f>'Moving Avg'!D579</f>
        <v>17.391259999999999</v>
      </c>
      <c r="G579" s="2">
        <f>'Moving Avg'!F579</f>
        <v>17.38691</v>
      </c>
      <c r="H579" s="2">
        <f>'Moving Avg'!G579</f>
        <v>16.897716000000006</v>
      </c>
      <c r="I579" s="2">
        <f>'Moving Avg'!H579</f>
        <v>17.591385500000012</v>
      </c>
      <c r="J579" s="5" t="str">
        <f>OBV!F579</f>
        <v>BEARISH</v>
      </c>
      <c r="K579" s="5" t="str">
        <f>OBV!G579</f>
        <v>NEUTRAL</v>
      </c>
      <c r="L579" s="5" t="str">
        <f>OBV!H579</f>
        <v>CONFIRMED BEARISH</v>
      </c>
    </row>
    <row r="580" spans="1:12" ht="13.5" x14ac:dyDescent="0.25">
      <c r="A580" s="3">
        <f>RSI!A580</f>
        <v>45446</v>
      </c>
      <c r="B580" s="2">
        <f>RSI!B580</f>
        <v>17.723299999999998</v>
      </c>
      <c r="C580" s="2">
        <f>RSI!I580</f>
        <v>57.193444782848275</v>
      </c>
      <c r="D580" s="2">
        <f>MACD!E580</f>
        <v>-7.5184831691373688E-2</v>
      </c>
      <c r="E580" s="2">
        <f>MACD!F580</f>
        <v>-0.15778501148246829</v>
      </c>
      <c r="F580" s="2">
        <f>'Moving Avg'!D580</f>
        <v>17.459060000000001</v>
      </c>
      <c r="G580" s="2">
        <f>'Moving Avg'!F580</f>
        <v>17.403859999999998</v>
      </c>
      <c r="H580" s="2">
        <f>'Moving Avg'!G580</f>
        <v>16.920142000000006</v>
      </c>
      <c r="I580" s="2">
        <f>'Moving Avg'!H580</f>
        <v>17.582215500000011</v>
      </c>
      <c r="J580" s="5" t="str">
        <f>OBV!F580</f>
        <v>BEARISH</v>
      </c>
      <c r="K580" s="5" t="str">
        <f>OBV!G580</f>
        <v>NEUTRAL</v>
      </c>
      <c r="L580" s="5" t="str">
        <f>OBV!H580</f>
        <v>BEARISH DIVERGENCE</v>
      </c>
    </row>
    <row r="581" spans="1:12" ht="13.5" x14ac:dyDescent="0.25">
      <c r="A581" s="3">
        <f>RSI!A581</f>
        <v>45447</v>
      </c>
      <c r="B581" s="2">
        <f>RSI!B581</f>
        <v>17.723299999999998</v>
      </c>
      <c r="C581" s="2">
        <f>RSI!I581</f>
        <v>57.193444782848275</v>
      </c>
      <c r="D581" s="2">
        <f>MACD!E581</f>
        <v>-1.504743463892666E-2</v>
      </c>
      <c r="E581" s="2">
        <f>MACD!F581</f>
        <v>-0.12923749611375995</v>
      </c>
      <c r="F581" s="2">
        <f>'Moving Avg'!D581</f>
        <v>17.45384</v>
      </c>
      <c r="G581" s="2">
        <f>'Moving Avg'!F581</f>
        <v>17.442539999999997</v>
      </c>
      <c r="H581" s="2">
        <f>'Moving Avg'!G581</f>
        <v>16.942568000000005</v>
      </c>
      <c r="I581" s="2">
        <f>'Moving Avg'!H581</f>
        <v>17.57304550000001</v>
      </c>
      <c r="J581" s="5" t="str">
        <f>OBV!F581</f>
        <v>BEARISH</v>
      </c>
      <c r="K581" s="5" t="str">
        <f>OBV!G581</f>
        <v>NEUTRAL</v>
      </c>
      <c r="L581" s="5" t="str">
        <f>OBV!H581</f>
        <v>CONFIRMED BEARISH</v>
      </c>
    </row>
    <row r="582" spans="1:12" ht="13.5" x14ac:dyDescent="0.25">
      <c r="A582" s="3">
        <f>RSI!A582</f>
        <v>45448</v>
      </c>
      <c r="B582" s="2">
        <f>RSI!B582</f>
        <v>16.680199999999999</v>
      </c>
      <c r="C582" s="2">
        <f>RSI!I582</f>
        <v>41.73657557567676</v>
      </c>
      <c r="D582" s="2">
        <f>MACD!E582</f>
        <v>0.10390405803337899</v>
      </c>
      <c r="E582" s="2">
        <f>MACD!F582</f>
        <v>-8.2609185284332171E-2</v>
      </c>
      <c r="F582" s="2">
        <f>'Moving Avg'!D582</f>
        <v>17.380819999999996</v>
      </c>
      <c r="G582" s="2">
        <f>'Moving Avg'!F582</f>
        <v>17.429065000000001</v>
      </c>
      <c r="H582" s="2">
        <f>'Moving Avg'!G582</f>
        <v>16.944132000000007</v>
      </c>
      <c r="I582" s="2">
        <f>'Moving Avg'!H582</f>
        <v>17.558660000000007</v>
      </c>
      <c r="J582" s="5" t="str">
        <f>OBV!F582</f>
        <v>BEARISH</v>
      </c>
      <c r="K582" s="5" t="str">
        <f>OBV!G582</f>
        <v>NEUTRAL</v>
      </c>
      <c r="L582" s="5" t="str">
        <f>OBV!H582</f>
        <v>CONFIRMED BEARISH</v>
      </c>
    </row>
    <row r="583" spans="1:12" ht="13.5" x14ac:dyDescent="0.25">
      <c r="A583" s="3">
        <f>RSI!A583</f>
        <v>45449</v>
      </c>
      <c r="B583" s="2">
        <f>RSI!B583</f>
        <v>17.3843</v>
      </c>
      <c r="C583" s="2">
        <f>RSI!I583</f>
        <v>51.303385186997133</v>
      </c>
      <c r="D583" s="2">
        <f>MACD!E583</f>
        <v>0.15224093624634349</v>
      </c>
      <c r="E583" s="2">
        <f>MACD!F583</f>
        <v>-3.563916097819704E-2</v>
      </c>
      <c r="F583" s="2">
        <f>'Moving Avg'!D583</f>
        <v>17.448619999999998</v>
      </c>
      <c r="G583" s="2">
        <f>'Moving Avg'!F583</f>
        <v>17.450795000000003</v>
      </c>
      <c r="H583" s="2">
        <f>'Moving Avg'!G583</f>
        <v>16.959778000000007</v>
      </c>
      <c r="I583" s="2">
        <f>'Moving Avg'!H583</f>
        <v>17.547795000000008</v>
      </c>
      <c r="J583" s="5" t="str">
        <f>OBV!F583</f>
        <v>BEARISH</v>
      </c>
      <c r="K583" s="5" t="str">
        <f>OBV!G583</f>
        <v>NEUTRAL</v>
      </c>
      <c r="L583" s="5" t="str">
        <f>OBV!H583</f>
        <v>BEARISH DIVERGENCE</v>
      </c>
    </row>
    <row r="584" spans="1:12" ht="13.5" x14ac:dyDescent="0.25">
      <c r="A584" s="3">
        <f>RSI!A584</f>
        <v>45450</v>
      </c>
      <c r="B584" s="2">
        <f>RSI!B584</f>
        <v>17.3843</v>
      </c>
      <c r="C584" s="2">
        <f>RSI!I584</f>
        <v>51.303385186997133</v>
      </c>
      <c r="D584" s="2">
        <f>MACD!E584</f>
        <v>0.19253745409130119</v>
      </c>
      <c r="E584" s="2">
        <f>MACD!F584</f>
        <v>9.9961620357026104E-3</v>
      </c>
      <c r="F584" s="2">
        <f>'Moving Avg'!D584</f>
        <v>17.379079999999998</v>
      </c>
      <c r="G584" s="2">
        <f>'Moving Avg'!F584</f>
        <v>17.472525000000001</v>
      </c>
      <c r="H584" s="2">
        <f>'Moving Avg'!G584</f>
        <v>16.976294000000006</v>
      </c>
      <c r="I584" s="2">
        <f>'Moving Avg'!H584</f>
        <v>17.536973500000009</v>
      </c>
      <c r="J584" s="5" t="str">
        <f>OBV!F584</f>
        <v>BEARISH</v>
      </c>
      <c r="K584" s="5" t="str">
        <f>OBV!G584</f>
        <v>NEUTRAL</v>
      </c>
      <c r="L584" s="5" t="str">
        <f>OBV!H584</f>
        <v>CONFIRMED BEARISH</v>
      </c>
    </row>
    <row r="585" spans="1:12" ht="13.5" x14ac:dyDescent="0.25">
      <c r="A585" s="3">
        <f>RSI!A585</f>
        <v>45453</v>
      </c>
      <c r="B585" s="2">
        <f>RSI!B585</f>
        <v>17.3843</v>
      </c>
      <c r="C585" s="2">
        <f>RSI!I585</f>
        <v>51.303385186997133</v>
      </c>
      <c r="D585" s="2">
        <f>MACD!E585</f>
        <v>0.16990609395169187</v>
      </c>
      <c r="E585" s="2">
        <f>MACD!F585</f>
        <v>4.197814841890047E-2</v>
      </c>
      <c r="F585" s="2">
        <f>'Moving Avg'!D585</f>
        <v>17.311279999999996</v>
      </c>
      <c r="G585" s="2">
        <f>'Moving Avg'!F585</f>
        <v>17.494255000000003</v>
      </c>
      <c r="H585" s="2">
        <f>'Moving Avg'!G585</f>
        <v>16.992810000000009</v>
      </c>
      <c r="I585" s="2">
        <f>'Moving Avg'!H585</f>
        <v>17.526238500000012</v>
      </c>
      <c r="J585" s="5" t="str">
        <f>OBV!F585</f>
        <v>BEARISH</v>
      </c>
      <c r="K585" s="5" t="str">
        <f>OBV!G585</f>
        <v>NEUTRAL</v>
      </c>
      <c r="L585" s="5" t="str">
        <f>OBV!H585</f>
        <v>CONFIRMED BEARISH</v>
      </c>
    </row>
    <row r="586" spans="1:12" ht="13.5" x14ac:dyDescent="0.25">
      <c r="A586" s="3">
        <f>RSI!A586</f>
        <v>45454</v>
      </c>
      <c r="B586" s="2">
        <f>RSI!B586</f>
        <v>17.3843</v>
      </c>
      <c r="C586" s="2">
        <f>RSI!I586</f>
        <v>51.303385186997133</v>
      </c>
      <c r="D586" s="2">
        <f>MACD!E586</f>
        <v>0.20640795032149484</v>
      </c>
      <c r="E586" s="2">
        <f>MACD!F586</f>
        <v>7.4864108799419349E-2</v>
      </c>
      <c r="F586" s="2">
        <f>'Moving Avg'!D586</f>
        <v>17.243479999999998</v>
      </c>
      <c r="G586" s="2">
        <f>'Moving Avg'!F586</f>
        <v>17.494255000000003</v>
      </c>
      <c r="H586" s="2">
        <f>'Moving Avg'!G586</f>
        <v>17.010368000000007</v>
      </c>
      <c r="I586" s="2">
        <f>'Moving Avg'!H586</f>
        <v>17.51541700000001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</row>
    <row r="587" spans="1:12" ht="13.5" x14ac:dyDescent="0.25">
      <c r="A587" s="3">
        <f>RSI!A587</f>
        <v>45455</v>
      </c>
      <c r="B587" s="2">
        <f>RSI!B587</f>
        <v>16.341200000000001</v>
      </c>
      <c r="C587" s="2">
        <f>RSI!I587</f>
        <v>38.655613233388934</v>
      </c>
      <c r="D587" s="2">
        <f>MACD!E587</f>
        <v>0.205758316989332</v>
      </c>
      <c r="E587" s="2">
        <f>MACD!F587</f>
        <v>0.10104295043740188</v>
      </c>
      <c r="F587" s="2">
        <f>'Moving Avg'!D587</f>
        <v>17.17568</v>
      </c>
      <c r="G587" s="2">
        <f>'Moving Avg'!F587</f>
        <v>17.43167</v>
      </c>
      <c r="H587" s="2">
        <f>'Moving Avg'!G587</f>
        <v>17.006890000000006</v>
      </c>
      <c r="I587" s="2">
        <f>'Moving Avg'!H587</f>
        <v>17.499553500000008</v>
      </c>
      <c r="J587" s="5" t="str">
        <f>OBV!F587</f>
        <v>BULLISH</v>
      </c>
      <c r="K587" s="5" t="str">
        <f>OBV!G587</f>
        <v>NEUTRAL</v>
      </c>
      <c r="L587" s="5" t="str">
        <f>OBV!H587</f>
        <v>BULLISH DIVERGENCE</v>
      </c>
    </row>
    <row r="588" spans="1:12" ht="13.5" x14ac:dyDescent="0.25">
      <c r="A588" s="3">
        <f>RSI!A588</f>
        <v>45456</v>
      </c>
      <c r="B588" s="2">
        <f>RSI!B588</f>
        <v>16.967099999999999</v>
      </c>
      <c r="C588" s="2">
        <f>RSI!I588</f>
        <v>47.085242982768079</v>
      </c>
      <c r="D588" s="2">
        <f>MACD!E588</f>
        <v>0.16456548954117878</v>
      </c>
      <c r="E588" s="2">
        <f>MACD!F588</f>
        <v>0.11374745825815727</v>
      </c>
      <c r="F588" s="2">
        <f>'Moving Avg'!D588</f>
        <v>17.09224</v>
      </c>
      <c r="G588" s="2">
        <f>'Moving Avg'!F588</f>
        <v>17.38908</v>
      </c>
      <c r="H588" s="2">
        <f>'Moving Avg'!G588</f>
        <v>17.015930000000004</v>
      </c>
      <c r="I588" s="2">
        <f>'Moving Avg'!H588</f>
        <v>17.487254000000011</v>
      </c>
      <c r="J588" s="5" t="str">
        <f>OBV!F588</f>
        <v>BULLISH</v>
      </c>
      <c r="K588" s="5" t="str">
        <f>OBV!G588</f>
        <v>NEUTRAL</v>
      </c>
      <c r="L588" s="5" t="str">
        <f>OBV!H588</f>
        <v>BULLISH DIVERGENCE</v>
      </c>
    </row>
    <row r="589" spans="1:12" ht="13.5" x14ac:dyDescent="0.25">
      <c r="A589" s="3">
        <f>RSI!A589</f>
        <v>45457</v>
      </c>
      <c r="B589" s="2">
        <f>RSI!B589</f>
        <v>17.2974</v>
      </c>
      <c r="C589" s="2">
        <f>RSI!I589</f>
        <v>50.918269652229426</v>
      </c>
      <c r="D589" s="2">
        <f>MACD!E589</f>
        <v>0.21248717185910593</v>
      </c>
      <c r="E589" s="2">
        <f>MACD!F589</f>
        <v>0.133495400978347</v>
      </c>
      <c r="F589" s="2">
        <f>'Moving Avg'!D589</f>
        <v>17.074859999999997</v>
      </c>
      <c r="G589" s="2">
        <f>'Moving Avg'!F589</f>
        <v>17.363440000000001</v>
      </c>
      <c r="H589" s="2">
        <f>'Moving Avg'!G589</f>
        <v>17.031576000000005</v>
      </c>
      <c r="I589" s="2">
        <f>'Moving Avg'!H589</f>
        <v>17.476823500000009</v>
      </c>
      <c r="J589" s="5" t="str">
        <f>OBV!F589</f>
        <v>BULLISH</v>
      </c>
      <c r="K589" s="5" t="str">
        <f>OBV!G589</f>
        <v>NEUTRAL</v>
      </c>
      <c r="L589" s="5" t="str">
        <f>OBV!H589</f>
        <v>BULLISH DIVERGENCE</v>
      </c>
    </row>
    <row r="590" spans="1:12" ht="13.5" x14ac:dyDescent="0.25">
      <c r="A590" s="3">
        <f>RSI!A590</f>
        <v>45461</v>
      </c>
      <c r="B590" s="2">
        <f>RSI!B590</f>
        <v>17.2974</v>
      </c>
      <c r="C590" s="2">
        <f>RSI!I590</f>
        <v>50.918269652229426</v>
      </c>
      <c r="D590" s="2">
        <f>MACD!E590</f>
        <v>0.25122538824085083</v>
      </c>
      <c r="E590" s="2">
        <f>MACD!F590</f>
        <v>0.15704139843084777</v>
      </c>
      <c r="F590" s="2">
        <f>'Moving Avg'!D590</f>
        <v>17.057479999999998</v>
      </c>
      <c r="G590" s="2">
        <f>'Moving Avg'!F590</f>
        <v>17.380824999999998</v>
      </c>
      <c r="H590" s="2">
        <f>'Moving Avg'!G590</f>
        <v>17.047222000000005</v>
      </c>
      <c r="I590" s="2">
        <f>'Moving Avg'!H590</f>
        <v>17.466393000000011</v>
      </c>
      <c r="J590" s="5" t="str">
        <f>OBV!F590</f>
        <v>BULLISH</v>
      </c>
      <c r="K590" s="5" t="str">
        <f>OBV!G590</f>
        <v>NEUTRAL</v>
      </c>
      <c r="L590" s="5" t="str">
        <f>OBV!H590</f>
        <v>BULLISH DIVERGENCE</v>
      </c>
    </row>
    <row r="591" spans="1:12" ht="13.5" x14ac:dyDescent="0.25">
      <c r="A591" s="3">
        <f>RSI!A591</f>
        <v>45462</v>
      </c>
      <c r="B591" s="2">
        <f>RSI!B591</f>
        <v>16.9497</v>
      </c>
      <c r="C591" s="2">
        <f>RSI!I591</f>
        <v>46.781120850019491</v>
      </c>
      <c r="D591" s="2">
        <f>MACD!E591</f>
        <v>0.30932199209275169</v>
      </c>
      <c r="E591" s="2">
        <f>MACD!F591</f>
        <v>0.18749751716322857</v>
      </c>
      <c r="F591" s="2">
        <f>'Moving Avg'!D591</f>
        <v>16.970559999999999</v>
      </c>
      <c r="G591" s="2">
        <f>'Moving Avg'!F591</f>
        <v>17.337364999999998</v>
      </c>
      <c r="H591" s="2">
        <f>'Moving Avg'!G591</f>
        <v>17.055914000000005</v>
      </c>
      <c r="I591" s="2">
        <f>'Moving Avg'!H591</f>
        <v>17.45383300000001</v>
      </c>
      <c r="J591" s="5" t="str">
        <f>OBV!F591</f>
        <v>BULLISH</v>
      </c>
      <c r="K591" s="5" t="str">
        <f>OBV!G591</f>
        <v>NEUTRAL</v>
      </c>
      <c r="L591" s="5" t="str">
        <f>OBV!H591</f>
        <v>BULLISH DIVERGENCE</v>
      </c>
    </row>
    <row r="592" spans="1:12" ht="13.5" x14ac:dyDescent="0.25">
      <c r="A592" s="3">
        <f>RSI!A592</f>
        <v>45463</v>
      </c>
      <c r="B592" s="2">
        <f>RSI!B592</f>
        <v>16.9497</v>
      </c>
      <c r="C592" s="2">
        <f>RSI!I592</f>
        <v>46.781120850019491</v>
      </c>
      <c r="D592" s="2">
        <f>MACD!E592</f>
        <v>0.19965326870500633</v>
      </c>
      <c r="E592" s="2">
        <f>MACD!F592</f>
        <v>0.18992866747158413</v>
      </c>
      <c r="F592" s="2">
        <f>'Moving Avg'!D592</f>
        <v>17.09226</v>
      </c>
      <c r="G592" s="2">
        <f>'Moving Avg'!F592</f>
        <v>17.296079999999996</v>
      </c>
      <c r="H592" s="2">
        <f>'Moving Avg'!G592</f>
        <v>17.064606000000005</v>
      </c>
      <c r="I592" s="2">
        <f>'Moving Avg'!H592</f>
        <v>17.441664000000014</v>
      </c>
      <c r="J592" s="5" t="str">
        <f>OBV!F592</f>
        <v>BULLISH</v>
      </c>
      <c r="K592" s="5" t="str">
        <f>OBV!G592</f>
        <v>NEUTRAL</v>
      </c>
      <c r="L592" s="5" t="str">
        <f>OBV!H592</f>
        <v>CONFIRMED BULLISH</v>
      </c>
    </row>
    <row r="593" spans="1:12" ht="13.5" x14ac:dyDescent="0.25">
      <c r="A593" s="3">
        <f>RSI!A593</f>
        <v>45464</v>
      </c>
      <c r="B593" s="2">
        <f>RSI!B593</f>
        <v>16.9497</v>
      </c>
      <c r="C593" s="2">
        <f>RSI!I593</f>
        <v>46.781120850019491</v>
      </c>
      <c r="D593" s="2">
        <f>MACD!E593</f>
        <v>0.21670708065244071</v>
      </c>
      <c r="E593" s="2">
        <f>MACD!F593</f>
        <v>0.19528435010775547</v>
      </c>
      <c r="F593" s="2">
        <f>'Moving Avg'!D593</f>
        <v>17.088780000000003</v>
      </c>
      <c r="G593" s="2">
        <f>'Moving Avg'!F593</f>
        <v>17.256094999999998</v>
      </c>
      <c r="H593" s="2">
        <f>'Moving Avg'!G593</f>
        <v>17.073646000000007</v>
      </c>
      <c r="I593" s="2">
        <f>'Moving Avg'!H593</f>
        <v>17.429495000000017</v>
      </c>
      <c r="J593" s="5" t="str">
        <f>OBV!F593</f>
        <v>BULLISH</v>
      </c>
      <c r="K593" s="5" t="str">
        <f>OBV!G593</f>
        <v>NEUTRAL</v>
      </c>
      <c r="L593" s="5" t="str">
        <f>OBV!H593</f>
        <v>BULLISH DIVERGENCE</v>
      </c>
    </row>
    <row r="594" spans="1:12" ht="13.5" x14ac:dyDescent="0.25">
      <c r="A594" s="3">
        <f>RSI!A594</f>
        <v>45467</v>
      </c>
      <c r="B594" s="2">
        <f>RSI!B594</f>
        <v>16.9497</v>
      </c>
      <c r="C594" s="2">
        <f>RSI!I594</f>
        <v>46.781120850019491</v>
      </c>
      <c r="D594" s="2">
        <f>MACD!E594</f>
        <v>0.23255143952120605</v>
      </c>
      <c r="E594" s="2">
        <f>MACD!F594</f>
        <v>0.2027377679904456</v>
      </c>
      <c r="F594" s="2">
        <f>'Moving Avg'!D594</f>
        <v>17.019240000000003</v>
      </c>
      <c r="G594" s="2">
        <f>'Moving Avg'!F594</f>
        <v>17.21611</v>
      </c>
      <c r="H594" s="2">
        <f>'Moving Avg'!G594</f>
        <v>17.081470000000003</v>
      </c>
      <c r="I594" s="2">
        <f>'Moving Avg'!H594</f>
        <v>17.417326000000017</v>
      </c>
      <c r="J594" s="5" t="str">
        <f>OBV!F594</f>
        <v>BEARISH</v>
      </c>
      <c r="K594" s="5" t="str">
        <f>OBV!G594</f>
        <v>NEUTRAL</v>
      </c>
      <c r="L594" s="5" t="str">
        <f>OBV!H594</f>
        <v>CONFIRMED BEARISH</v>
      </c>
    </row>
    <row r="595" spans="1:12" ht="13.5" x14ac:dyDescent="0.25">
      <c r="A595" s="3">
        <f>RSI!A595</f>
        <v>45468</v>
      </c>
      <c r="B595" s="2">
        <f>RSI!B595</f>
        <v>16.9497</v>
      </c>
      <c r="C595" s="2">
        <f>RSI!I595</f>
        <v>46.781120850019491</v>
      </c>
      <c r="D595" s="2">
        <f>MACD!E595</f>
        <v>0.24726765869734635</v>
      </c>
      <c r="E595" s="2">
        <f>MACD!F595</f>
        <v>0.21164374613182574</v>
      </c>
      <c r="F595" s="2">
        <f>'Moving Avg'!D595</f>
        <v>16.9497</v>
      </c>
      <c r="G595" s="2">
        <f>'Moving Avg'!F595</f>
        <v>17.194380000000002</v>
      </c>
      <c r="H595" s="2">
        <f>'Moving Avg'!G595</f>
        <v>17.089294000000002</v>
      </c>
      <c r="I595" s="2">
        <f>'Moving Avg'!H595</f>
        <v>17.410937500000017</v>
      </c>
      <c r="J595" s="5" t="str">
        <f>OBV!F595</f>
        <v>BEARISH</v>
      </c>
      <c r="K595" s="5" t="str">
        <f>OBV!G595</f>
        <v>NEUTRAL</v>
      </c>
      <c r="L595" s="5" t="str">
        <f>OBV!H595</f>
        <v>CONFIRMED BEARISH</v>
      </c>
    </row>
    <row r="596" spans="1:12" ht="13.5" x14ac:dyDescent="0.25">
      <c r="A596" s="3">
        <f>RSI!A596</f>
        <v>45469</v>
      </c>
      <c r="B596" s="2">
        <f>RSI!B596</f>
        <v>16.5151</v>
      </c>
      <c r="C596" s="2">
        <f>RSI!I596</f>
        <v>40.781796935689883</v>
      </c>
      <c r="D596" s="2">
        <f>MACD!E596</f>
        <v>0.29312489413509368</v>
      </c>
      <c r="E596" s="2">
        <f>MACD!F596</f>
        <v>0.22793997573247932</v>
      </c>
      <c r="F596" s="2">
        <f>'Moving Avg'!D596</f>
        <v>16.862780000000001</v>
      </c>
      <c r="G596" s="2">
        <f>'Moving Avg'!F596</f>
        <v>17.132664999999999</v>
      </c>
      <c r="H596" s="2">
        <f>'Moving Avg'!G596</f>
        <v>17.089294000000002</v>
      </c>
      <c r="I596" s="2">
        <f>'Moving Avg'!H596</f>
        <v>17.397899500000019</v>
      </c>
      <c r="J596" s="5" t="str">
        <f>OBV!F596</f>
        <v>BEARISH</v>
      </c>
      <c r="K596" s="5" t="str">
        <f>OBV!G596</f>
        <v>NEUTRAL</v>
      </c>
      <c r="L596" s="5" t="str">
        <f>OBV!H596</f>
        <v>CONFIRMED BEARISH</v>
      </c>
    </row>
    <row r="597" spans="1:12" ht="13.5" x14ac:dyDescent="0.25">
      <c r="A597" s="3">
        <f>RSI!A597</f>
        <v>45470</v>
      </c>
      <c r="B597" s="2">
        <f>RSI!B597</f>
        <v>16.5151</v>
      </c>
      <c r="C597" s="2">
        <f>RSI!I597</f>
        <v>40.781796935689883</v>
      </c>
      <c r="D597" s="2">
        <f>MACD!E597</f>
        <v>0.17514096299218807</v>
      </c>
      <c r="E597" s="2">
        <f>MACD!F597</f>
        <v>0.21738017318442107</v>
      </c>
      <c r="F597" s="2">
        <f>'Moving Avg'!D597</f>
        <v>16.775860000000002</v>
      </c>
      <c r="G597" s="2">
        <f>'Moving Avg'!F597</f>
        <v>17.106155000000001</v>
      </c>
      <c r="H597" s="2">
        <f>'Moving Avg'!G597</f>
        <v>17.089294000000002</v>
      </c>
      <c r="I597" s="2">
        <f>'Moving Avg'!H597</f>
        <v>17.384861500000021</v>
      </c>
      <c r="J597" s="5" t="str">
        <f>OBV!F597</f>
        <v>BEARISH</v>
      </c>
      <c r="K597" s="5" t="str">
        <f>OBV!G597</f>
        <v>NEUTRAL</v>
      </c>
      <c r="L597" s="5" t="str">
        <f>OBV!H597</f>
        <v>CONFIRMED BEARISH</v>
      </c>
    </row>
    <row r="598" spans="1:12" ht="13.5" x14ac:dyDescent="0.25">
      <c r="A598" s="3">
        <f>RSI!A598</f>
        <v>45471</v>
      </c>
      <c r="B598" s="2">
        <f>RSI!B598</f>
        <v>16.9497</v>
      </c>
      <c r="C598" s="2">
        <f>RSI!I598</f>
        <v>48.44901818496254</v>
      </c>
      <c r="D598" s="2">
        <f>MACD!E598</f>
        <v>0.14282545041022843</v>
      </c>
      <c r="E598" s="2">
        <f>MACD!F598</f>
        <v>0.20246922862958255</v>
      </c>
      <c r="F598" s="2">
        <f>'Moving Avg'!D598</f>
        <v>16.775860000000002</v>
      </c>
      <c r="G598" s="2">
        <f>'Moving Avg'!F598</f>
        <v>17.101375000000001</v>
      </c>
      <c r="H598" s="2">
        <f>'Moving Avg'!G598</f>
        <v>17.097986000000002</v>
      </c>
      <c r="I598" s="2">
        <f>'Moving Avg'!H598</f>
        <v>17.373996500000022</v>
      </c>
      <c r="J598" s="5" t="str">
        <f>OBV!F598</f>
        <v>BULLISH</v>
      </c>
      <c r="K598" s="5" t="str">
        <f>OBV!G598</f>
        <v>NEUTRAL</v>
      </c>
      <c r="L598" s="5" t="str">
        <f>OBV!H598</f>
        <v>NEUTRAL</v>
      </c>
    </row>
    <row r="599" spans="1:12" ht="13.5" x14ac:dyDescent="0.25">
      <c r="A599" s="3">
        <f>RSI!A599</f>
        <v>45474</v>
      </c>
      <c r="B599" s="2">
        <f>RSI!B599</f>
        <v>17.366900000000001</v>
      </c>
      <c r="C599" s="2">
        <f>RSI!I599</f>
        <v>54.534611650861059</v>
      </c>
      <c r="D599" s="2">
        <f>MACD!E599</f>
        <v>0.13598935992111194</v>
      </c>
      <c r="E599" s="2">
        <f>MACD!F599</f>
        <v>0.18917325488788844</v>
      </c>
      <c r="F599" s="2">
        <f>'Moving Avg'!D599</f>
        <v>16.859299999999998</v>
      </c>
      <c r="G599" s="2">
        <f>'Moving Avg'!F599</f>
        <v>17.083120000000001</v>
      </c>
      <c r="H599" s="2">
        <f>'Moving Avg'!G599</f>
        <v>17.115022</v>
      </c>
      <c r="I599" s="2">
        <f>'Moving Avg'!H599</f>
        <v>17.365217500000025</v>
      </c>
      <c r="J599" s="5" t="str">
        <f>OBV!F599</f>
        <v>BULLISH</v>
      </c>
      <c r="K599" s="5" t="str">
        <f>OBV!G599</f>
        <v>NEUTRAL</v>
      </c>
      <c r="L599" s="5" t="str">
        <f>OBV!H599</f>
        <v>CONFIRMED BULLISH</v>
      </c>
    </row>
    <row r="600" spans="1:12" ht="13.5" x14ac:dyDescent="0.25">
      <c r="A600" s="3">
        <f>RSI!A600</f>
        <v>45475</v>
      </c>
      <c r="B600" s="2">
        <f>RSI!B600</f>
        <v>16.5151</v>
      </c>
      <c r="C600" s="2">
        <f>RSI!I600</f>
        <v>43.296428854504164</v>
      </c>
      <c r="D600" s="2">
        <f>MACD!E600</f>
        <v>0.191387985778114</v>
      </c>
      <c r="E600" s="2">
        <f>MACD!F600</f>
        <v>0.18961620106593358</v>
      </c>
      <c r="F600" s="2">
        <f>'Moving Avg'!D600</f>
        <v>16.772380000000002</v>
      </c>
      <c r="G600" s="2">
        <f>'Moving Avg'!F600</f>
        <v>17.022710000000004</v>
      </c>
      <c r="H600" s="2">
        <f>'Moving Avg'!G600</f>
        <v>17.115022</v>
      </c>
      <c r="I600" s="2">
        <f>'Moving Avg'!H600</f>
        <v>17.352179500000023</v>
      </c>
      <c r="J600" s="5" t="str">
        <f>OBV!F600</f>
        <v>BULLISH</v>
      </c>
      <c r="K600" s="5" t="str">
        <f>OBV!G600</f>
        <v>NEUTRAL</v>
      </c>
      <c r="L600" s="5" t="str">
        <f>OBV!H600</f>
        <v>BULLISH DIVERGENCE</v>
      </c>
    </row>
    <row r="601" spans="1:12" ht="13.5" x14ac:dyDescent="0.25">
      <c r="A601" s="3">
        <f>RSI!A601</f>
        <v>45476</v>
      </c>
      <c r="B601" s="2">
        <f>RSI!B601</f>
        <v>16.8628</v>
      </c>
      <c r="C601" s="2">
        <f>RSI!I601</f>
        <v>48.006472072570432</v>
      </c>
      <c r="D601" s="2">
        <f>MACD!E601</f>
        <v>0.16227764437515901</v>
      </c>
      <c r="E601" s="2">
        <f>MACD!F601</f>
        <v>0.18414848972777867</v>
      </c>
      <c r="F601" s="2">
        <f>'Moving Avg'!D601</f>
        <v>16.841919999999998</v>
      </c>
      <c r="G601" s="2">
        <f>'Moving Avg'!F601</f>
        <v>16.979685</v>
      </c>
      <c r="H601" s="2">
        <f>'Moving Avg'!G601</f>
        <v>17.121976000000004</v>
      </c>
      <c r="I601" s="2">
        <f>'Moving Avg'!H601</f>
        <v>17.340923500000027</v>
      </c>
      <c r="J601" s="5" t="str">
        <f>OBV!F601</f>
        <v>BULLISH</v>
      </c>
      <c r="K601" s="5" t="str">
        <f>OBV!G601</f>
        <v>NEUTRAL</v>
      </c>
      <c r="L601" s="5" t="str">
        <f>OBV!H601</f>
        <v>CONFIRMED BULLISH</v>
      </c>
    </row>
    <row r="602" spans="1:12" ht="13.5" x14ac:dyDescent="0.25">
      <c r="A602" s="3">
        <f>RSI!A602</f>
        <v>45477</v>
      </c>
      <c r="B602" s="2">
        <f>RSI!B602</f>
        <v>16.636800000000001</v>
      </c>
      <c r="C602" s="2">
        <f>RSI!I602</f>
        <v>45.368573821476495</v>
      </c>
      <c r="D602" s="2">
        <f>MACD!E602</f>
        <v>0.15535213308366735</v>
      </c>
      <c r="E602" s="2">
        <f>MACD!F602</f>
        <v>0.17838921839895641</v>
      </c>
      <c r="F602" s="2">
        <f>'Moving Avg'!D602</f>
        <v>16.86626</v>
      </c>
      <c r="G602" s="2">
        <f>'Moving Avg'!F602</f>
        <v>16.977515</v>
      </c>
      <c r="H602" s="2">
        <f>'Moving Avg'!G602</f>
        <v>17.124410000000001</v>
      </c>
      <c r="I602" s="2">
        <f>'Moving Avg'!H602</f>
        <v>17.328537500000028</v>
      </c>
      <c r="J602" s="5" t="str">
        <f>OBV!F602</f>
        <v>BULLISH</v>
      </c>
      <c r="K602" s="5" t="str">
        <f>OBV!G602</f>
        <v>NEUTRAL</v>
      </c>
      <c r="L602" s="5" t="str">
        <f>OBV!H602</f>
        <v>CONFIRMED BULLISH</v>
      </c>
    </row>
    <row r="603" spans="1:12" ht="13.5" x14ac:dyDescent="0.25">
      <c r="A603" s="3">
        <f>RSI!A603</f>
        <v>45478</v>
      </c>
      <c r="B603" s="2">
        <f>RSI!B603</f>
        <v>17.2974</v>
      </c>
      <c r="C603" s="2">
        <f>RSI!I603</f>
        <v>53.424738956009634</v>
      </c>
      <c r="D603" s="2">
        <f>MACD!E603</f>
        <v>0.10278824665206088</v>
      </c>
      <c r="E603" s="2">
        <f>MACD!F603</f>
        <v>0.16326902404957733</v>
      </c>
      <c r="F603" s="2">
        <f>'Moving Avg'!D603</f>
        <v>16.9358</v>
      </c>
      <c r="G603" s="2">
        <f>'Moving Avg'!F603</f>
        <v>16.97317</v>
      </c>
      <c r="H603" s="2">
        <f>'Moving Avg'!G603</f>
        <v>17.140056000000001</v>
      </c>
      <c r="I603" s="2">
        <f>'Moving Avg'!H603</f>
        <v>17.319454500000028</v>
      </c>
      <c r="J603" s="5" t="str">
        <f>OBV!F603</f>
        <v>BULLISH</v>
      </c>
      <c r="K603" s="5" t="str">
        <f>OBV!G603</f>
        <v>NEUTRAL</v>
      </c>
      <c r="L603" s="5" t="str">
        <f>OBV!H603</f>
        <v>CONFIRMED BULLISH</v>
      </c>
    </row>
    <row r="604" spans="1:12" ht="13.5" x14ac:dyDescent="0.25">
      <c r="A604" s="3">
        <f>RSI!A604</f>
        <v>45481</v>
      </c>
      <c r="B604" s="2">
        <f>RSI!B604</f>
        <v>17.253900000000002</v>
      </c>
      <c r="C604" s="2">
        <f>RSI!I604</f>
        <v>52.871840192358377</v>
      </c>
      <c r="D604" s="2">
        <f>MACD!E604</f>
        <v>5.9694167577131196E-2</v>
      </c>
      <c r="E604" s="2">
        <f>MACD!F604</f>
        <v>0.14255405275508812</v>
      </c>
      <c r="F604" s="2">
        <f>'Moving Avg'!D604</f>
        <v>16.9132</v>
      </c>
      <c r="G604" s="2">
        <f>'Moving Avg'!F604</f>
        <v>16.966649999999998</v>
      </c>
      <c r="H604" s="2">
        <f>'Moving Avg'!G604</f>
        <v>17.154831999999999</v>
      </c>
      <c r="I604" s="2">
        <f>'Moving Avg'!H604</f>
        <v>17.310154000000029</v>
      </c>
      <c r="J604" s="5" t="str">
        <f>OBV!F604</f>
        <v>BEARISH</v>
      </c>
      <c r="K604" s="5" t="str">
        <f>OBV!G604</f>
        <v>NEUTRAL</v>
      </c>
      <c r="L604" s="5" t="str">
        <f>OBV!H604</f>
        <v>CONFIRMED BEARISH</v>
      </c>
    </row>
    <row r="605" spans="1:12" ht="13.5" x14ac:dyDescent="0.25">
      <c r="A605" s="3">
        <f>RSI!A605</f>
        <v>45482</v>
      </c>
      <c r="B605" s="2">
        <f>RSI!B605</f>
        <v>17.175699999999999</v>
      </c>
      <c r="C605" s="2">
        <f>RSI!I605</f>
        <v>51.833321239424528</v>
      </c>
      <c r="D605" s="2">
        <f>MACD!E605</f>
        <v>2.7576650722675566E-2</v>
      </c>
      <c r="E605" s="2">
        <f>MACD!F605</f>
        <v>0.11955857234860562</v>
      </c>
      <c r="F605" s="2">
        <f>'Moving Avg'!D605</f>
        <v>17.045319999999997</v>
      </c>
      <c r="G605" s="2">
        <f>'Moving Avg'!F605</f>
        <v>16.956219999999998</v>
      </c>
      <c r="H605" s="2">
        <f>'Moving Avg'!G605</f>
        <v>17.168043999999998</v>
      </c>
      <c r="I605" s="2">
        <f>'Moving Avg'!H605</f>
        <v>17.300506000000031</v>
      </c>
      <c r="J605" s="5" t="str">
        <f>OBV!F605</f>
        <v>BEARISH</v>
      </c>
      <c r="K605" s="5" t="str">
        <f>OBV!G605</f>
        <v>NEUTRAL</v>
      </c>
      <c r="L605" s="5" t="str">
        <f>OBV!H605</f>
        <v>BEARISH DIVERGENCE</v>
      </c>
    </row>
    <row r="606" spans="1:12" ht="13.5" x14ac:dyDescent="0.25">
      <c r="A606" s="3">
        <f>RSI!A606</f>
        <v>45483</v>
      </c>
      <c r="B606" s="2">
        <f>RSI!B606</f>
        <v>17.175699999999999</v>
      </c>
      <c r="C606" s="2">
        <f>RSI!I606</f>
        <v>51.833321239424528</v>
      </c>
      <c r="D606" s="2">
        <f>MACD!E606</f>
        <v>-6.7337946821101724E-2</v>
      </c>
      <c r="E606" s="2">
        <f>MACD!F606</f>
        <v>8.2179268514664144E-2</v>
      </c>
      <c r="F606" s="2">
        <f>'Moving Avg'!D606</f>
        <v>17.107900000000001</v>
      </c>
      <c r="G606" s="2">
        <f>'Moving Avg'!F606</f>
        <v>16.945789999999999</v>
      </c>
      <c r="H606" s="2">
        <f>'Moving Avg'!G606</f>
        <v>17.181255999999998</v>
      </c>
      <c r="I606" s="2">
        <f>'Moving Avg'!H606</f>
        <v>17.290858000000028</v>
      </c>
      <c r="J606" s="5" t="str">
        <f>OBV!F606</f>
        <v>BEARISH</v>
      </c>
      <c r="K606" s="5" t="str">
        <f>OBV!G606</f>
        <v>NEUTRAL</v>
      </c>
      <c r="L606" s="5" t="str">
        <f>OBV!H606</f>
        <v>BEARISH DIVERGENCE</v>
      </c>
    </row>
    <row r="607" spans="1:12" ht="13.5" x14ac:dyDescent="0.25">
      <c r="A607" s="3">
        <f>RSI!A607</f>
        <v>45484</v>
      </c>
      <c r="B607" s="2">
        <f>RSI!B607</f>
        <v>17.175699999999999</v>
      </c>
      <c r="C607" s="2">
        <f>RSI!I607</f>
        <v>51.833321239424528</v>
      </c>
      <c r="D607" s="2">
        <f>MACD!E607</f>
        <v>-0.14846205661384815</v>
      </c>
      <c r="E607" s="2">
        <f>MACD!F607</f>
        <v>3.6051003488961689E-2</v>
      </c>
      <c r="F607" s="2">
        <f>'Moving Avg'!D607</f>
        <v>17.215679999999999</v>
      </c>
      <c r="G607" s="2">
        <f>'Moving Avg'!F607</f>
        <v>16.987514999999998</v>
      </c>
      <c r="H607" s="2">
        <f>'Moving Avg'!G607</f>
        <v>17.194468000000001</v>
      </c>
      <c r="I607" s="2">
        <f>'Moving Avg'!H607</f>
        <v>17.281992000000027</v>
      </c>
      <c r="J607" s="5" t="str">
        <f>OBV!F607</f>
        <v>BEARISH</v>
      </c>
      <c r="K607" s="5" t="str">
        <f>OBV!G607</f>
        <v>NEUTRAL</v>
      </c>
      <c r="L607" s="5" t="str">
        <f>OBV!H607</f>
        <v>BEARISH DIVERGENCE</v>
      </c>
    </row>
    <row r="608" spans="1:12" ht="13.5" x14ac:dyDescent="0.25">
      <c r="A608" s="3">
        <f>RSI!A608</f>
        <v>45485</v>
      </c>
      <c r="B608" s="2">
        <f>RSI!B608</f>
        <v>16.819299999999998</v>
      </c>
      <c r="C608" s="2">
        <f>RSI!I608</f>
        <v>46.620725759778139</v>
      </c>
      <c r="D608" s="2">
        <f>MACD!E608</f>
        <v>-0.1245956234701211</v>
      </c>
      <c r="E608" s="2">
        <f>MACD!F608</f>
        <v>3.9216780971451301E-3</v>
      </c>
      <c r="F608" s="2">
        <f>'Moving Avg'!D608</f>
        <v>17.120060000000002</v>
      </c>
      <c r="G608" s="2">
        <f>'Moving Avg'!F608</f>
        <v>16.980125000000001</v>
      </c>
      <c r="H608" s="2">
        <f>'Moving Avg'!G608</f>
        <v>17.193946</v>
      </c>
      <c r="I608" s="2">
        <f>'Moving Avg'!H608</f>
        <v>17.271344000000028</v>
      </c>
      <c r="J608" s="5" t="str">
        <f>OBV!F608</f>
        <v>BEARISH</v>
      </c>
      <c r="K608" s="5" t="str">
        <f>OBV!G608</f>
        <v>NEUTRAL</v>
      </c>
      <c r="L608" s="5" t="str">
        <f>OBV!H608</f>
        <v>CONFIRMED BEARISH</v>
      </c>
    </row>
    <row r="609" spans="1:12" ht="13.5" x14ac:dyDescent="0.25">
      <c r="A609" s="3">
        <f>RSI!A609</f>
        <v>45488</v>
      </c>
      <c r="B609" s="2">
        <f>RSI!B609</f>
        <v>16.819299999999998</v>
      </c>
      <c r="C609" s="2">
        <f>RSI!I609</f>
        <v>46.620725759778139</v>
      </c>
      <c r="D609" s="2">
        <f>MACD!E609</f>
        <v>-3.8806302648449531E-2</v>
      </c>
      <c r="E609" s="2">
        <f>MACD!F609</f>
        <v>-4.6239180519738023E-3</v>
      </c>
      <c r="F609" s="2">
        <f>'Moving Avg'!D609</f>
        <v>17.033139999999996</v>
      </c>
      <c r="G609" s="2">
        <f>'Moving Avg'!F609</f>
        <v>16.956220000000002</v>
      </c>
      <c r="H609" s="2">
        <f>'Moving Avg'!G609</f>
        <v>17.182646000000002</v>
      </c>
      <c r="I609" s="2">
        <f>'Moving Avg'!H609</f>
        <v>17.260696000000028</v>
      </c>
      <c r="J609" s="5" t="str">
        <f>OBV!F609</f>
        <v>BEARISH</v>
      </c>
      <c r="K609" s="5" t="str">
        <f>OBV!G609</f>
        <v>NEUTRAL</v>
      </c>
      <c r="L609" s="5" t="str">
        <f>OBV!H609</f>
        <v>CONFIRMED BEARISH</v>
      </c>
    </row>
    <row r="610" spans="1:12" ht="13.5" x14ac:dyDescent="0.25">
      <c r="A610" s="3">
        <f>RSI!A610</f>
        <v>45489</v>
      </c>
      <c r="B610" s="2">
        <f>RSI!B610</f>
        <v>16.819299999999998</v>
      </c>
      <c r="C610" s="2">
        <f>RSI!I610</f>
        <v>46.620725759778139</v>
      </c>
      <c r="D610" s="2">
        <f>MACD!E610</f>
        <v>-9.5955908242316923E-2</v>
      </c>
      <c r="E610" s="2">
        <f>MACD!F610</f>
        <v>-2.2890316090042426E-2</v>
      </c>
      <c r="F610" s="2">
        <f>'Moving Avg'!D610</f>
        <v>16.961859999999998</v>
      </c>
      <c r="G610" s="2">
        <f>'Moving Avg'!F610</f>
        <v>16.932314999999999</v>
      </c>
      <c r="H610" s="2">
        <f>'Moving Avg'!G610</f>
        <v>17.171346</v>
      </c>
      <c r="I610" s="2">
        <f>'Moving Avg'!H610</f>
        <v>17.250482500000029</v>
      </c>
      <c r="J610" s="5" t="str">
        <f>OBV!F610</f>
        <v>BEARISH</v>
      </c>
      <c r="K610" s="5" t="str">
        <f>OBV!G610</f>
        <v>NEUTRAL</v>
      </c>
      <c r="L610" s="5" t="str">
        <f>OBV!H610</f>
        <v>CONFIRMED BEARISH</v>
      </c>
    </row>
    <row r="611" spans="1:12" ht="13.5" x14ac:dyDescent="0.25">
      <c r="A611" s="3">
        <f>RSI!A611</f>
        <v>45490</v>
      </c>
      <c r="B611" s="2">
        <f>RSI!B611</f>
        <v>16.819299999999998</v>
      </c>
      <c r="C611" s="2">
        <f>RSI!I611</f>
        <v>46.620725759778139</v>
      </c>
      <c r="D611" s="2">
        <f>MACD!E611</f>
        <v>-8.9612084610816822E-2</v>
      </c>
      <c r="E611" s="2">
        <f>MACD!F611</f>
        <v>-3.6234669794197309E-2</v>
      </c>
      <c r="F611" s="2">
        <f>'Moving Avg'!D611</f>
        <v>16.89058</v>
      </c>
      <c r="G611" s="2">
        <f>'Moving Avg'!F611</f>
        <v>16.925795000000001</v>
      </c>
      <c r="H611" s="2">
        <f>'Moving Avg'!G611</f>
        <v>17.168737999999998</v>
      </c>
      <c r="I611" s="2">
        <f>'Moving Avg'!H611</f>
        <v>17.240269000000026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</row>
    <row r="612" spans="1:12" ht="13.5" x14ac:dyDescent="0.25">
      <c r="A612" s="3">
        <f>RSI!A612</f>
        <v>45491</v>
      </c>
      <c r="B612" s="2">
        <f>RSI!B612</f>
        <v>16.819299999999998</v>
      </c>
      <c r="C612" s="2">
        <f>RSI!I612</f>
        <v>46.620725759778139</v>
      </c>
      <c r="D612" s="2">
        <f>MACD!E612</f>
        <v>-0.11789413635695567</v>
      </c>
      <c r="E612" s="2">
        <f>MACD!F612</f>
        <v>-5.2566563106748981E-2</v>
      </c>
      <c r="F612" s="2">
        <f>'Moving Avg'!D612</f>
        <v>16.819299999999998</v>
      </c>
      <c r="G612" s="2">
        <f>'Moving Avg'!F612</f>
        <v>16.919275000000003</v>
      </c>
      <c r="H612" s="2">
        <f>'Moving Avg'!G612</f>
        <v>17.166129999999999</v>
      </c>
      <c r="I612" s="2">
        <f>'Moving Avg'!H612</f>
        <v>17.230490500000027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</row>
    <row r="613" spans="1:12" ht="13.5" x14ac:dyDescent="0.25">
      <c r="A613" s="3">
        <f>RSI!A613</f>
        <v>45492</v>
      </c>
      <c r="B613" s="2">
        <f>RSI!B613</f>
        <v>16.819299999999998</v>
      </c>
      <c r="C613" s="2">
        <f>RSI!I613</f>
        <v>46.620725759778146</v>
      </c>
      <c r="D613" s="2">
        <f>MACD!E613</f>
        <v>-3.9157918934620284E-2</v>
      </c>
      <c r="E613" s="2">
        <f>MACD!F613</f>
        <v>-4.9884834272323243E-2</v>
      </c>
      <c r="F613" s="2">
        <f>'Moving Avg'!D613</f>
        <v>16.819299999999998</v>
      </c>
      <c r="G613" s="2">
        <f>'Moving Avg'!F613</f>
        <v>16.912755000000001</v>
      </c>
      <c r="H613" s="2">
        <f>'Moving Avg'!G613</f>
        <v>17.163522</v>
      </c>
      <c r="I613" s="2">
        <f>'Moving Avg'!H613</f>
        <v>17.220712000000027</v>
      </c>
      <c r="J613" s="5" t="str">
        <f>OBV!F613</f>
        <v>NEUTRAL</v>
      </c>
      <c r="K613" s="5" t="str">
        <f>OBV!G613</f>
        <v>NEUTRAL</v>
      </c>
      <c r="L613" s="5" t="str">
        <f>OBV!H613</f>
        <v>NEUTRAL</v>
      </c>
    </row>
    <row r="614" spans="1:12" ht="13.5" x14ac:dyDescent="0.25">
      <c r="A614" s="3">
        <f>RSI!A614</f>
        <v>45495</v>
      </c>
      <c r="B614" s="2">
        <f>RSI!B614</f>
        <v>16.793199999999999</v>
      </c>
      <c r="C614" s="2">
        <f>RSI!I614</f>
        <v>46.091215885869929</v>
      </c>
      <c r="D614" s="2">
        <f>MACD!E614</f>
        <v>2.3665703478144451E-2</v>
      </c>
      <c r="E614" s="2">
        <f>MACD!F614</f>
        <v>-3.5174726722229703E-2</v>
      </c>
      <c r="F614" s="2">
        <f>'Moving Avg'!D614</f>
        <v>16.814079999999997</v>
      </c>
      <c r="G614" s="2">
        <f>'Moving Avg'!F614</f>
        <v>16.90493</v>
      </c>
      <c r="H614" s="2">
        <f>'Moving Avg'!G614</f>
        <v>17.160391999999998</v>
      </c>
      <c r="I614" s="2">
        <f>'Moving Avg'!H614</f>
        <v>17.210803000000027</v>
      </c>
      <c r="J614" s="5" t="str">
        <f>OBV!F614</f>
        <v>BEARISH</v>
      </c>
      <c r="K614" s="5" t="str">
        <f>OBV!G614</f>
        <v>NEUTRAL</v>
      </c>
      <c r="L614" s="5" t="str">
        <f>OBV!H614</f>
        <v>CONFIRMED BEARISH</v>
      </c>
    </row>
    <row r="615" spans="1:12" ht="13.5" x14ac:dyDescent="0.25">
      <c r="A615" s="3">
        <f>RSI!A615</f>
        <v>45496</v>
      </c>
      <c r="B615" s="2">
        <f>RSI!B615</f>
        <v>16.7758</v>
      </c>
      <c r="C615" s="2">
        <f>RSI!I615</f>
        <v>45.718412712060903</v>
      </c>
      <c r="D615" s="2">
        <f>MACD!E615</f>
        <v>6.7125057750502037E-2</v>
      </c>
      <c r="E615" s="2">
        <f>MACD!F615</f>
        <v>-1.4714769827683357E-2</v>
      </c>
      <c r="F615" s="2">
        <f>'Moving Avg'!D615</f>
        <v>16.80538</v>
      </c>
      <c r="G615" s="2">
        <f>'Moving Avg'!F615</f>
        <v>16.896235000000001</v>
      </c>
      <c r="H615" s="2">
        <f>'Moving Avg'!G615</f>
        <v>17.156914</v>
      </c>
      <c r="I615" s="2">
        <f>'Moving Avg'!H615</f>
        <v>17.200807000000033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</row>
    <row r="616" spans="1:12" ht="13.5" x14ac:dyDescent="0.25">
      <c r="A616" s="3">
        <f>RSI!A616</f>
        <v>45497</v>
      </c>
      <c r="B616" s="2">
        <f>RSI!B616</f>
        <v>17.509</v>
      </c>
      <c r="C616" s="2">
        <f>RSI!I616</f>
        <v>60.292757895860838</v>
      </c>
      <c r="D616" s="2">
        <f>MACD!E616</f>
        <v>5.0655605311462182E-2</v>
      </c>
      <c r="E616" s="2">
        <f>MACD!F616</f>
        <v>-1.6406947998542486E-3</v>
      </c>
      <c r="F616" s="2">
        <f>'Moving Avg'!D616</f>
        <v>16.94332</v>
      </c>
      <c r="G616" s="2">
        <f>'Moving Avg'!F616</f>
        <v>16.945930000000001</v>
      </c>
      <c r="H616" s="2">
        <f>'Moving Avg'!G616</f>
        <v>17.159407999999999</v>
      </c>
      <c r="I616" s="2">
        <f>'Moving Avg'!H616</f>
        <v>17.194477000000031</v>
      </c>
      <c r="J616" s="5" t="str">
        <f>OBV!F616</f>
        <v>BEARISH</v>
      </c>
      <c r="K616" s="5" t="str">
        <f>OBV!G616</f>
        <v>NEUTRAL</v>
      </c>
      <c r="L616" s="5" t="str">
        <f>OBV!H616</f>
        <v>CONFIRMED BEARISH</v>
      </c>
    </row>
    <row r="617" spans="1:12" ht="13.5" x14ac:dyDescent="0.25">
      <c r="A617" s="3">
        <f>RSI!A617</f>
        <v>45499</v>
      </c>
      <c r="B617" s="2">
        <f>RSI!B617</f>
        <v>17.875699999999998</v>
      </c>
      <c r="C617" s="2">
        <f>RSI!I617</f>
        <v>65.309484188563886</v>
      </c>
      <c r="D617" s="2">
        <f>MACD!E617</f>
        <v>6.2136627417146428E-3</v>
      </c>
      <c r="E617" s="2">
        <f>MACD!F617</f>
        <v>-6.9823291540470258E-5</v>
      </c>
      <c r="F617" s="2">
        <f>'Moving Avg'!D617</f>
        <v>17.154599999999999</v>
      </c>
      <c r="G617" s="2">
        <f>'Moving Avg'!F617</f>
        <v>17.013960000000004</v>
      </c>
      <c r="H617" s="2">
        <f>'Moving Avg'!G617</f>
        <v>17.165064000000001</v>
      </c>
      <c r="I617" s="2">
        <f>'Moving Avg'!H617</f>
        <v>17.189980500000033</v>
      </c>
      <c r="J617" s="5" t="str">
        <f>OBV!F617</f>
        <v>BEARISH</v>
      </c>
      <c r="K617" s="5" t="str">
        <f>OBV!G617</f>
        <v>NEUTRAL</v>
      </c>
      <c r="L617" s="5" t="str">
        <f>OBV!H617</f>
        <v>BEARISH DIVERGENCE</v>
      </c>
    </row>
    <row r="618" spans="1:12" ht="13.5" x14ac:dyDescent="0.25">
      <c r="A618" s="3">
        <f>RSI!A618</f>
        <v>45502</v>
      </c>
      <c r="B618" s="2">
        <f>RSI!B618</f>
        <v>18.013200000000001</v>
      </c>
      <c r="C618" s="2">
        <f>RSI!I618</f>
        <v>66.993427926992297</v>
      </c>
      <c r="D618" s="2">
        <f>MACD!E618</f>
        <v>-0.10166949639688383</v>
      </c>
      <c r="E618" s="2">
        <f>MACD!F618</f>
        <v>-2.0389757912609142E-2</v>
      </c>
      <c r="F618" s="2">
        <f>'Moving Avg'!D618</f>
        <v>17.393380000000001</v>
      </c>
      <c r="G618" s="2">
        <f>'Moving Avg'!F618</f>
        <v>17.067135</v>
      </c>
      <c r="H618" s="2">
        <f>'Moving Avg'!G618</f>
        <v>17.168950000000002</v>
      </c>
      <c r="I618" s="2">
        <f>'Moving Avg'!H618</f>
        <v>17.186171500000029</v>
      </c>
      <c r="J618" s="5" t="str">
        <f>OBV!F618</f>
        <v>BEARISH</v>
      </c>
      <c r="K618" s="5" t="str">
        <f>OBV!G618</f>
        <v>NEUTRAL</v>
      </c>
      <c r="L618" s="5" t="str">
        <f>OBV!H618</f>
        <v>BEARISH DIVERGENCE</v>
      </c>
    </row>
    <row r="619" spans="1:12" ht="13.5" x14ac:dyDescent="0.25">
      <c r="A619" s="3">
        <f>RSI!A619</f>
        <v>45503</v>
      </c>
      <c r="B619" s="2">
        <f>RSI!B619</f>
        <v>18.013200000000001</v>
      </c>
      <c r="C619" s="2">
        <f>RSI!I619</f>
        <v>66.993427926992297</v>
      </c>
      <c r="D619" s="2">
        <f>MACD!E619</f>
        <v>-0.19864041029297397</v>
      </c>
      <c r="E619" s="2">
        <f>MACD!F619</f>
        <v>-5.603988838868211E-2</v>
      </c>
      <c r="F619" s="2">
        <f>'Moving Avg'!D619</f>
        <v>17.63738</v>
      </c>
      <c r="G619" s="2">
        <f>'Moving Avg'!F619</f>
        <v>17.099449999999997</v>
      </c>
      <c r="H619" s="2">
        <f>'Moving Avg'!G619</f>
        <v>17.173010000000001</v>
      </c>
      <c r="I619" s="2">
        <f>'Moving Avg'!H619</f>
        <v>17.182362500000028</v>
      </c>
      <c r="J619" s="5" t="str">
        <f>OBV!F619</f>
        <v>BEARISH</v>
      </c>
      <c r="K619" s="5" t="str">
        <f>OBV!G619</f>
        <v>NEUTRAL</v>
      </c>
      <c r="L619" s="5" t="str">
        <f>OBV!H619</f>
        <v>BEARISH DIVERGENCE</v>
      </c>
    </row>
    <row r="620" spans="1:12" ht="13.5" x14ac:dyDescent="0.25">
      <c r="A620" s="3">
        <f>RSI!A620</f>
        <v>45504</v>
      </c>
      <c r="B620" s="2">
        <f>RSI!B620</f>
        <v>18.013200000000001</v>
      </c>
      <c r="C620" s="2">
        <f>RSI!I620</f>
        <v>66.993427926992297</v>
      </c>
      <c r="D620" s="2">
        <f>MACD!E620</f>
        <v>-0.28595676265836545</v>
      </c>
      <c r="E620" s="2">
        <f>MACD!F620</f>
        <v>-0.10202326324261879</v>
      </c>
      <c r="F620" s="2">
        <f>'Moving Avg'!D620</f>
        <v>17.884859999999996</v>
      </c>
      <c r="G620" s="2">
        <f>'Moving Avg'!F620</f>
        <v>17.174354999999998</v>
      </c>
      <c r="H620" s="2">
        <f>'Moving Avg'!G620</f>
        <v>17.194280000000003</v>
      </c>
      <c r="I620" s="2">
        <f>'Moving Avg'!H620</f>
        <v>17.178814000000031</v>
      </c>
      <c r="J620" s="5" t="str">
        <f>OBV!F620</f>
        <v>BULLISH</v>
      </c>
      <c r="K620" s="5" t="str">
        <f>OBV!G620</f>
        <v>NEUTRAL</v>
      </c>
      <c r="L620" s="5" t="str">
        <f>OBV!H620</f>
        <v>CONFIRMED BULLISH</v>
      </c>
    </row>
    <row r="621" spans="1:12" ht="13.5" x14ac:dyDescent="0.25">
      <c r="A621" s="3">
        <f>RSI!A621</f>
        <v>45505</v>
      </c>
      <c r="B621" s="2">
        <f>RSI!B621</f>
        <v>18.334</v>
      </c>
      <c r="C621" s="2">
        <f>RSI!I621</f>
        <v>71.083642707934416</v>
      </c>
      <c r="D621" s="2">
        <f>MACD!E621</f>
        <v>-0.38847690468072926</v>
      </c>
      <c r="E621" s="2">
        <f>MACD!F621</f>
        <v>-0.15931399153024089</v>
      </c>
      <c r="F621" s="2">
        <f>'Moving Avg'!D621</f>
        <v>18.049860000000002</v>
      </c>
      <c r="G621" s="2">
        <f>'Moving Avg'!F621</f>
        <v>17.247914999999999</v>
      </c>
      <c r="H621" s="2">
        <f>'Moving Avg'!G621</f>
        <v>17.204582000000002</v>
      </c>
      <c r="I621" s="2">
        <f>'Moving Avg'!H621</f>
        <v>17.176869500000024</v>
      </c>
      <c r="J621" s="5" t="str">
        <f>OBV!F621</f>
        <v>BULLISH</v>
      </c>
      <c r="K621" s="5" t="str">
        <f>OBV!G621</f>
        <v>NEUTRAL</v>
      </c>
      <c r="L621" s="5" t="str">
        <f>OBV!H621</f>
        <v>CONFIRMED BULLISH</v>
      </c>
    </row>
    <row r="622" spans="1:12" ht="13.5" x14ac:dyDescent="0.25">
      <c r="A622" s="3">
        <f>RSI!A622</f>
        <v>45506</v>
      </c>
      <c r="B622" s="2">
        <f>RSI!B622</f>
        <v>18.334</v>
      </c>
      <c r="C622" s="2">
        <f>RSI!I622</f>
        <v>71.083642707934416</v>
      </c>
      <c r="D622" s="2">
        <f>MACD!E622</f>
        <v>-0.48163340450246039</v>
      </c>
      <c r="E622" s="2">
        <f>MACD!F622</f>
        <v>-0.22377787412468481</v>
      </c>
      <c r="F622" s="2">
        <f>'Moving Avg'!D622</f>
        <v>18.141520000000003</v>
      </c>
      <c r="G622" s="2">
        <f>'Moving Avg'!F622</f>
        <v>17.332774999999998</v>
      </c>
      <c r="H622" s="2">
        <f>'Moving Avg'!G622</f>
        <v>17.215754</v>
      </c>
      <c r="I622" s="2">
        <f>'Moving Avg'!H622</f>
        <v>17.174925000000027</v>
      </c>
      <c r="J622" s="5" t="str">
        <f>OBV!F622</f>
        <v>BULLISH</v>
      </c>
      <c r="K622" s="5" t="str">
        <f>OBV!G622</f>
        <v>NEUTRAL</v>
      </c>
      <c r="L622" s="5" t="str">
        <f>OBV!H622</f>
        <v>CONFIRMED BULLISH</v>
      </c>
    </row>
    <row r="623" spans="1:12" ht="13.5" x14ac:dyDescent="0.25">
      <c r="A623" s="3">
        <f>RSI!A623</f>
        <v>45509</v>
      </c>
      <c r="B623" s="2">
        <f>RSI!B623</f>
        <v>18.1965</v>
      </c>
      <c r="C623" s="2">
        <f>RSI!I623</f>
        <v>66.958946132132496</v>
      </c>
      <c r="D623" s="2">
        <f>MACD!E623</f>
        <v>-0.55620691969609481</v>
      </c>
      <c r="E623" s="2">
        <f>MACD!F623</f>
        <v>-0.29026368323896684</v>
      </c>
      <c r="F623" s="2">
        <f>'Moving Avg'!D623</f>
        <v>18.178180000000001</v>
      </c>
      <c r="G623" s="2">
        <f>'Moving Avg'!F623</f>
        <v>17.37773</v>
      </c>
      <c r="H623" s="2">
        <f>'Moving Avg'!G623</f>
        <v>17.224695999999998</v>
      </c>
      <c r="I623" s="2">
        <f>'Moving Avg'!H623</f>
        <v>17.174640000000025</v>
      </c>
      <c r="J623" s="5" t="str">
        <f>OBV!F623</f>
        <v>BEARISH</v>
      </c>
      <c r="K623" s="5" t="str">
        <f>OBV!G623</f>
        <v>NEUTRAL</v>
      </c>
      <c r="L623" s="5" t="str">
        <f>OBV!H623</f>
        <v>BEARISH DIVERGENCE</v>
      </c>
    </row>
    <row r="624" spans="1:12" ht="13.5" x14ac:dyDescent="0.25">
      <c r="A624" s="3">
        <f>RSI!A624</f>
        <v>45510</v>
      </c>
      <c r="B624" s="2">
        <f>RSI!B624</f>
        <v>18.104800000000001</v>
      </c>
      <c r="C624" s="2">
        <f>RSI!I624</f>
        <v>64.280085633318663</v>
      </c>
      <c r="D624" s="2">
        <f>MACD!E624</f>
        <v>-0.6212123014609503</v>
      </c>
      <c r="E624" s="2">
        <f>MACD!F624</f>
        <v>-0.35645340688336352</v>
      </c>
      <c r="F624" s="2">
        <f>'Moving Avg'!D624</f>
        <v>18.1965</v>
      </c>
      <c r="G624" s="2">
        <f>'Moving Avg'!F624</f>
        <v>17.420275</v>
      </c>
      <c r="H624" s="2">
        <f>'Moving Avg'!G624</f>
        <v>17.231803999999997</v>
      </c>
      <c r="I624" s="2">
        <f>'Moving Avg'!H624</f>
        <v>17.171506000000026</v>
      </c>
      <c r="J624" s="5" t="str">
        <f>OBV!F624</f>
        <v>BEARISH</v>
      </c>
      <c r="K624" s="5" t="str">
        <f>OBV!G624</f>
        <v>NEUTRAL</v>
      </c>
      <c r="L624" s="5" t="str">
        <f>OBV!H624</f>
        <v>BEARISH DIVERGENCE</v>
      </c>
    </row>
    <row r="625" spans="1:12" ht="13.5" x14ac:dyDescent="0.25">
      <c r="A625" s="3">
        <f>RSI!A625</f>
        <v>45511</v>
      </c>
      <c r="B625" s="2">
        <f>RSI!B625</f>
        <v>18.040700000000001</v>
      </c>
      <c r="C625" s="2">
        <f>RSI!I625</f>
        <v>62.400748625679505</v>
      </c>
      <c r="D625" s="2">
        <f>MACD!E625</f>
        <v>-0.677938884878305</v>
      </c>
      <c r="E625" s="2">
        <f>MACD!F625</f>
        <v>-0.4207505024823518</v>
      </c>
      <c r="F625" s="2">
        <f>'Moving Avg'!D625</f>
        <v>18.202000000000002</v>
      </c>
      <c r="G625" s="2">
        <f>'Moving Avg'!F625</f>
        <v>17.463525000000004</v>
      </c>
      <c r="H625" s="2">
        <f>'Moving Avg'!G625</f>
        <v>17.244931999999995</v>
      </c>
      <c r="I625" s="2">
        <f>'Moving Avg'!H625</f>
        <v>17.168051500000026</v>
      </c>
      <c r="J625" s="5" t="str">
        <f>OBV!F625</f>
        <v>BEARISH</v>
      </c>
      <c r="K625" s="5" t="str">
        <f>OBV!G625</f>
        <v>NEUTRAL</v>
      </c>
      <c r="L625" s="5" t="str">
        <f>OBV!H625</f>
        <v>BEARISH DIVERGENCE</v>
      </c>
    </row>
    <row r="626" spans="1:12" ht="13.5" x14ac:dyDescent="0.25">
      <c r="A626" s="3">
        <f>RSI!A626</f>
        <v>45512</v>
      </c>
      <c r="B626" s="2">
        <f>RSI!B626</f>
        <v>17.417300000000001</v>
      </c>
      <c r="C626" s="2">
        <f>RSI!I626</f>
        <v>47.772311574725741</v>
      </c>
      <c r="D626" s="2">
        <f>MACD!E626</f>
        <v>-0.57009402704428425</v>
      </c>
      <c r="E626" s="2">
        <f>MACD!F626</f>
        <v>-0.45061920739473832</v>
      </c>
      <c r="F626" s="2">
        <f>'Moving Avg'!D626</f>
        <v>18.018660000000001</v>
      </c>
      <c r="G626" s="2">
        <f>'Moving Avg'!F626</f>
        <v>17.475605000000005</v>
      </c>
      <c r="H626" s="2">
        <f>'Moving Avg'!G626</f>
        <v>17.238289999999996</v>
      </c>
      <c r="I626" s="2">
        <f>'Moving Avg'!H626</f>
        <v>17.161480000000026</v>
      </c>
      <c r="J626" s="5" t="str">
        <f>OBV!F626</f>
        <v>BEARISH</v>
      </c>
      <c r="K626" s="5" t="str">
        <f>OBV!G626</f>
        <v>NEUTRAL</v>
      </c>
      <c r="L626" s="5" t="str">
        <f>OBV!H626</f>
        <v>CONFIRMED BEARISH</v>
      </c>
    </row>
    <row r="627" spans="1:12" ht="13.5" x14ac:dyDescent="0.25">
      <c r="A627" s="3">
        <f>RSI!A627</f>
        <v>45513</v>
      </c>
      <c r="B627" s="2">
        <f>RSI!B627</f>
        <v>17.783999999999999</v>
      </c>
      <c r="C627" s="2">
        <f>RSI!I627</f>
        <v>54.52544567832296</v>
      </c>
      <c r="D627" s="2">
        <f>MACD!E627</f>
        <v>-0.44880595863251216</v>
      </c>
      <c r="E627" s="2">
        <f>MACD!F627</f>
        <v>-0.45025655764229311</v>
      </c>
      <c r="F627" s="2">
        <f>'Moving Avg'!D627</f>
        <v>17.908659999999998</v>
      </c>
      <c r="G627" s="2">
        <f>'Moving Avg'!F627</f>
        <v>17.506019999999999</v>
      </c>
      <c r="H627" s="2">
        <f>'Moving Avg'!G627</f>
        <v>17.253063999999995</v>
      </c>
      <c r="I627" s="2">
        <f>'Moving Avg'!H627</f>
        <v>17.156785500000026</v>
      </c>
      <c r="J627" s="5" t="str">
        <f>OBV!F627</f>
        <v>BEARISH</v>
      </c>
      <c r="K627" s="5" t="str">
        <f>OBV!G627</f>
        <v>NEUTRAL</v>
      </c>
      <c r="L627" s="5" t="str">
        <f>OBV!H627</f>
        <v>CONFIRMED BEARISH</v>
      </c>
    </row>
    <row r="628" spans="1:12" ht="13.5" x14ac:dyDescent="0.25">
      <c r="A628" s="3">
        <f>RSI!A628</f>
        <v>45516</v>
      </c>
      <c r="B628" s="2">
        <f>RSI!B628</f>
        <v>17.692299999999999</v>
      </c>
      <c r="C628" s="2">
        <f>RSI!I628</f>
        <v>52.690676430112319</v>
      </c>
      <c r="D628" s="2">
        <f>MACD!E628</f>
        <v>-0.31967364339670823</v>
      </c>
      <c r="E628" s="2">
        <f>MACD!F628</f>
        <v>-0.42413997479317617</v>
      </c>
      <c r="F628" s="2">
        <f>'Moving Avg'!D628</f>
        <v>17.80782</v>
      </c>
      <c r="G628" s="2">
        <f>'Moving Avg'!F628</f>
        <v>17.549670000000003</v>
      </c>
      <c r="H628" s="2">
        <f>'Moving Avg'!G628</f>
        <v>17.266003999999999</v>
      </c>
      <c r="I628" s="2">
        <f>'Moving Avg'!H628</f>
        <v>17.152241000000028</v>
      </c>
      <c r="J628" s="5" t="str">
        <f>OBV!F628</f>
        <v>BEARISH</v>
      </c>
      <c r="K628" s="5" t="str">
        <f>OBV!G628</f>
        <v>NEUTRAL</v>
      </c>
      <c r="L628" s="5" t="str">
        <f>OBV!H628</f>
        <v>CONFIRMED BEARISH</v>
      </c>
    </row>
    <row r="629" spans="1:12" ht="13.5" x14ac:dyDescent="0.25">
      <c r="A629" s="3">
        <f>RSI!A629</f>
        <v>45518</v>
      </c>
      <c r="B629" s="2">
        <f>RSI!B629</f>
        <v>17.692299999999999</v>
      </c>
      <c r="C629" s="2">
        <f>RSI!I629</f>
        <v>52.690676430112319</v>
      </c>
      <c r="D629" s="2">
        <f>MACD!E629</f>
        <v>-0.21120161700516249</v>
      </c>
      <c r="E629" s="2">
        <f>MACD!F629</f>
        <v>-0.38155230323557349</v>
      </c>
      <c r="F629" s="2">
        <f>'Moving Avg'!D629</f>
        <v>17.72532</v>
      </c>
      <c r="G629" s="2">
        <f>'Moving Avg'!F629</f>
        <v>17.593320000000002</v>
      </c>
      <c r="H629" s="2">
        <f>'Moving Avg'!G629</f>
        <v>17.26521</v>
      </c>
      <c r="I629" s="2">
        <f>'Moving Avg'!H629</f>
        <v>17.147696500000031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</row>
    <row r="630" spans="1:12" ht="13.5" x14ac:dyDescent="0.25">
      <c r="A630" s="3">
        <f>RSI!A630</f>
        <v>45519</v>
      </c>
      <c r="B630" s="2">
        <f>RSI!B630</f>
        <v>17.509</v>
      </c>
      <c r="C630" s="2">
        <f>RSI!I630</f>
        <v>48.877770324244963</v>
      </c>
      <c r="D630" s="2">
        <f>MACD!E630</f>
        <v>-0.1065747972738329</v>
      </c>
      <c r="E630" s="2">
        <f>MACD!F630</f>
        <v>-0.3265568020432254</v>
      </c>
      <c r="F630" s="2">
        <f>'Moving Avg'!D630</f>
        <v>17.618980000000001</v>
      </c>
      <c r="G630" s="2">
        <f>'Moving Avg'!F630</f>
        <v>17.627805000000002</v>
      </c>
      <c r="H630" s="2">
        <f>'Moving Avg'!G630</f>
        <v>17.260923999999999</v>
      </c>
      <c r="I630" s="2">
        <f>'Moving Avg'!H630</f>
        <v>17.14223550000003</v>
      </c>
      <c r="J630" s="5" t="str">
        <f>OBV!F630</f>
        <v>BEARISH</v>
      </c>
      <c r="K630" s="5" t="str">
        <f>OBV!G630</f>
        <v>NEUTRAL</v>
      </c>
      <c r="L630" s="5" t="str">
        <f>OBV!H630</f>
        <v>CONFIRMED BEARISH</v>
      </c>
    </row>
    <row r="631" spans="1:12" ht="13.5" x14ac:dyDescent="0.25">
      <c r="A631" s="3">
        <f>RSI!A631</f>
        <v>45520</v>
      </c>
      <c r="B631" s="2">
        <f>RSI!B631</f>
        <v>17.509</v>
      </c>
      <c r="C631" s="2">
        <f>RSI!I631</f>
        <v>48.877770324244963</v>
      </c>
      <c r="D631" s="2">
        <f>MACD!E631</f>
        <v>3.1712024991726651E-2</v>
      </c>
      <c r="E631" s="2">
        <f>MACD!F631</f>
        <v>-0.25490303663623504</v>
      </c>
      <c r="F631" s="2">
        <f>'Moving Avg'!D631</f>
        <v>17.637319999999999</v>
      </c>
      <c r="G631" s="2">
        <f>'Moving Avg'!F631</f>
        <v>17.662290000000002</v>
      </c>
      <c r="H631" s="2">
        <f>'Moving Avg'!G631</f>
        <v>17.256637999999999</v>
      </c>
      <c r="I631" s="2">
        <f>'Moving Avg'!H631</f>
        <v>17.136557000000028</v>
      </c>
      <c r="J631" s="5" t="str">
        <f>OBV!F631</f>
        <v>BULLISH</v>
      </c>
      <c r="K631" s="5" t="str">
        <f>OBV!G631</f>
        <v>NEUTRAL</v>
      </c>
      <c r="L631" s="5" t="str">
        <f>OBV!H631</f>
        <v>CONFIRMED BULLISH</v>
      </c>
    </row>
    <row r="632" spans="1:12" ht="13.5" x14ac:dyDescent="0.25">
      <c r="A632" s="3">
        <f>RSI!A632</f>
        <v>45523</v>
      </c>
      <c r="B632" s="2">
        <f>RSI!B632</f>
        <v>17.509</v>
      </c>
      <c r="C632" s="2">
        <f>RSI!I632</f>
        <v>48.877770324244977</v>
      </c>
      <c r="D632" s="2">
        <f>MACD!E632</f>
        <v>0.1490967202141249</v>
      </c>
      <c r="E632" s="2">
        <f>MACD!F632</f>
        <v>-0.17410308526616305</v>
      </c>
      <c r="F632" s="2">
        <f>'Moving Avg'!D632</f>
        <v>17.582320000000003</v>
      </c>
      <c r="G632" s="2">
        <f>'Moving Avg'!F632</f>
        <v>17.696775000000002</v>
      </c>
      <c r="H632" s="2">
        <f>'Moving Avg'!G632</f>
        <v>17.273213999999999</v>
      </c>
      <c r="I632" s="2">
        <f>'Moving Avg'!H632</f>
        <v>17.130878500000033</v>
      </c>
      <c r="J632" s="5" t="str">
        <f>OBV!F632</f>
        <v>BEARISH</v>
      </c>
      <c r="K632" s="5" t="str">
        <f>OBV!G632</f>
        <v>NEUTRAL</v>
      </c>
      <c r="L632" s="5" t="str">
        <f>OBV!H632</f>
        <v>CONFIRMED BEARISH</v>
      </c>
    </row>
    <row r="633" spans="1:12" ht="13.5" x14ac:dyDescent="0.25">
      <c r="A633" s="3">
        <f>RSI!A633</f>
        <v>45524</v>
      </c>
      <c r="B633" s="2">
        <f>RSI!B633</f>
        <v>17.509</v>
      </c>
      <c r="C633" s="2">
        <f>RSI!I633</f>
        <v>48.87777032424497</v>
      </c>
      <c r="D633" s="2">
        <f>MACD!E633</f>
        <v>0.22761354159675307</v>
      </c>
      <c r="E633" s="2">
        <f>MACD!F633</f>
        <v>-9.3759759893579819E-2</v>
      </c>
      <c r="F633" s="2">
        <f>'Moving Avg'!D633</f>
        <v>17.545660000000002</v>
      </c>
      <c r="G633" s="2">
        <f>'Moving Avg'!F633</f>
        <v>17.731260000000002</v>
      </c>
      <c r="H633" s="2">
        <f>'Moving Avg'!G633</f>
        <v>17.275707999999998</v>
      </c>
      <c r="I633" s="2">
        <f>'Moving Avg'!H633</f>
        <v>17.125461000000033</v>
      </c>
      <c r="J633" s="5" t="str">
        <f>OBV!F633</f>
        <v>BEARISH</v>
      </c>
      <c r="K633" s="5" t="str">
        <f>OBV!G633</f>
        <v>NEUTRAL</v>
      </c>
      <c r="L633" s="5" t="str">
        <f>OBV!H633</f>
        <v>CONFIRMED BEARISH</v>
      </c>
    </row>
    <row r="634" spans="1:12" ht="13.5" x14ac:dyDescent="0.25">
      <c r="A634" s="3">
        <f>RSI!A634</f>
        <v>45525</v>
      </c>
      <c r="B634" s="2">
        <f>RSI!B634</f>
        <v>17.509</v>
      </c>
      <c r="C634" s="2">
        <f>RSI!I634</f>
        <v>48.877770324244977</v>
      </c>
      <c r="D634" s="2">
        <f>MACD!E634</f>
        <v>0.2802627487586804</v>
      </c>
      <c r="E634" s="2">
        <f>MACD!F634</f>
        <v>-1.8955258163127778E-2</v>
      </c>
      <c r="F634" s="2">
        <f>'Moving Avg'!D634</f>
        <v>17.509</v>
      </c>
      <c r="G634" s="2">
        <f>'Moving Avg'!F634</f>
        <v>17.767050000000005</v>
      </c>
      <c r="H634" s="2">
        <f>'Moving Avg'!G634</f>
        <v>17.278202</v>
      </c>
      <c r="I634" s="2">
        <f>'Moving Avg'!H634</f>
        <v>17.121825500000032</v>
      </c>
      <c r="J634" s="5" t="str">
        <f>OBV!F634</f>
        <v>BEARISH</v>
      </c>
      <c r="K634" s="5" t="str">
        <f>OBV!G634</f>
        <v>NEUTRAL</v>
      </c>
      <c r="L634" s="5" t="str">
        <f>OBV!H634</f>
        <v>CONFIRMED BEARISH</v>
      </c>
    </row>
    <row r="635" spans="1:12" ht="13.5" x14ac:dyDescent="0.25">
      <c r="A635" s="3">
        <f>RSI!A635</f>
        <v>45526</v>
      </c>
      <c r="B635" s="2">
        <f>RSI!B635</f>
        <v>17.509</v>
      </c>
      <c r="C635" s="2">
        <f>RSI!I635</f>
        <v>48.87777032424497</v>
      </c>
      <c r="D635" s="2">
        <f>MACD!E635</f>
        <v>0.31524645523872508</v>
      </c>
      <c r="E635" s="2">
        <f>MACD!F635</f>
        <v>4.7885084517242799E-2</v>
      </c>
      <c r="F635" s="2">
        <f>'Moving Avg'!D635</f>
        <v>17.509</v>
      </c>
      <c r="G635" s="2">
        <f>'Moving Avg'!F635</f>
        <v>17.803710000000002</v>
      </c>
      <c r="H635" s="2">
        <f>'Moving Avg'!G635</f>
        <v>17.280695999999999</v>
      </c>
      <c r="I635" s="2">
        <f>'Moving Avg'!H635</f>
        <v>17.118277000000031</v>
      </c>
      <c r="J635" s="5" t="str">
        <f>OBV!F635</f>
        <v>NEUTRAL</v>
      </c>
      <c r="K635" s="5" t="str">
        <f>OBV!G635</f>
        <v>NEUTRAL</v>
      </c>
      <c r="L635" s="5" t="str">
        <f>OBV!H635</f>
        <v>NEUTRAL</v>
      </c>
    </row>
    <row r="636" spans="1:12" ht="13.5" x14ac:dyDescent="0.25">
      <c r="A636" s="3">
        <f>RSI!A636</f>
        <v>45527</v>
      </c>
      <c r="B636" s="2">
        <f>RSI!B636</f>
        <v>17.509</v>
      </c>
      <c r="C636" s="2">
        <f>RSI!I636</f>
        <v>48.87777032424497</v>
      </c>
      <c r="D636" s="2">
        <f>MACD!E636</f>
        <v>0.24921435683717874</v>
      </c>
      <c r="E636" s="2">
        <f>MACD!F636</f>
        <v>8.8150938981229998E-2</v>
      </c>
      <c r="F636" s="2">
        <f>'Moving Avg'!D636</f>
        <v>17.509</v>
      </c>
      <c r="G636" s="2">
        <f>'Moving Avg'!F636</f>
        <v>17.803710000000002</v>
      </c>
      <c r="H636" s="2">
        <f>'Moving Avg'!G636</f>
        <v>17.283190000000001</v>
      </c>
      <c r="I636" s="2">
        <f>'Moving Avg'!H636</f>
        <v>17.113337500000036</v>
      </c>
      <c r="J636" s="5" t="str">
        <f>OBV!F636</f>
        <v>NEUTRAL</v>
      </c>
      <c r="K636" s="5" t="str">
        <f>OBV!G636</f>
        <v>NEUTRAL</v>
      </c>
      <c r="L636" s="5" t="str">
        <f>OBV!H636</f>
        <v>NEUTRAL</v>
      </c>
    </row>
    <row r="637" spans="1:12" ht="13.5" x14ac:dyDescent="0.25">
      <c r="A637" s="3">
        <f>RSI!A637</f>
        <v>45530</v>
      </c>
      <c r="B637" s="2">
        <f>RSI!B637</f>
        <v>17.371500000000001</v>
      </c>
      <c r="C637" s="2">
        <f>RSI!I637</f>
        <v>44.793018433350646</v>
      </c>
      <c r="D637" s="2">
        <f>MACD!E637</f>
        <v>0.26019531271246166</v>
      </c>
      <c r="E637" s="2">
        <f>MACD!F637</f>
        <v>0.12255981372747635</v>
      </c>
      <c r="F637" s="2">
        <f>'Moving Avg'!D637</f>
        <v>17.4815</v>
      </c>
      <c r="G637" s="2">
        <f>'Moving Avg'!F637</f>
        <v>17.778500000000005</v>
      </c>
      <c r="H637" s="2">
        <f>'Moving Avg'!G637</f>
        <v>17.303795999999998</v>
      </c>
      <c r="I637" s="2">
        <f>'Moving Avg'!H637</f>
        <v>17.107710500000035</v>
      </c>
      <c r="J637" s="5" t="str">
        <f>OBV!F637</f>
        <v>BEARISH</v>
      </c>
      <c r="K637" s="5" t="str">
        <f>OBV!G637</f>
        <v>NEUTRAL</v>
      </c>
      <c r="L637" s="5" t="str">
        <f>OBV!H637</f>
        <v>CONFIRMED BEARISH</v>
      </c>
    </row>
    <row r="638" spans="1:12" ht="13.5" x14ac:dyDescent="0.25">
      <c r="A638" s="3">
        <f>RSI!A638</f>
        <v>45531</v>
      </c>
      <c r="B638" s="2">
        <f>RSI!B638</f>
        <v>17.371500000000001</v>
      </c>
      <c r="C638" s="2">
        <f>RSI!I638</f>
        <v>44.793018433350639</v>
      </c>
      <c r="D638" s="2">
        <f>MACD!E638</f>
        <v>0.25642659936446677</v>
      </c>
      <c r="E638" s="2">
        <f>MACD!F638</f>
        <v>0.14933317085487444</v>
      </c>
      <c r="F638" s="2">
        <f>'Moving Avg'!D638</f>
        <v>17.454000000000001</v>
      </c>
      <c r="G638" s="2">
        <f>'Moving Avg'!F638</f>
        <v>17.746415000000006</v>
      </c>
      <c r="H638" s="2">
        <f>'Moving Avg'!G638</f>
        <v>17.311883999999999</v>
      </c>
      <c r="I638" s="2">
        <f>'Moving Avg'!H638</f>
        <v>17.102257500000036</v>
      </c>
      <c r="J638" s="5" t="str">
        <f>OBV!F638</f>
        <v>BEARISH</v>
      </c>
      <c r="K638" s="5" t="str">
        <f>OBV!G638</f>
        <v>NEUTRAL</v>
      </c>
      <c r="L638" s="5" t="str">
        <f>OBV!H638</f>
        <v>CONFIRMED BEARISH</v>
      </c>
    </row>
    <row r="639" spans="1:12" ht="13.5" x14ac:dyDescent="0.25">
      <c r="A639" s="3">
        <f>RSI!A639</f>
        <v>45532</v>
      </c>
      <c r="B639" s="2">
        <f>RSI!B639</f>
        <v>17.362300000000001</v>
      </c>
      <c r="C639" s="2">
        <f>RSI!I639</f>
        <v>44.504408136286685</v>
      </c>
      <c r="D639" s="2">
        <f>MACD!E639</f>
        <v>0.25488898521017589</v>
      </c>
      <c r="E639" s="2">
        <f>MACD!F639</f>
        <v>0.17044433372593473</v>
      </c>
      <c r="F639" s="2">
        <f>'Moving Avg'!D639</f>
        <v>17.424659999999999</v>
      </c>
      <c r="G639" s="2">
        <f>'Moving Avg'!F639</f>
        <v>17.713870000000007</v>
      </c>
      <c r="H639" s="2">
        <f>'Moving Avg'!G639</f>
        <v>17.313181999999998</v>
      </c>
      <c r="I639" s="2">
        <f>'Moving Avg'!H639</f>
        <v>17.099974500000034</v>
      </c>
      <c r="J639" s="5" t="str">
        <f>OBV!F639</f>
        <v>BEARISH</v>
      </c>
      <c r="K639" s="5" t="str">
        <f>OBV!G639</f>
        <v>NEUTRAL</v>
      </c>
      <c r="L639" s="5" t="str">
        <f>OBV!H639</f>
        <v>CONFIRMED BEARISH</v>
      </c>
    </row>
    <row r="640" spans="1:12" ht="13.5" x14ac:dyDescent="0.25">
      <c r="A640" s="3">
        <f>RSI!A640</f>
        <v>45533</v>
      </c>
      <c r="B640" s="2">
        <f>RSI!B640</f>
        <v>17.362300000000001</v>
      </c>
      <c r="C640" s="2">
        <f>RSI!I640</f>
        <v>44.504408136286685</v>
      </c>
      <c r="D640" s="2">
        <f>MACD!E640</f>
        <v>0.22634026773647165</v>
      </c>
      <c r="E640" s="2">
        <f>MACD!F640</f>
        <v>0.18162352052804212</v>
      </c>
      <c r="F640" s="2">
        <f>'Moving Avg'!D640</f>
        <v>17.395320000000002</v>
      </c>
      <c r="G640" s="2">
        <f>'Moving Avg'!F640</f>
        <v>17.681325000000008</v>
      </c>
      <c r="H640" s="2">
        <f>'Moving Avg'!G640</f>
        <v>17.31448</v>
      </c>
      <c r="I640" s="2">
        <f>'Moving Avg'!H640</f>
        <v>17.097691500000032</v>
      </c>
      <c r="J640" s="5" t="str">
        <f>OBV!F640</f>
        <v>BEARISH</v>
      </c>
      <c r="K640" s="5" t="str">
        <f>OBV!G640</f>
        <v>NEUTRAL</v>
      </c>
      <c r="L640" s="5" t="str">
        <f>OBV!H640</f>
        <v>CONFIRMED BEARISH</v>
      </c>
    </row>
    <row r="641" spans="1:12" ht="13.5" x14ac:dyDescent="0.25">
      <c r="A641" s="3">
        <f>RSI!A641</f>
        <v>45534</v>
      </c>
      <c r="B641" s="2">
        <f>RSI!B641</f>
        <v>17.371500000000001</v>
      </c>
      <c r="C641" s="2">
        <f>RSI!I641</f>
        <v>44.916027796795937</v>
      </c>
      <c r="D641" s="2">
        <f>MACD!E641</f>
        <v>0.20238397606634351</v>
      </c>
      <c r="E641" s="2">
        <f>MACD!F641</f>
        <v>0.18577561163570239</v>
      </c>
      <c r="F641" s="2">
        <f>'Moving Avg'!D641</f>
        <v>17.367820000000002</v>
      </c>
      <c r="G641" s="2">
        <f>'Moving Avg'!F641</f>
        <v>17.633200000000009</v>
      </c>
      <c r="H641" s="2">
        <f>'Moving Avg'!G641</f>
        <v>17.322915999999999</v>
      </c>
      <c r="I641" s="2">
        <f>'Moving Avg'!H641</f>
        <v>17.09762750000003</v>
      </c>
      <c r="J641" s="5" t="str">
        <f>OBV!F641</f>
        <v>BULLISH</v>
      </c>
      <c r="K641" s="5" t="str">
        <f>OBV!G641</f>
        <v>NEUTRAL</v>
      </c>
      <c r="L641" s="5" t="str">
        <f>OBV!H641</f>
        <v>BULLISH DIVERGENCE</v>
      </c>
    </row>
    <row r="642" spans="1:12" ht="13.5" x14ac:dyDescent="0.25">
      <c r="A642" s="3">
        <f>RSI!A642</f>
        <v>45537</v>
      </c>
      <c r="B642" s="2">
        <f>RSI!B642</f>
        <v>18.1873</v>
      </c>
      <c r="C642" s="2">
        <f>RSI!I642</f>
        <v>67.75512328925555</v>
      </c>
      <c r="D642" s="2">
        <f>MACD!E642</f>
        <v>0.1224457535206156</v>
      </c>
      <c r="E642" s="2">
        <f>MACD!F642</f>
        <v>0.17310964001268503</v>
      </c>
      <c r="F642" s="2">
        <f>'Moving Avg'!D642</f>
        <v>17.53098</v>
      </c>
      <c r="G642" s="2">
        <f>'Moving Avg'!F642</f>
        <v>17.625865000000008</v>
      </c>
      <c r="H642" s="2">
        <f>'Moving Avg'!G642</f>
        <v>17.347668000000002</v>
      </c>
      <c r="I642" s="2">
        <f>'Moving Avg'!H642</f>
        <v>17.09642700000003</v>
      </c>
      <c r="J642" s="5" t="str">
        <f>OBV!F642</f>
        <v>BULLISH</v>
      </c>
      <c r="K642" s="5" t="str">
        <f>OBV!G642</f>
        <v>NEUTRAL</v>
      </c>
      <c r="L642" s="5" t="str">
        <f>OBV!H642</f>
        <v>CONFIRMED BULLISH</v>
      </c>
    </row>
    <row r="643" spans="1:12" ht="13.5" x14ac:dyDescent="0.25">
      <c r="A643" s="3">
        <f>RSI!A643</f>
        <v>45538</v>
      </c>
      <c r="B643" s="2">
        <f>RSI!B643</f>
        <v>18.150700000000001</v>
      </c>
      <c r="C643" s="2">
        <f>RSI!I643</f>
        <v>66.424473293048635</v>
      </c>
      <c r="D643" s="2">
        <f>MACD!E643</f>
        <v>5.340189536062212E-2</v>
      </c>
      <c r="E643" s="2">
        <f>MACD!F643</f>
        <v>0.14916809108227247</v>
      </c>
      <c r="F643" s="2">
        <f>'Moving Avg'!D643</f>
        <v>17.686820000000001</v>
      </c>
      <c r="G643" s="2">
        <f>'Moving Avg'!F643</f>
        <v>17.623575000000006</v>
      </c>
      <c r="H643" s="2">
        <f>'Moving Avg'!G643</f>
        <v>17.371688000000002</v>
      </c>
      <c r="I643" s="2">
        <f>'Moving Avg'!H643</f>
        <v>17.095043500000028</v>
      </c>
      <c r="J643" s="5" t="str">
        <f>OBV!F643</f>
        <v>BEARISH</v>
      </c>
      <c r="K643" s="5" t="str">
        <f>OBV!G643</f>
        <v>NEUTRAL</v>
      </c>
      <c r="L643" s="5" t="str">
        <f>OBV!H643</f>
        <v>BEARISH DIVERGENCE</v>
      </c>
    </row>
    <row r="644" spans="1:12" ht="13.5" x14ac:dyDescent="0.25">
      <c r="A644" s="3">
        <f>RSI!A644</f>
        <v>45539</v>
      </c>
      <c r="B644" s="2">
        <f>RSI!B644</f>
        <v>18.1782</v>
      </c>
      <c r="C644" s="2">
        <f>RSI!I644</f>
        <v>66.949684040672963</v>
      </c>
      <c r="D644" s="2">
        <f>MACD!E644</f>
        <v>-1.0650721663424179E-2</v>
      </c>
      <c r="E644" s="2">
        <f>MACD!F644</f>
        <v>0.11720432853313315</v>
      </c>
      <c r="F644" s="2">
        <f>'Moving Avg'!D644</f>
        <v>17.850000000000001</v>
      </c>
      <c r="G644" s="2">
        <f>'Moving Avg'!F644</f>
        <v>17.627245000000002</v>
      </c>
      <c r="H644" s="2">
        <f>'Moving Avg'!G644</f>
        <v>17.396258000000003</v>
      </c>
      <c r="I644" s="2">
        <f>'Moving Avg'!H644</f>
        <v>17.099013000000028</v>
      </c>
      <c r="J644" s="5" t="str">
        <f>OBV!F644</f>
        <v>BEARISH</v>
      </c>
      <c r="K644" s="5" t="str">
        <f>OBV!G644</f>
        <v>NEUTRAL</v>
      </c>
      <c r="L644" s="5" t="str">
        <f>OBV!H644</f>
        <v>BEARISH DIVERGENCE</v>
      </c>
    </row>
    <row r="645" spans="1:12" ht="13.5" x14ac:dyDescent="0.25">
      <c r="A645" s="3">
        <f>RSI!A645</f>
        <v>45540</v>
      </c>
      <c r="B645" s="2">
        <f>RSI!B645</f>
        <v>17.875699999999998</v>
      </c>
      <c r="C645" s="2">
        <f>RSI!I645</f>
        <v>56.483065467773258</v>
      </c>
      <c r="D645" s="2">
        <f>MACD!E645</f>
        <v>-4.5931823643364567E-2</v>
      </c>
      <c r="E645" s="2">
        <f>MACD!F645</f>
        <v>8.4577098097833606E-2</v>
      </c>
      <c r="F645" s="2">
        <f>'Moving Avg'!D645</f>
        <v>17.952680000000001</v>
      </c>
      <c r="G645" s="2">
        <f>'Moving Avg'!F645</f>
        <v>17.618995000000002</v>
      </c>
      <c r="H645" s="2">
        <f>'Moving Avg'!G645</f>
        <v>17.414778000000002</v>
      </c>
      <c r="I645" s="2">
        <f>'Moving Avg'!H645</f>
        <v>17.101470000000027</v>
      </c>
      <c r="J645" s="5" t="str">
        <f>OBV!F645</f>
        <v>BEARISH</v>
      </c>
      <c r="K645" s="5" t="str">
        <f>OBV!G645</f>
        <v>NEUTRAL</v>
      </c>
      <c r="L645" s="5" t="str">
        <f>OBV!H645</f>
        <v>BEARISH DIVERGENCE</v>
      </c>
    </row>
    <row r="646" spans="1:12" ht="13.5" x14ac:dyDescent="0.25">
      <c r="A646" s="3">
        <f>RSI!A646</f>
        <v>45541</v>
      </c>
      <c r="B646" s="2">
        <f>RSI!B646</f>
        <v>17.875699999999998</v>
      </c>
      <c r="C646" s="2">
        <f>RSI!I646</f>
        <v>56.483065467773258</v>
      </c>
      <c r="D646" s="2">
        <f>MACD!E646</f>
        <v>-7.7229190452225538E-2</v>
      </c>
      <c r="E646" s="2">
        <f>MACD!F646</f>
        <v>5.2215840387821781E-2</v>
      </c>
      <c r="F646" s="2">
        <f>'Moving Avg'!D646</f>
        <v>18.053519999999999</v>
      </c>
      <c r="G646" s="2">
        <f>'Moving Avg'!F646</f>
        <v>17.641915000000004</v>
      </c>
      <c r="H646" s="2">
        <f>'Moving Avg'!G646</f>
        <v>17.441990000000004</v>
      </c>
      <c r="I646" s="2">
        <f>'Moving Avg'!H646</f>
        <v>17.103927000000027</v>
      </c>
      <c r="J646" s="5" t="str">
        <f>OBV!F646</f>
        <v>BEARISH</v>
      </c>
      <c r="K646" s="5" t="str">
        <f>OBV!G646</f>
        <v>NEUTRAL</v>
      </c>
      <c r="L646" s="5" t="str">
        <f>OBV!H646</f>
        <v>BEARISH DIVERGENCE</v>
      </c>
    </row>
    <row r="647" spans="1:12" ht="13.5" x14ac:dyDescent="0.25">
      <c r="A647" s="3">
        <f>RSI!A647</f>
        <v>45544</v>
      </c>
      <c r="B647" s="2">
        <f>RSI!B647</f>
        <v>17.875699999999998</v>
      </c>
      <c r="C647" s="2">
        <f>RSI!I647</f>
        <v>56.483065467773258</v>
      </c>
      <c r="D647" s="2">
        <f>MACD!E647</f>
        <v>-0.12620257823179415</v>
      </c>
      <c r="E647" s="2">
        <f>MACD!F647</f>
        <v>1.6532156663898595E-2</v>
      </c>
      <c r="F647" s="2">
        <f>'Moving Avg'!D647</f>
        <v>17.991199999999999</v>
      </c>
      <c r="G647" s="2">
        <f>'Moving Avg'!F647</f>
        <v>17.646500000000003</v>
      </c>
      <c r="H647" s="2">
        <f>'Moving Avg'!G647</f>
        <v>17.469202000000006</v>
      </c>
      <c r="I647" s="2">
        <f>'Moving Avg'!H647</f>
        <v>17.106384000000027</v>
      </c>
      <c r="J647" s="5" t="str">
        <f>OBV!F647</f>
        <v>BEARISH</v>
      </c>
      <c r="K647" s="5" t="str">
        <f>OBV!G647</f>
        <v>NEUTRAL</v>
      </c>
      <c r="L647" s="5" t="str">
        <f>OBV!H647</f>
        <v>CONFIRMED BEARISH</v>
      </c>
    </row>
    <row r="648" spans="1:12" ht="13.5" x14ac:dyDescent="0.25">
      <c r="A648" s="3">
        <f>RSI!A648</f>
        <v>45545</v>
      </c>
      <c r="B648" s="2">
        <f>RSI!B648</f>
        <v>17.875699999999998</v>
      </c>
      <c r="C648" s="2">
        <f>RSI!I648</f>
        <v>56.483065467773244</v>
      </c>
      <c r="D648" s="2">
        <f>MACD!E648</f>
        <v>-0.16887970451798751</v>
      </c>
      <c r="E648" s="2">
        <f>MACD!F648</f>
        <v>-2.0550215572478624E-2</v>
      </c>
      <c r="F648" s="2">
        <f>'Moving Avg'!D648</f>
        <v>17.936199999999996</v>
      </c>
      <c r="G648" s="2">
        <f>'Moving Avg'!F648</f>
        <v>17.655670000000001</v>
      </c>
      <c r="H648" s="2">
        <f>'Moving Avg'!G648</f>
        <v>17.487722000000005</v>
      </c>
      <c r="I648" s="2">
        <f>'Moving Avg'!H648</f>
        <v>17.108841000000027</v>
      </c>
      <c r="J648" s="5" t="str">
        <f>OBV!F648</f>
        <v>BEARISH</v>
      </c>
      <c r="K648" s="5" t="str">
        <f>OBV!G648</f>
        <v>NEUTRAL</v>
      </c>
      <c r="L648" s="5" t="str">
        <f>OBV!H648</f>
        <v>CONFIRMED BEARISH</v>
      </c>
    </row>
    <row r="649" spans="1:12" ht="13.5" x14ac:dyDescent="0.25">
      <c r="A649" s="3">
        <f>RSI!A649</f>
        <v>45546</v>
      </c>
      <c r="B649" s="2">
        <f>RSI!B649</f>
        <v>17.875699999999998</v>
      </c>
      <c r="C649" s="2">
        <f>RSI!I649</f>
        <v>56.483065467773237</v>
      </c>
      <c r="D649" s="2">
        <f>MACD!E649</f>
        <v>-0.2075528979955692</v>
      </c>
      <c r="E649" s="2">
        <f>MACD!F649</f>
        <v>-5.7950752057096738E-2</v>
      </c>
      <c r="F649" s="2">
        <f>'Moving Avg'!D649</f>
        <v>17.875699999999998</v>
      </c>
      <c r="G649" s="2">
        <f>'Moving Avg'!F649</f>
        <v>17.664839999999998</v>
      </c>
      <c r="H649" s="2">
        <f>'Moving Avg'!G649</f>
        <v>17.497898000000006</v>
      </c>
      <c r="I649" s="2">
        <f>'Moving Avg'!H649</f>
        <v>17.111298000000023</v>
      </c>
      <c r="J649" s="5" t="str">
        <f>OBV!F649</f>
        <v>BEARISH</v>
      </c>
      <c r="K649" s="5" t="str">
        <f>OBV!G649</f>
        <v>NEUTRAL</v>
      </c>
      <c r="L649" s="5" t="str">
        <f>OBV!H649</f>
        <v>CONFIRMED BEARISH</v>
      </c>
    </row>
    <row r="650" spans="1:12" ht="13.5" x14ac:dyDescent="0.25">
      <c r="A650" s="3">
        <f>RSI!A650</f>
        <v>45547</v>
      </c>
      <c r="B650" s="2">
        <f>RSI!B650</f>
        <v>17.875699999999998</v>
      </c>
      <c r="C650" s="2">
        <f>RSI!I650</f>
        <v>56.483065467773244</v>
      </c>
      <c r="D650" s="2">
        <f>MACD!E650</f>
        <v>-0.24133784561480809</v>
      </c>
      <c r="E650" s="2">
        <f>MACD!F650</f>
        <v>-9.4628170768639025E-2</v>
      </c>
      <c r="F650" s="2">
        <f>'Moving Avg'!D650</f>
        <v>17.875699999999998</v>
      </c>
      <c r="G650" s="2">
        <f>'Moving Avg'!F650</f>
        <v>17.683174999999999</v>
      </c>
      <c r="H650" s="2">
        <f>'Moving Avg'!G650</f>
        <v>17.525110000000005</v>
      </c>
      <c r="I650" s="2">
        <f>'Moving Avg'!H650</f>
        <v>17.113798500000023</v>
      </c>
      <c r="J650" s="5" t="str">
        <f>OBV!F650</f>
        <v>NEUTRAL</v>
      </c>
      <c r="K650" s="5" t="str">
        <f>OBV!G650</f>
        <v>NEUTRAL</v>
      </c>
      <c r="L650" s="5" t="str">
        <f>OBV!H650</f>
        <v>NEUTRAL</v>
      </c>
    </row>
    <row r="651" spans="1:12" ht="13.5" x14ac:dyDescent="0.25">
      <c r="A651" s="3">
        <f>RSI!A651</f>
        <v>45548</v>
      </c>
      <c r="B651" s="2">
        <f>RSI!B651</f>
        <v>17.829799999999999</v>
      </c>
      <c r="C651" s="2">
        <f>RSI!I651</f>
        <v>54.467527721319264</v>
      </c>
      <c r="D651" s="2">
        <f>MACD!E651</f>
        <v>-0.26609257271689302</v>
      </c>
      <c r="E651" s="2">
        <f>MACD!F651</f>
        <v>-0.12892105115828983</v>
      </c>
      <c r="F651" s="2">
        <f>'Moving Avg'!D651</f>
        <v>17.866519999999998</v>
      </c>
      <c r="G651" s="2">
        <f>'Moving Avg'!F651</f>
        <v>17.699214999999999</v>
      </c>
      <c r="H651" s="2">
        <f>'Moving Avg'!G651</f>
        <v>17.544450000000005</v>
      </c>
      <c r="I651" s="2">
        <f>'Moving Avg'!H651</f>
        <v>17.11611300000002</v>
      </c>
      <c r="J651" s="5" t="str">
        <f>OBV!F651</f>
        <v>BEARISH</v>
      </c>
      <c r="K651" s="5" t="str">
        <f>OBV!G651</f>
        <v>NEUTRAL</v>
      </c>
      <c r="L651" s="5" t="str">
        <f>OBV!H651</f>
        <v>CONFIRMED BEARISH</v>
      </c>
    </row>
    <row r="652" spans="1:12" ht="13.5" x14ac:dyDescent="0.25">
      <c r="A652" s="3">
        <f>RSI!A652</f>
        <v>45551</v>
      </c>
      <c r="B652" s="2">
        <f>RSI!B652</f>
        <v>17.829799999999999</v>
      </c>
      <c r="C652" s="2">
        <f>RSI!I652</f>
        <v>54.467527721319264</v>
      </c>
      <c r="D652" s="2">
        <f>MACD!E652</f>
        <v>-0.16217000765195166</v>
      </c>
      <c r="E652" s="2">
        <f>MACD!F652</f>
        <v>-0.13557084245702222</v>
      </c>
      <c r="F652" s="2">
        <f>'Moving Avg'!D652</f>
        <v>17.857340000000001</v>
      </c>
      <c r="G652" s="2">
        <f>'Moving Avg'!F652</f>
        <v>17.715254999999996</v>
      </c>
      <c r="H652" s="2">
        <f>'Moving Avg'!G652</f>
        <v>17.568310000000007</v>
      </c>
      <c r="I652" s="2">
        <f>'Moving Avg'!H652</f>
        <v>17.118427500000017</v>
      </c>
      <c r="J652" s="5" t="str">
        <f>OBV!F652</f>
        <v>BEARISH</v>
      </c>
      <c r="K652" s="5" t="str">
        <f>OBV!G652</f>
        <v>NEUTRAL</v>
      </c>
      <c r="L652" s="5" t="str">
        <f>OBV!H652</f>
        <v>CONFIRMED BEARISH</v>
      </c>
    </row>
    <row r="653" spans="1:12" ht="13.5" x14ac:dyDescent="0.25">
      <c r="A653" s="3">
        <f>RSI!A653</f>
        <v>45552</v>
      </c>
      <c r="B653" s="2">
        <f>RSI!B653</f>
        <v>17.783999999999999</v>
      </c>
      <c r="C653" s="2">
        <f>RSI!I653</f>
        <v>52.30750250681492</v>
      </c>
      <c r="D653" s="2">
        <f>MACD!E653</f>
        <v>-7.7065205875694431E-2</v>
      </c>
      <c r="E653" s="2">
        <f>MACD!F653</f>
        <v>-0.12386971514075668</v>
      </c>
      <c r="F653" s="2">
        <f>'Moving Avg'!D653</f>
        <v>17.838999999999999</v>
      </c>
      <c r="G653" s="2">
        <f>'Moving Avg'!F653</f>
        <v>17.729004999999997</v>
      </c>
      <c r="H653" s="2">
        <f>'Moving Avg'!G653</f>
        <v>17.578042000000003</v>
      </c>
      <c r="I653" s="2">
        <f>'Moving Avg'!H653</f>
        <v>17.120513000000017</v>
      </c>
      <c r="J653" s="5" t="str">
        <f>OBV!F653</f>
        <v>BEARISH</v>
      </c>
      <c r="K653" s="5" t="str">
        <f>OBV!G653</f>
        <v>NEUTRAL</v>
      </c>
      <c r="L653" s="5" t="str">
        <f>OBV!H653</f>
        <v>CONFIRMED BEARISH</v>
      </c>
    </row>
    <row r="654" spans="1:12" ht="13.5" x14ac:dyDescent="0.25">
      <c r="A654" s="3">
        <f>RSI!A654</f>
        <v>45553</v>
      </c>
      <c r="B654" s="2">
        <f>RSI!B654</f>
        <v>17.783999999999999</v>
      </c>
      <c r="C654" s="2">
        <f>RSI!I654</f>
        <v>52.307502506814927</v>
      </c>
      <c r="D654" s="2">
        <f>MACD!E654</f>
        <v>-1.0997320524097631E-3</v>
      </c>
      <c r="E654" s="2">
        <f>MACD!F654</f>
        <v>-9.9315718523087293E-2</v>
      </c>
      <c r="F654" s="2">
        <f>'Moving Avg'!D654</f>
        <v>17.820659999999997</v>
      </c>
      <c r="G654" s="2">
        <f>'Moving Avg'!F654</f>
        <v>17.742754999999995</v>
      </c>
      <c r="H654" s="2">
        <f>'Moving Avg'!G654</f>
        <v>17.588644000000006</v>
      </c>
      <c r="I654" s="2">
        <f>'Moving Avg'!H654</f>
        <v>17.122989500000017</v>
      </c>
      <c r="J654" s="5" t="str">
        <f>OBV!F654</f>
        <v>BEARISH</v>
      </c>
      <c r="K654" s="5" t="str">
        <f>OBV!G654</f>
        <v>NEUTRAL</v>
      </c>
      <c r="L654" s="5" t="str">
        <f>OBV!H654</f>
        <v>CONFIRMED BEARISH</v>
      </c>
    </row>
    <row r="655" spans="1:12" ht="13.5" x14ac:dyDescent="0.25">
      <c r="A655" s="3">
        <f>RSI!A655</f>
        <v>45554</v>
      </c>
      <c r="B655" s="2">
        <f>RSI!B655</f>
        <v>17.783999999999999</v>
      </c>
      <c r="C655" s="2">
        <f>RSI!I655</f>
        <v>52.307502506814927</v>
      </c>
      <c r="D655" s="2">
        <f>MACD!E655</f>
        <v>1.6383755781244957E-2</v>
      </c>
      <c r="E655" s="2">
        <f>MACD!F655</f>
        <v>-7.6175823662220851E-2</v>
      </c>
      <c r="F655" s="2">
        <f>'Moving Avg'!D655</f>
        <v>17.802319999999998</v>
      </c>
      <c r="G655" s="2">
        <f>'Moving Avg'!F655</f>
        <v>17.756504999999997</v>
      </c>
      <c r="H655" s="2">
        <f>'Moving Avg'!G655</f>
        <v>17.600810000000006</v>
      </c>
      <c r="I655" s="2">
        <f>'Moving Avg'!H655</f>
        <v>17.125075000000017</v>
      </c>
      <c r="J655" s="5" t="str">
        <f>OBV!F655</f>
        <v>BEARISH</v>
      </c>
      <c r="K655" s="5" t="str">
        <f>OBV!G655</f>
        <v>NEUTRAL</v>
      </c>
      <c r="L655" s="5" t="str">
        <f>OBV!H655</f>
        <v>CONFIRMED BEARISH</v>
      </c>
    </row>
    <row r="656" spans="1:12" ht="13.5" x14ac:dyDescent="0.25">
      <c r="A656" s="3">
        <f>RSI!A656</f>
        <v>45555</v>
      </c>
      <c r="B656" s="2">
        <f>RSI!B656</f>
        <v>17.692299999999999</v>
      </c>
      <c r="C656" s="2">
        <f>RSI!I656</f>
        <v>47.588194788566248</v>
      </c>
      <c r="D656" s="2">
        <f>MACD!E656</f>
        <v>3.7732542479620435E-2</v>
      </c>
      <c r="E656" s="2">
        <f>MACD!F656</f>
        <v>-5.3394150433852594E-2</v>
      </c>
      <c r="F656" s="2">
        <f>'Moving Avg'!D656</f>
        <v>17.774819999999998</v>
      </c>
      <c r="G656" s="2">
        <f>'Moving Avg'!F656</f>
        <v>17.765669999999993</v>
      </c>
      <c r="H656" s="2">
        <f>'Moving Avg'!G656</f>
        <v>17.611142000000008</v>
      </c>
      <c r="I656" s="2">
        <f>'Moving Avg'!H656</f>
        <v>17.126702000000016</v>
      </c>
      <c r="J656" s="5" t="str">
        <f>OBV!F656</f>
        <v>BEARISH</v>
      </c>
      <c r="K656" s="5" t="str">
        <f>OBV!G656</f>
        <v>NEUTRAL</v>
      </c>
      <c r="L656" s="5" t="str">
        <f>OBV!H656</f>
        <v>CONFIRMED BEARISH</v>
      </c>
    </row>
    <row r="657" spans="1:12" ht="13.5" x14ac:dyDescent="0.25">
      <c r="A657" s="3">
        <f>RSI!A657</f>
        <v>45558</v>
      </c>
      <c r="B657" s="2">
        <f>RSI!B657</f>
        <v>17.692299999999999</v>
      </c>
      <c r="C657" s="2">
        <f>RSI!I657</f>
        <v>47.588194788566248</v>
      </c>
      <c r="D657" s="2">
        <f>MACD!E657</f>
        <v>5.6118827870321297E-2</v>
      </c>
      <c r="E657" s="2">
        <f>MACD!F657</f>
        <v>-3.1491554773017821E-2</v>
      </c>
      <c r="F657" s="2">
        <f>'Moving Avg'!D657</f>
        <v>17.747319999999998</v>
      </c>
      <c r="G657" s="2">
        <f>'Moving Avg'!F657</f>
        <v>17.781709999999997</v>
      </c>
      <c r="H657" s="2">
        <f>'Moving Avg'!G657</f>
        <v>17.621474000000006</v>
      </c>
      <c r="I657" s="2">
        <f>'Moving Avg'!H657</f>
        <v>17.128372500000015</v>
      </c>
      <c r="J657" s="5" t="str">
        <f>OBV!F657</f>
        <v>BEARISH</v>
      </c>
      <c r="K657" s="5" t="str">
        <f>OBV!G657</f>
        <v>NEUTRAL</v>
      </c>
      <c r="L657" s="5" t="str">
        <f>OBV!H657</f>
        <v>CONFIRMED BEARISH</v>
      </c>
    </row>
    <row r="658" spans="1:12" ht="13.5" x14ac:dyDescent="0.25">
      <c r="A658" s="3">
        <f>RSI!A658</f>
        <v>45559</v>
      </c>
      <c r="B658" s="2">
        <f>RSI!B658</f>
        <v>17.408100000000001</v>
      </c>
      <c r="C658" s="2">
        <f>RSI!I658</f>
        <v>35.934775914232844</v>
      </c>
      <c r="D658" s="2">
        <f>MACD!E658</f>
        <v>9.302638676194519E-2</v>
      </c>
      <c r="E658" s="2">
        <f>MACD!F658</f>
        <v>-6.5879664660252191E-3</v>
      </c>
      <c r="F658" s="2">
        <f>'Moving Avg'!D658</f>
        <v>17.672140000000002</v>
      </c>
      <c r="G658" s="2">
        <f>'Moving Avg'!F658</f>
        <v>17.783539999999995</v>
      </c>
      <c r="H658" s="2">
        <f>'Moving Avg'!G658</f>
        <v>17.633250000000011</v>
      </c>
      <c r="I658" s="2">
        <f>'Moving Avg'!H658</f>
        <v>17.128665500000015</v>
      </c>
      <c r="J658" s="5" t="str">
        <f>OBV!F658</f>
        <v>BEARISH</v>
      </c>
      <c r="K658" s="5" t="str">
        <f>OBV!G658</f>
        <v>NEUTRAL</v>
      </c>
      <c r="L658" s="5" t="str">
        <f>OBV!H658</f>
        <v>CONFIRMED BEARISH</v>
      </c>
    </row>
    <row r="659" spans="1:12" ht="13.5" x14ac:dyDescent="0.25">
      <c r="A659" s="3">
        <f>RSI!A659</f>
        <v>45560</v>
      </c>
      <c r="B659" s="2">
        <f>RSI!B659</f>
        <v>17.408100000000001</v>
      </c>
      <c r="C659" s="2">
        <f>RSI!I659</f>
        <v>35.934775914232844</v>
      </c>
      <c r="D659" s="2">
        <f>MACD!E659</f>
        <v>0.12621121054584705</v>
      </c>
      <c r="E659" s="2">
        <f>MACD!F659</f>
        <v>1.9971868936349235E-2</v>
      </c>
      <c r="F659" s="2">
        <f>'Moving Avg'!D659</f>
        <v>17.596960000000003</v>
      </c>
      <c r="G659" s="2">
        <f>'Moving Avg'!F659</f>
        <v>17.785829999999997</v>
      </c>
      <c r="H659" s="2">
        <f>'Moving Avg'!G659</f>
        <v>17.645026000000009</v>
      </c>
      <c r="I659" s="2">
        <f>'Moving Avg'!H659</f>
        <v>17.128958500000014</v>
      </c>
      <c r="J659" s="5" t="str">
        <f>OBV!F659</f>
        <v>BEARISH</v>
      </c>
      <c r="K659" s="5" t="str">
        <f>OBV!G659</f>
        <v>NEUTRAL</v>
      </c>
      <c r="L659" s="5" t="str">
        <f>OBV!H659</f>
        <v>CONFIRMED BEARISH</v>
      </c>
    </row>
    <row r="660" spans="1:12" ht="13.5" x14ac:dyDescent="0.25">
      <c r="A660" s="3">
        <f>RSI!A660</f>
        <v>45561</v>
      </c>
      <c r="B660" s="2">
        <f>RSI!B660</f>
        <v>17.408100000000001</v>
      </c>
      <c r="C660" s="2">
        <f>RSI!I660</f>
        <v>35.934775914232858</v>
      </c>
      <c r="D660" s="2">
        <f>MACD!E660</f>
        <v>0.156101186894535</v>
      </c>
      <c r="E660" s="2">
        <f>MACD!F660</f>
        <v>4.719773252798639E-2</v>
      </c>
      <c r="F660" s="2">
        <f>'Moving Avg'!D660</f>
        <v>17.52178</v>
      </c>
      <c r="G660" s="2">
        <f>'Moving Avg'!F660</f>
        <v>17.788119999999999</v>
      </c>
      <c r="H660" s="2">
        <f>'Moving Avg'!G660</f>
        <v>17.65680200000001</v>
      </c>
      <c r="I660" s="2">
        <f>'Moving Avg'!H660</f>
        <v>17.129295000000013</v>
      </c>
      <c r="J660" s="5" t="str">
        <f>OBV!F660</f>
        <v>BEARISH</v>
      </c>
      <c r="K660" s="5" t="str">
        <f>OBV!G660</f>
        <v>NEUTRAL</v>
      </c>
      <c r="L660" s="5" t="str">
        <f>OBV!H660</f>
        <v>CONFIRMED BEARISH</v>
      </c>
    </row>
    <row r="661" spans="1:12" ht="13.5" x14ac:dyDescent="0.25">
      <c r="A661" s="3">
        <f>RSI!A661</f>
        <v>45562</v>
      </c>
      <c r="B661" s="2">
        <f>RSI!B661</f>
        <v>17.408100000000001</v>
      </c>
      <c r="C661" s="2">
        <f>RSI!I661</f>
        <v>35.934775914232844</v>
      </c>
      <c r="D661" s="2">
        <f>MACD!E661</f>
        <v>0.17600756509485294</v>
      </c>
      <c r="E661" s="2">
        <f>MACD!F661</f>
        <v>7.295969904135971E-2</v>
      </c>
      <c r="F661" s="2">
        <f>'Moving Avg'!D661</f>
        <v>17.464940000000002</v>
      </c>
      <c r="G661" s="2">
        <f>'Moving Avg'!F661</f>
        <v>17.789949999999997</v>
      </c>
      <c r="H661" s="2">
        <f>'Moving Avg'!G661</f>
        <v>17.668578000000011</v>
      </c>
      <c r="I661" s="2">
        <f>'Moving Avg'!H661</f>
        <v>17.129457500000015</v>
      </c>
      <c r="J661" s="5" t="str">
        <f>OBV!F661</f>
        <v>BEARISH</v>
      </c>
      <c r="K661" s="5" t="str">
        <f>OBV!G661</f>
        <v>NEUTRAL</v>
      </c>
      <c r="L661" s="5" t="str">
        <f>OBV!H661</f>
        <v>CONFIRMED BEARISH</v>
      </c>
    </row>
    <row r="662" spans="1:12" ht="13.5" x14ac:dyDescent="0.25">
      <c r="A662" s="3">
        <f>RSI!A662</f>
        <v>45565</v>
      </c>
      <c r="B662" s="2">
        <f>RSI!B662</f>
        <v>17.389800000000001</v>
      </c>
      <c r="C662" s="2">
        <f>RSI!I662</f>
        <v>35.188464317377381</v>
      </c>
      <c r="D662" s="2">
        <f>MACD!E662</f>
        <v>0.19575919969516065</v>
      </c>
      <c r="E662" s="2">
        <f>MACD!F662</f>
        <v>9.75195991721199E-2</v>
      </c>
      <c r="F662" s="2">
        <f>'Moving Avg'!D662</f>
        <v>17.404440000000001</v>
      </c>
      <c r="G662" s="2">
        <f>'Moving Avg'!F662</f>
        <v>17.750074999999995</v>
      </c>
      <c r="H662" s="2">
        <f>'Moving Avg'!G662</f>
        <v>17.679988000000009</v>
      </c>
      <c r="I662" s="2">
        <f>'Moving Avg'!H662</f>
        <v>17.129572000000014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</row>
    <row r="663" spans="1:12" ht="13.5" x14ac:dyDescent="0.25">
      <c r="A663" s="3">
        <f>RSI!A663</f>
        <v>45566</v>
      </c>
      <c r="B663" s="2">
        <f>RSI!B663</f>
        <v>17.692299999999999</v>
      </c>
      <c r="C663" s="2">
        <f>RSI!I663</f>
        <v>52.682382499446305</v>
      </c>
      <c r="D663" s="2">
        <f>MACD!E663</f>
        <v>0.18456393677864824</v>
      </c>
      <c r="E663" s="2">
        <f>MACD!F663</f>
        <v>0.11492846669342557</v>
      </c>
      <c r="F663" s="2">
        <f>'Moving Avg'!D663</f>
        <v>17.461280000000002</v>
      </c>
      <c r="G663" s="2">
        <f>'Moving Avg'!F663</f>
        <v>17.727154999999993</v>
      </c>
      <c r="H663" s="2">
        <f>'Moving Avg'!G663</f>
        <v>17.697448000000012</v>
      </c>
      <c r="I663" s="2">
        <f>'Moving Avg'!H663</f>
        <v>17.131199000000016</v>
      </c>
      <c r="J663" s="5" t="str">
        <f>OBV!F663</f>
        <v>BULLISH</v>
      </c>
      <c r="K663" s="5" t="str">
        <f>OBV!G663</f>
        <v>NEUTRAL</v>
      </c>
      <c r="L663" s="5" t="str">
        <f>OBV!H663</f>
        <v>CONFIRMED BULLISH</v>
      </c>
    </row>
    <row r="664" spans="1:12" ht="13.5" x14ac:dyDescent="0.25">
      <c r="A664" s="3">
        <f>RSI!A664</f>
        <v>45567</v>
      </c>
      <c r="B664" s="2">
        <f>RSI!B664</f>
        <v>17.692299999999999</v>
      </c>
      <c r="C664" s="2">
        <f>RSI!I664</f>
        <v>52.682382499446305</v>
      </c>
      <c r="D664" s="2">
        <f>MACD!E664</f>
        <v>0.17473444091210411</v>
      </c>
      <c r="E664" s="2">
        <f>MACD!F664</f>
        <v>0.1268896615371613</v>
      </c>
      <c r="F664" s="2">
        <f>'Moving Avg'!D664</f>
        <v>17.518120000000003</v>
      </c>
      <c r="G664" s="2">
        <f>'Moving Avg'!F664</f>
        <v>17.702859999999994</v>
      </c>
      <c r="H664" s="2">
        <f>'Moving Avg'!G664</f>
        <v>17.715430000000012</v>
      </c>
      <c r="I664" s="2">
        <f>'Moving Avg'!H664</f>
        <v>17.133173500000012</v>
      </c>
      <c r="J664" s="5" t="str">
        <f>OBV!F664</f>
        <v>BULLISH</v>
      </c>
      <c r="K664" s="5" t="str">
        <f>OBV!G664</f>
        <v>NEUTRAL</v>
      </c>
      <c r="L664" s="5" t="str">
        <f>OBV!H664</f>
        <v>CONFIRMED BULLISH</v>
      </c>
    </row>
    <row r="665" spans="1:12" ht="13.5" x14ac:dyDescent="0.25">
      <c r="A665" s="3">
        <f>RSI!A665</f>
        <v>45568</v>
      </c>
      <c r="B665" s="2">
        <f>RSI!B665</f>
        <v>17.6465</v>
      </c>
      <c r="C665" s="2">
        <f>RSI!I665</f>
        <v>50.298424359103855</v>
      </c>
      <c r="D665" s="2">
        <f>MACD!E665</f>
        <v>0.16947960009458996</v>
      </c>
      <c r="E665" s="2">
        <f>MACD!F665</f>
        <v>0.13540764924864704</v>
      </c>
      <c r="F665" s="2">
        <f>'Moving Avg'!D665</f>
        <v>17.565800000000003</v>
      </c>
      <c r="G665" s="2">
        <f>'Moving Avg'!F665</f>
        <v>17.691399999999994</v>
      </c>
      <c r="H665" s="2">
        <f>'Moving Avg'!G665</f>
        <v>17.732844000000011</v>
      </c>
      <c r="I665" s="2">
        <f>'Moving Avg'!H665</f>
        <v>17.134745500000012</v>
      </c>
      <c r="J665" s="5" t="str">
        <f>OBV!F665</f>
        <v>BULLISH</v>
      </c>
      <c r="K665" s="5" t="str">
        <f>OBV!G665</f>
        <v>NEUTRAL</v>
      </c>
      <c r="L665" s="5" t="str">
        <f>OBV!H665</f>
        <v>CONFIRMED BULLISH</v>
      </c>
    </row>
    <row r="666" spans="1:12" ht="13.5" x14ac:dyDescent="0.25">
      <c r="A666" s="3">
        <f>RSI!A666</f>
        <v>45569</v>
      </c>
      <c r="B666" s="2">
        <f>RSI!B666</f>
        <v>17.5915</v>
      </c>
      <c r="C666" s="2">
        <f>RSI!I666</f>
        <v>47.517623885517281</v>
      </c>
      <c r="D666" s="2">
        <f>MACD!E666</f>
        <v>0.15496450144731355</v>
      </c>
      <c r="E666" s="2">
        <f>MACD!F666</f>
        <v>0.13931901968838034</v>
      </c>
      <c r="F666" s="2">
        <f>'Moving Avg'!D666</f>
        <v>17.60248</v>
      </c>
      <c r="G666" s="2">
        <f>'Moving Avg'!F666</f>
        <v>17.677189999999992</v>
      </c>
      <c r="H666" s="2">
        <f>'Moving Avg'!G666</f>
        <v>17.734494000000009</v>
      </c>
      <c r="I666" s="2">
        <f>'Moving Avg'!H666</f>
        <v>17.136042500000013</v>
      </c>
      <c r="J666" s="5" t="str">
        <f>OBV!F666</f>
        <v>BEARISH</v>
      </c>
      <c r="K666" s="5" t="str">
        <f>OBV!G666</f>
        <v>NEUTRAL</v>
      </c>
      <c r="L666" s="5" t="str">
        <f>OBV!H666</f>
        <v>BEARISH DIVERGENCE</v>
      </c>
    </row>
    <row r="667" spans="1:12" ht="13.5" x14ac:dyDescent="0.25">
      <c r="A667" s="3">
        <f>RSI!A667</f>
        <v>45572</v>
      </c>
      <c r="B667" s="2">
        <f>RSI!B667</f>
        <v>17.5823</v>
      </c>
      <c r="C667" s="2">
        <f>RSI!I667</f>
        <v>47.049052086227377</v>
      </c>
      <c r="D667" s="2">
        <f>MACD!E667</f>
        <v>0.14365649536813763</v>
      </c>
      <c r="E667" s="2">
        <f>MACD!F667</f>
        <v>0.14018651482433181</v>
      </c>
      <c r="F667" s="2">
        <f>'Moving Avg'!D667</f>
        <v>17.640979999999999</v>
      </c>
      <c r="G667" s="2">
        <f>'Moving Avg'!F667</f>
        <v>17.662519999999994</v>
      </c>
      <c r="H667" s="2">
        <f>'Moving Avg'!G667</f>
        <v>17.728626000000009</v>
      </c>
      <c r="I667" s="2">
        <f>'Moving Avg'!H667</f>
        <v>17.137293500000013</v>
      </c>
      <c r="J667" s="5" t="str">
        <f>OBV!F667</f>
        <v>BEARISH</v>
      </c>
      <c r="K667" s="5" t="str">
        <f>OBV!G667</f>
        <v>NEUTRAL</v>
      </c>
      <c r="L667" s="5" t="str">
        <f>OBV!H667</f>
        <v>BEARISH DIVERGENCE</v>
      </c>
    </row>
    <row r="668" spans="1:12" ht="13.5" x14ac:dyDescent="0.25">
      <c r="A668" s="3">
        <f>RSI!A668</f>
        <v>45573</v>
      </c>
      <c r="B668" s="2">
        <f>RSI!B668</f>
        <v>17.5915</v>
      </c>
      <c r="C668" s="2">
        <f>RSI!I668</f>
        <v>47.605458540218486</v>
      </c>
      <c r="D668" s="2">
        <f>MACD!E668</f>
        <v>9.0008838236382616E-2</v>
      </c>
      <c r="E668" s="2">
        <f>MACD!F668</f>
        <v>0.13015097950674198</v>
      </c>
      <c r="F668" s="2">
        <f>'Moving Avg'!D668</f>
        <v>17.620820000000002</v>
      </c>
      <c r="G668" s="2">
        <f>'Moving Avg'!F668</f>
        <v>17.648309999999995</v>
      </c>
      <c r="H668" s="2">
        <f>'Moving Avg'!G668</f>
        <v>17.720192000000008</v>
      </c>
      <c r="I668" s="2">
        <f>'Moving Avg'!H668</f>
        <v>17.138677000000015</v>
      </c>
      <c r="J668" s="5" t="str">
        <f>OBV!F668</f>
        <v>BEARISH</v>
      </c>
      <c r="K668" s="5" t="str">
        <f>OBV!G668</f>
        <v>NEUTRAL</v>
      </c>
      <c r="L668" s="5" t="str">
        <f>OBV!H668</f>
        <v>CONFIRMED BEARISH</v>
      </c>
    </row>
    <row r="669" spans="1:12" ht="13.5" x14ac:dyDescent="0.25">
      <c r="A669" s="3">
        <f>RSI!A669</f>
        <v>45574</v>
      </c>
      <c r="B669" s="2">
        <f>RSI!B669</f>
        <v>16.537299999999998</v>
      </c>
      <c r="C669" s="2">
        <f>RSI!I669</f>
        <v>20.727798249527197</v>
      </c>
      <c r="D669" s="2">
        <f>MACD!E669</f>
        <v>0.12295031668601553</v>
      </c>
      <c r="E669" s="2">
        <f>MACD!F669</f>
        <v>0.12871084694259671</v>
      </c>
      <c r="F669" s="2">
        <f>'Moving Avg'!D669</f>
        <v>17.38982</v>
      </c>
      <c r="G669" s="2">
        <f>'Moving Avg'!F669</f>
        <v>17.581389999999995</v>
      </c>
      <c r="H669" s="2">
        <f>'Moving Avg'!G669</f>
        <v>17.690674000000005</v>
      </c>
      <c r="I669" s="2">
        <f>'Moving Avg'!H669</f>
        <v>17.134789500000014</v>
      </c>
      <c r="J669" s="5" t="str">
        <f>OBV!F669</f>
        <v>BEARISH</v>
      </c>
      <c r="K669" s="5" t="str">
        <f>OBV!G669</f>
        <v>WEAK</v>
      </c>
      <c r="L669" s="5" t="str">
        <f>OBV!H669</f>
        <v>CONFIRMED BEARISH</v>
      </c>
    </row>
    <row r="670" spans="1:12" ht="13.5" x14ac:dyDescent="0.25">
      <c r="A670" s="3">
        <f>RSI!A670</f>
        <v>45575</v>
      </c>
      <c r="B670" s="2">
        <f>RSI!B670</f>
        <v>17.234000000000002</v>
      </c>
      <c r="C670" s="2">
        <f>RSI!I670</f>
        <v>43.450910229471575</v>
      </c>
      <c r="D670" s="2">
        <f>MACD!E670</f>
        <v>0.10567426342933572</v>
      </c>
      <c r="E670" s="2">
        <f>MACD!F670</f>
        <v>0.12410353023994453</v>
      </c>
      <c r="F670" s="2">
        <f>'Moving Avg'!D670</f>
        <v>17.307319999999997</v>
      </c>
      <c r="G670" s="2">
        <f>'Moving Avg'!F670</f>
        <v>17.549304999999997</v>
      </c>
      <c r="H670" s="2">
        <f>'Moving Avg'!G670</f>
        <v>17.675090000000004</v>
      </c>
      <c r="I670" s="2">
        <f>'Moving Avg'!H670</f>
        <v>17.136254500000014</v>
      </c>
      <c r="J670" s="5" t="str">
        <f>OBV!F670</f>
        <v>BEARISH</v>
      </c>
      <c r="K670" s="5" t="str">
        <f>OBV!G670</f>
        <v>WEAK</v>
      </c>
      <c r="L670" s="5" t="str">
        <f>OBV!H670</f>
        <v>CONFIRMED BEARISH</v>
      </c>
    </row>
    <row r="671" spans="1:12" ht="13.5" x14ac:dyDescent="0.25">
      <c r="A671" s="3">
        <f>RSI!A671</f>
        <v>45576</v>
      </c>
      <c r="B671" s="2">
        <f>RSI!B671</f>
        <v>16.9039</v>
      </c>
      <c r="C671" s="2">
        <f>RSI!I671</f>
        <v>37.906615652093343</v>
      </c>
      <c r="D671" s="2">
        <f>MACD!E671</f>
        <v>0.11737052639428214</v>
      </c>
      <c r="E671" s="2">
        <f>MACD!F671</f>
        <v>0.12275692947081206</v>
      </c>
      <c r="F671" s="2">
        <f>'Moving Avg'!D671</f>
        <v>17.169799999999999</v>
      </c>
      <c r="G671" s="2">
        <f>'Moving Avg'!F671</f>
        <v>17.503009999999996</v>
      </c>
      <c r="H671" s="2">
        <f>'Moving Avg'!G671</f>
        <v>17.646488000000005</v>
      </c>
      <c r="I671" s="2">
        <f>'Moving Avg'!H671</f>
        <v>17.13606900000001</v>
      </c>
      <c r="J671" s="5" t="str">
        <f>OBV!F671</f>
        <v>BEARISH</v>
      </c>
      <c r="K671" s="5" t="str">
        <f>OBV!G671</f>
        <v>WEAK</v>
      </c>
      <c r="L671" s="5" t="str">
        <f>OBV!H671</f>
        <v>CONFIRMED BEARISH</v>
      </c>
    </row>
    <row r="672" spans="1:12" ht="13.5" x14ac:dyDescent="0.25">
      <c r="A672" s="3">
        <f>RSI!A672</f>
        <v>45579</v>
      </c>
      <c r="B672" s="2">
        <f>RSI!B672</f>
        <v>17.142299999999999</v>
      </c>
      <c r="C672" s="2">
        <f>RSI!I672</f>
        <v>43.512512317433419</v>
      </c>
      <c r="D672" s="2">
        <f>MACD!E672</f>
        <v>0.11046793439935954</v>
      </c>
      <c r="E672" s="2">
        <f>MACD!F672</f>
        <v>0.12029913045652156</v>
      </c>
      <c r="F672" s="2">
        <f>'Moving Avg'!D672</f>
        <v>17.081799999999998</v>
      </c>
      <c r="G672" s="2">
        <f>'Moving Avg'!F672</f>
        <v>17.468634999999999</v>
      </c>
      <c r="H672" s="2">
        <f>'Moving Avg'!G672</f>
        <v>17.622654000000004</v>
      </c>
      <c r="I672" s="2">
        <f>'Moving Avg'!H672</f>
        <v>17.137075500000009</v>
      </c>
      <c r="J672" s="5" t="str">
        <f>OBV!F672</f>
        <v>BEARISH</v>
      </c>
      <c r="K672" s="5" t="str">
        <f>OBV!G672</f>
        <v>WEAK</v>
      </c>
      <c r="L672" s="5" t="str">
        <f>OBV!H672</f>
        <v>CONFIRMED BEARISH</v>
      </c>
    </row>
    <row r="673" spans="1:12" ht="13.5" x14ac:dyDescent="0.25">
      <c r="A673" s="3">
        <f>RSI!A673</f>
        <v>45581</v>
      </c>
      <c r="B673" s="2">
        <f>RSI!B673</f>
        <v>17.5731</v>
      </c>
      <c r="C673" s="2">
        <f>RSI!I673</f>
        <v>51.953869881244472</v>
      </c>
      <c r="D673" s="2">
        <f>MACD!E673</f>
        <v>0.12124889013668039</v>
      </c>
      <c r="E673" s="2">
        <f>MACD!F673</f>
        <v>0.12048908239255333</v>
      </c>
      <c r="F673" s="2">
        <f>'Moving Avg'!D673</f>
        <v>17.078119999999998</v>
      </c>
      <c r="G673" s="2">
        <f>'Moving Avg'!F673</f>
        <v>17.458090000000002</v>
      </c>
      <c r="H673" s="2">
        <f>'Moving Avg'!G673</f>
        <v>17.610186000000002</v>
      </c>
      <c r="I673" s="2">
        <f>'Moving Avg'!H673</f>
        <v>17.140192500000008</v>
      </c>
      <c r="J673" s="5" t="str">
        <f>OBV!F673</f>
        <v>BEARISH</v>
      </c>
      <c r="K673" s="5" t="str">
        <f>OBV!G673</f>
        <v>WEAK</v>
      </c>
      <c r="L673" s="5" t="str">
        <f>OBV!H673</f>
        <v>CONFIRMED BEARISH</v>
      </c>
    </row>
    <row r="674" spans="1:12" ht="13.5" x14ac:dyDescent="0.25">
      <c r="A674" s="3">
        <f>RSI!A674</f>
        <v>45582</v>
      </c>
      <c r="B674" s="2">
        <f>RSI!B674</f>
        <v>17.417300000000001</v>
      </c>
      <c r="C674" s="2">
        <f>RSI!I674</f>
        <v>49.096372229723215</v>
      </c>
      <c r="D674" s="2">
        <f>MACD!E674</f>
        <v>0.14121289944499082</v>
      </c>
      <c r="E674" s="2">
        <f>MACD!F674</f>
        <v>0.12463384580304085</v>
      </c>
      <c r="F674" s="2">
        <f>'Moving Avg'!D674</f>
        <v>17.25412</v>
      </c>
      <c r="G674" s="2">
        <f>'Moving Avg'!F674</f>
        <v>17.439754999999998</v>
      </c>
      <c r="H674" s="2">
        <f>'Moving Avg'!G674</f>
        <v>17.596436000000001</v>
      </c>
      <c r="I674" s="2">
        <f>'Moving Avg'!H674</f>
        <v>17.142530500000007</v>
      </c>
      <c r="J674" s="5" t="str">
        <f>OBV!F674</f>
        <v>BULLISH</v>
      </c>
      <c r="K674" s="5" t="str">
        <f>OBV!G674</f>
        <v>NEUTRAL</v>
      </c>
      <c r="L674" s="5" t="str">
        <f>OBV!H674</f>
        <v>CONFIRMED BULLISH</v>
      </c>
    </row>
    <row r="675" spans="1:12" ht="13.5" x14ac:dyDescent="0.25">
      <c r="A675" s="3">
        <f>RSI!A675</f>
        <v>45583</v>
      </c>
      <c r="B675" s="2">
        <f>RSI!B675</f>
        <v>17.417300000000001</v>
      </c>
      <c r="C675" s="2">
        <f>RSI!I675</f>
        <v>49.096372229723215</v>
      </c>
      <c r="D675" s="2">
        <f>MACD!E675</f>
        <v>0.15133270275554978</v>
      </c>
      <c r="E675" s="2">
        <f>MACD!F675</f>
        <v>0.12997361719354264</v>
      </c>
      <c r="F675" s="2">
        <f>'Moving Avg'!D675</f>
        <v>17.290779999999998</v>
      </c>
      <c r="G675" s="2">
        <f>'Moving Avg'!F675</f>
        <v>17.421420000000001</v>
      </c>
      <c r="H675" s="2">
        <f>'Moving Avg'!G675</f>
        <v>17.583967999999999</v>
      </c>
      <c r="I675" s="2">
        <f>'Moving Avg'!H675</f>
        <v>17.144868500000005</v>
      </c>
      <c r="J675" s="5" t="str">
        <f>OBV!F675</f>
        <v>BULLISH</v>
      </c>
      <c r="K675" s="5" t="str">
        <f>OBV!G675</f>
        <v>NEUTRAL</v>
      </c>
      <c r="L675" s="5" t="str">
        <f>OBV!H675</f>
        <v>CONFIRMED BULLISH</v>
      </c>
    </row>
    <row r="676" spans="1:12" ht="13.5" x14ac:dyDescent="0.25">
      <c r="A676" s="3">
        <f>RSI!A676</f>
        <v>45586</v>
      </c>
      <c r="B676" s="2">
        <f>RSI!B676</f>
        <v>17.307300000000001</v>
      </c>
      <c r="C676" s="2">
        <f>RSI!I676</f>
        <v>46.980543009884947</v>
      </c>
      <c r="D676" s="2">
        <f>MACD!E676</f>
        <v>0.1598353098762928</v>
      </c>
      <c r="E676" s="2">
        <f>MACD!F676</f>
        <v>0.13594595573009266</v>
      </c>
      <c r="F676" s="2">
        <f>'Moving Avg'!D676</f>
        <v>17.371459999999999</v>
      </c>
      <c r="G676" s="2">
        <f>'Moving Avg'!F676</f>
        <v>17.402170000000002</v>
      </c>
      <c r="H676" s="2">
        <f>'Moving Avg'!G676</f>
        <v>17.581768</v>
      </c>
      <c r="I676" s="2">
        <f>'Moving Avg'!H676</f>
        <v>17.142310500000004</v>
      </c>
      <c r="J676" s="5" t="str">
        <f>OBV!F676</f>
        <v>BEARISH</v>
      </c>
      <c r="K676" s="5" t="str">
        <f>OBV!G676</f>
        <v>NEUTRAL</v>
      </c>
      <c r="L676" s="5" t="str">
        <f>OBV!H676</f>
        <v>BEARISH DIVERGENCE</v>
      </c>
    </row>
    <row r="677" spans="1:12" ht="13.5" x14ac:dyDescent="0.25">
      <c r="A677" s="3">
        <f>RSI!A677</f>
        <v>45587</v>
      </c>
      <c r="B677" s="2">
        <f>RSI!B677</f>
        <v>17.399000000000001</v>
      </c>
      <c r="C677" s="2">
        <f>RSI!I677</f>
        <v>48.955429309433249</v>
      </c>
      <c r="D677" s="2">
        <f>MACD!E677</f>
        <v>0.15970618086973687</v>
      </c>
      <c r="E677" s="2">
        <f>MACD!F677</f>
        <v>0.1406980007580215</v>
      </c>
      <c r="F677" s="2">
        <f>'Moving Avg'!D677</f>
        <v>17.422800000000002</v>
      </c>
      <c r="G677" s="2">
        <f>'Moving Avg'!F677</f>
        <v>17.387505000000001</v>
      </c>
      <c r="H677" s="2">
        <f>'Moving Avg'!G677</f>
        <v>17.574068</v>
      </c>
      <c r="I677" s="2">
        <f>'Moving Avg'!H677</f>
        <v>17.142384000000003</v>
      </c>
      <c r="J677" s="5" t="str">
        <f>OBV!F677</f>
        <v>BULLISH</v>
      </c>
      <c r="K677" s="5" t="str">
        <f>OBV!G677</f>
        <v>NEUTRAL</v>
      </c>
      <c r="L677" s="5" t="str">
        <f>OBV!H677</f>
        <v>CONFIRMED BULLISH</v>
      </c>
    </row>
    <row r="678" spans="1:12" ht="13.5" x14ac:dyDescent="0.25">
      <c r="A678" s="3">
        <f>RSI!A678</f>
        <v>45588</v>
      </c>
      <c r="B678" s="2">
        <f>RSI!B678</f>
        <v>17.417300000000001</v>
      </c>
      <c r="C678" s="2">
        <f>RSI!I678</f>
        <v>49.360807176635817</v>
      </c>
      <c r="D678" s="2">
        <f>MACD!E678</f>
        <v>0.15993371591167005</v>
      </c>
      <c r="E678" s="2">
        <f>MACD!F678</f>
        <v>0.14454514378875122</v>
      </c>
      <c r="F678" s="2">
        <f>'Moving Avg'!D678</f>
        <v>17.391640000000002</v>
      </c>
      <c r="G678" s="2">
        <f>'Moving Avg'!F678</f>
        <v>17.387965000000001</v>
      </c>
      <c r="H678" s="2">
        <f>'Moving Avg'!G678</f>
        <v>17.568567999999999</v>
      </c>
      <c r="I678" s="2">
        <f>'Moving Avg'!H678</f>
        <v>17.142636000000003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</row>
    <row r="679" spans="1:12" ht="13.5" x14ac:dyDescent="0.25">
      <c r="A679" s="3">
        <f>RSI!A679</f>
        <v>45589</v>
      </c>
      <c r="B679" s="2">
        <f>RSI!B679</f>
        <v>17.417300000000001</v>
      </c>
      <c r="C679" s="2">
        <f>RSI!I679</f>
        <v>49.360807176635817</v>
      </c>
      <c r="D679" s="2">
        <f>MACD!E679</f>
        <v>-1.9100525416462233E-3</v>
      </c>
      <c r="E679" s="2">
        <f>MACD!F679</f>
        <v>0.11525410452267174</v>
      </c>
      <c r="F679" s="2">
        <f>'Moving Avg'!D679</f>
        <v>17.391640000000002</v>
      </c>
      <c r="G679" s="2">
        <f>'Moving Avg'!F679</f>
        <v>17.388425000000002</v>
      </c>
      <c r="H679" s="2">
        <f>'Moving Avg'!G679</f>
        <v>17.563067999999998</v>
      </c>
      <c r="I679" s="2">
        <f>'Moving Avg'!H679</f>
        <v>17.142975000000003</v>
      </c>
      <c r="J679" s="5" t="str">
        <f>OBV!F679</f>
        <v>BEARISH</v>
      </c>
      <c r="K679" s="5" t="str">
        <f>OBV!G679</f>
        <v>NEUTRAL</v>
      </c>
      <c r="L679" s="5" t="str">
        <f>OBV!H679</f>
        <v>NEUTRAL</v>
      </c>
    </row>
    <row r="680" spans="1:12" ht="13.5" x14ac:dyDescent="0.25">
      <c r="A680" s="3">
        <f>RSI!A680</f>
        <v>45590</v>
      </c>
      <c r="B680" s="2">
        <f>RSI!B680</f>
        <v>17.160599999999999</v>
      </c>
      <c r="C680" s="2">
        <f>RSI!I680</f>
        <v>43.713168421645676</v>
      </c>
      <c r="D680" s="2">
        <f>MACD!E680</f>
        <v>-1.2518018679813281E-2</v>
      </c>
      <c r="E680" s="2">
        <f>MACD!F680</f>
        <v>8.969967988217474E-2</v>
      </c>
      <c r="F680" s="2">
        <f>'Moving Avg'!D680</f>
        <v>17.340299999999999</v>
      </c>
      <c r="G680" s="2">
        <f>'Moving Avg'!F680</f>
        <v>17.376049999999999</v>
      </c>
      <c r="H680" s="2">
        <f>'Moving Avg'!G680</f>
        <v>17.556099999999997</v>
      </c>
      <c r="I680" s="2">
        <f>'Moving Avg'!H680</f>
        <v>17.142334500000004</v>
      </c>
      <c r="J680" s="5" t="str">
        <f>OBV!F680</f>
        <v>BEARISH</v>
      </c>
      <c r="K680" s="5" t="str">
        <f>OBV!G680</f>
        <v>WEAK</v>
      </c>
      <c r="L680" s="5" t="str">
        <f>OBV!H680</f>
        <v>CONFIRMED BEARISH</v>
      </c>
    </row>
    <row r="681" spans="1:12" ht="13.5" x14ac:dyDescent="0.25">
      <c r="A681" s="3">
        <f>RSI!A681</f>
        <v>45593</v>
      </c>
      <c r="B681" s="2">
        <f>RSI!B681</f>
        <v>17.197299999999998</v>
      </c>
      <c r="C681" s="2">
        <f>RSI!I681</f>
        <v>44.687557422683795</v>
      </c>
      <c r="D681" s="2">
        <f>MACD!E681</f>
        <v>-7.3353114444131506E-2</v>
      </c>
      <c r="E681" s="2">
        <f>MACD!F681</f>
        <v>5.7089121016913491E-2</v>
      </c>
      <c r="F681" s="2">
        <f>'Moving Avg'!D681</f>
        <v>17.318300000000001</v>
      </c>
      <c r="G681" s="2">
        <f>'Moving Avg'!F681</f>
        <v>17.365510000000004</v>
      </c>
      <c r="H681" s="2">
        <f>'Moving Avg'!G681</f>
        <v>17.549865999999998</v>
      </c>
      <c r="I681" s="2">
        <f>'Moving Avg'!H681</f>
        <v>17.142312000000004</v>
      </c>
      <c r="J681" s="5" t="str">
        <f>OBV!F681</f>
        <v>BEARISH</v>
      </c>
      <c r="K681" s="5" t="str">
        <f>OBV!G681</f>
        <v>NEUTRAL</v>
      </c>
      <c r="L681" s="5" t="str">
        <f>OBV!H681</f>
        <v>CONFIRMED BEARISH</v>
      </c>
    </row>
    <row r="682" spans="1:12" ht="13.5" x14ac:dyDescent="0.25">
      <c r="A682" s="3">
        <f>RSI!A682</f>
        <v>45594</v>
      </c>
      <c r="B682" s="2">
        <f>RSI!B682</f>
        <v>17.197299999999998</v>
      </c>
      <c r="C682" s="2">
        <f>RSI!I682</f>
        <v>44.687557422683795</v>
      </c>
      <c r="D682" s="2">
        <f>MACD!E682</f>
        <v>-8.6846672499437005E-2</v>
      </c>
      <c r="E682" s="2">
        <f>MACD!F682</f>
        <v>2.8301962313643396E-2</v>
      </c>
      <c r="F682" s="2">
        <f>'Moving Avg'!D682</f>
        <v>17.27796</v>
      </c>
      <c r="G682" s="2">
        <f>'Moving Avg'!F682</f>
        <v>17.355885000000001</v>
      </c>
      <c r="H682" s="2">
        <f>'Moving Avg'!G682</f>
        <v>17.543631999999999</v>
      </c>
      <c r="I682" s="2">
        <f>'Moving Avg'!H682</f>
        <v>17.1422895</v>
      </c>
      <c r="J682" s="5" t="str">
        <f>OBV!F682</f>
        <v>BEARISH</v>
      </c>
      <c r="K682" s="5" t="str">
        <f>OBV!G682</f>
        <v>NEUTRAL</v>
      </c>
      <c r="L682" s="5" t="str">
        <f>OBV!H682</f>
        <v>CONFIRMED BEARISH</v>
      </c>
    </row>
    <row r="683" spans="1:12" ht="13.5" x14ac:dyDescent="0.25">
      <c r="A683" s="3">
        <f>RSI!A683</f>
        <v>45595</v>
      </c>
      <c r="B683" s="2">
        <f>RSI!B683</f>
        <v>17.059799999999999</v>
      </c>
      <c r="C683" s="2">
        <f>RSI!I683</f>
        <v>41.561327056942375</v>
      </c>
      <c r="D683" s="2">
        <f>MACD!E683</f>
        <v>-2.0593515163856324E-2</v>
      </c>
      <c r="E683" s="2">
        <f>MACD!F683</f>
        <v>1.8522866818143451E-2</v>
      </c>
      <c r="F683" s="2">
        <f>'Moving Avg'!D683</f>
        <v>17.20646</v>
      </c>
      <c r="G683" s="2">
        <f>'Moving Avg'!F683</f>
        <v>17.324260000000002</v>
      </c>
      <c r="H683" s="2">
        <f>'Moving Avg'!G683</f>
        <v>17.534647999999997</v>
      </c>
      <c r="I683" s="2">
        <f>'Moving Avg'!H683</f>
        <v>17.142014500000002</v>
      </c>
      <c r="J683" s="5" t="str">
        <f>OBV!F683</f>
        <v>BEARISH</v>
      </c>
      <c r="K683" s="5" t="str">
        <f>OBV!G683</f>
        <v>NEUTRAL</v>
      </c>
      <c r="L683" s="5" t="str">
        <f>OBV!H683</f>
        <v>CONFIRMED BEARISH</v>
      </c>
    </row>
    <row r="684" spans="1:12" ht="13.5" x14ac:dyDescent="0.25">
      <c r="A684" s="3">
        <f>RSI!A684</f>
        <v>45596</v>
      </c>
      <c r="B684" s="2">
        <f>RSI!B684</f>
        <v>17.169799999999999</v>
      </c>
      <c r="C684" s="2">
        <f>RSI!I684</f>
        <v>44.883272200741828</v>
      </c>
      <c r="D684" s="2">
        <f>MACD!E684</f>
        <v>5.2811068530651539E-3</v>
      </c>
      <c r="E684" s="2">
        <f>MACD!F684</f>
        <v>1.5874514825127792E-2</v>
      </c>
      <c r="F684" s="2">
        <f>'Moving Avg'!D684</f>
        <v>17.156959999999998</v>
      </c>
      <c r="G684" s="2">
        <f>'Moving Avg'!F684</f>
        <v>17.298134999999998</v>
      </c>
      <c r="H684" s="2">
        <f>'Moving Avg'!G684</f>
        <v>17.527863999999997</v>
      </c>
      <c r="I684" s="2">
        <f>'Moving Avg'!H684</f>
        <v>17.142332500000002</v>
      </c>
      <c r="J684" s="5" t="str">
        <f>OBV!F684</f>
        <v>BEARISH</v>
      </c>
      <c r="K684" s="5" t="str">
        <f>OBV!G684</f>
        <v>NEUTRAL</v>
      </c>
      <c r="L684" s="5" t="str">
        <f>OBV!H684</f>
        <v>CONFIRMED BEARISH</v>
      </c>
    </row>
    <row r="685" spans="1:12" ht="13.5" x14ac:dyDescent="0.25">
      <c r="A685" s="3">
        <f>RSI!A685</f>
        <v>45597</v>
      </c>
      <c r="B685" s="2">
        <f>RSI!B685</f>
        <v>17.6465</v>
      </c>
      <c r="C685" s="2">
        <f>RSI!I685</f>
        <v>56.439626673193366</v>
      </c>
      <c r="D685" s="2">
        <f>MACD!E685</f>
        <v>-6.9975352345643671E-3</v>
      </c>
      <c r="E685" s="2">
        <f>MACD!F685</f>
        <v>1.130010481318936E-2</v>
      </c>
      <c r="F685" s="2">
        <f>'Moving Avg'!D685</f>
        <v>17.25414</v>
      </c>
      <c r="G685" s="2">
        <f>'Moving Avg'!F685</f>
        <v>17.298135000000002</v>
      </c>
      <c r="H685" s="2">
        <f>'Moving Avg'!G685</f>
        <v>17.530613999999993</v>
      </c>
      <c r="I685" s="2">
        <f>'Moving Avg'!H685</f>
        <v>17.145121000000003</v>
      </c>
      <c r="J685" s="5" t="str">
        <f>OBV!F685</f>
        <v>BULLISH</v>
      </c>
      <c r="K685" s="5" t="str">
        <f>OBV!G685</f>
        <v>STRONG</v>
      </c>
      <c r="L685" s="5" t="str">
        <f>OBV!H685</f>
        <v>CONFIRMED BULLISH</v>
      </c>
    </row>
    <row r="686" spans="1:12" ht="13.5" x14ac:dyDescent="0.25">
      <c r="A686" s="3">
        <f>RSI!A686</f>
        <v>45600</v>
      </c>
      <c r="B686" s="2">
        <f>RSI!B686</f>
        <v>17.875699999999998</v>
      </c>
      <c r="C686" s="2">
        <f>RSI!I686</f>
        <v>60.705636322839389</v>
      </c>
      <c r="D686" s="2">
        <f>MACD!E686</f>
        <v>-5.3050630485735439E-2</v>
      </c>
      <c r="E686" s="2">
        <f>MACD!F686</f>
        <v>-1.5700422465956005E-3</v>
      </c>
      <c r="F686" s="2">
        <f>'Moving Avg'!D686</f>
        <v>17.389819999999997</v>
      </c>
      <c r="G686" s="2">
        <f>'Moving Avg'!F686</f>
        <v>17.312345000000001</v>
      </c>
      <c r="H686" s="2">
        <f>'Moving Avg'!G686</f>
        <v>17.537947999999993</v>
      </c>
      <c r="I686" s="2">
        <f>'Moving Avg'!H686</f>
        <v>17.148230000000002</v>
      </c>
      <c r="J686" s="5" t="str">
        <f>OBV!F686</f>
        <v>BULLISH</v>
      </c>
      <c r="K686" s="5" t="str">
        <f>OBV!G686</f>
        <v>STRONG</v>
      </c>
      <c r="L686" s="5" t="str">
        <f>OBV!H686</f>
        <v>CONFIRMED BULLISH</v>
      </c>
    </row>
    <row r="687" spans="1:12" ht="13.5" x14ac:dyDescent="0.25">
      <c r="A687" s="3">
        <f>RSI!A687</f>
        <v>45601</v>
      </c>
      <c r="B687" s="2">
        <f>RSI!B687</f>
        <v>17.967300000000002</v>
      </c>
      <c r="C687" s="2">
        <f>RSI!I687</f>
        <v>62.294899730949055</v>
      </c>
      <c r="D687" s="2">
        <f>MACD!E687</f>
        <v>-8.7682535534533201E-2</v>
      </c>
      <c r="E687" s="2">
        <f>MACD!F687</f>
        <v>-1.8792540904183121E-2</v>
      </c>
      <c r="F687" s="2">
        <f>'Moving Avg'!D687</f>
        <v>17.54382</v>
      </c>
      <c r="G687" s="2">
        <f>'Moving Avg'!F687</f>
        <v>17.331595</v>
      </c>
      <c r="H687" s="2">
        <f>'Moving Avg'!G687</f>
        <v>17.549863999999999</v>
      </c>
      <c r="I687" s="2">
        <f>'Moving Avg'!H687</f>
        <v>17.151796999999998</v>
      </c>
      <c r="J687" s="5" t="str">
        <f>OBV!F687</f>
        <v>BULLISH</v>
      </c>
      <c r="K687" s="5" t="str">
        <f>OBV!G687</f>
        <v>STRONG</v>
      </c>
      <c r="L687" s="5" t="str">
        <f>OBV!H687</f>
        <v>CONFIRMED BULLISH</v>
      </c>
    </row>
    <row r="688" spans="1:12" ht="13.5" x14ac:dyDescent="0.25">
      <c r="A688" s="3">
        <f>RSI!A688</f>
        <v>45602</v>
      </c>
      <c r="B688" s="2">
        <f>RSI!B688</f>
        <v>17.921500000000002</v>
      </c>
      <c r="C688" s="2">
        <f>RSI!I688</f>
        <v>60.96715005031124</v>
      </c>
      <c r="D688" s="2">
        <f>MACD!E688</f>
        <v>-0.11408493937009467</v>
      </c>
      <c r="E688" s="2">
        <f>MACD!F688</f>
        <v>-3.7851020597365434E-2</v>
      </c>
      <c r="F688" s="2">
        <f>'Moving Avg'!D688</f>
        <v>17.716160000000002</v>
      </c>
      <c r="G688" s="2">
        <f>'Moving Avg'!F688</f>
        <v>17.348095000000001</v>
      </c>
      <c r="H688" s="2">
        <f>'Moving Avg'!G688</f>
        <v>17.560863999999995</v>
      </c>
      <c r="I688" s="2">
        <f>'Moving Avg'!H688</f>
        <v>17.154482999999999</v>
      </c>
      <c r="J688" s="5" t="str">
        <f>OBV!F688</f>
        <v>BULLISH</v>
      </c>
      <c r="K688" s="5" t="str">
        <f>OBV!G688</f>
        <v>STRONG</v>
      </c>
      <c r="L688" s="5" t="str">
        <f>OBV!H688</f>
        <v>CONFIRMED BULLISH</v>
      </c>
    </row>
    <row r="689" spans="1:12" ht="13.5" x14ac:dyDescent="0.25">
      <c r="A689" s="3">
        <f>RSI!A689</f>
        <v>45603</v>
      </c>
      <c r="B689" s="2">
        <f>RSI!B689</f>
        <v>17.756499999999999</v>
      </c>
      <c r="C689" s="2">
        <f>RSI!I689</f>
        <v>56.310671860229846</v>
      </c>
      <c r="D689" s="2">
        <f>MACD!E689</f>
        <v>-0.12699411685527551</v>
      </c>
      <c r="E689" s="2">
        <f>MACD!F689</f>
        <v>-5.5679639848947457E-2</v>
      </c>
      <c r="F689" s="2">
        <f>'Moving Avg'!D689</f>
        <v>17.833500000000001</v>
      </c>
      <c r="G689" s="2">
        <f>'Moving Avg'!F689</f>
        <v>17.409055000000002</v>
      </c>
      <c r="H689" s="2">
        <f>'Moving Avg'!G689</f>
        <v>17.568747999999996</v>
      </c>
      <c r="I689" s="2">
        <f>'Moving Avg'!H689</f>
        <v>17.156343999999997</v>
      </c>
      <c r="J689" s="5" t="str">
        <f>OBV!F689</f>
        <v>BULLISH</v>
      </c>
      <c r="K689" s="5" t="str">
        <f>OBV!G689</f>
        <v>STRONG</v>
      </c>
      <c r="L689" s="5" t="str">
        <f>OBV!H689</f>
        <v>CONFIRMED BULLISH</v>
      </c>
    </row>
    <row r="690" spans="1:12" ht="13.5" x14ac:dyDescent="0.25">
      <c r="A690" s="3">
        <f>RSI!A690</f>
        <v>45604</v>
      </c>
      <c r="B690" s="2">
        <f>RSI!B690</f>
        <v>17.417300000000001</v>
      </c>
      <c r="C690" s="2">
        <f>RSI!I690</f>
        <v>48.166236584221657</v>
      </c>
      <c r="D690" s="2">
        <f>MACD!E690</f>
        <v>-0.15389282722850339</v>
      </c>
      <c r="E690" s="2">
        <f>MACD!F690</f>
        <v>-7.5322277324858647E-2</v>
      </c>
      <c r="F690" s="2">
        <f>'Moving Avg'!D690</f>
        <v>17.787659999999999</v>
      </c>
      <c r="G690" s="2">
        <f>'Moving Avg'!F690</f>
        <v>17.418219999999998</v>
      </c>
      <c r="H690" s="2">
        <f>'Moving Avg'!G690</f>
        <v>17.569847999999997</v>
      </c>
      <c r="I690" s="2">
        <f>'Moving Avg'!H690</f>
        <v>17.157812999999997</v>
      </c>
      <c r="J690" s="5" t="str">
        <f>OBV!F690</f>
        <v>BEARISH</v>
      </c>
      <c r="K690" s="5" t="str">
        <f>OBV!G690</f>
        <v>NEUTRAL</v>
      </c>
      <c r="L690" s="5" t="str">
        <f>OBV!H690</f>
        <v>CONFIRMED BEARISH</v>
      </c>
    </row>
    <row r="691" spans="1:12" ht="13.5" x14ac:dyDescent="0.25">
      <c r="A691" s="3">
        <f>RSI!A691</f>
        <v>45607</v>
      </c>
      <c r="B691" s="2">
        <f>RSI!B691</f>
        <v>17.692299999999999</v>
      </c>
      <c r="C691" s="2">
        <f>RSI!I691</f>
        <v>53.977873605827327</v>
      </c>
      <c r="D691" s="2">
        <f>MACD!E691</f>
        <v>-0.19086312364937186</v>
      </c>
      <c r="E691" s="2">
        <f>MACD!F691</f>
        <v>-9.84304465897613E-2</v>
      </c>
      <c r="F691" s="2">
        <f>'Moving Avg'!D691</f>
        <v>17.750980000000002</v>
      </c>
      <c r="G691" s="2">
        <f>'Moving Avg'!F691</f>
        <v>17.457640000000001</v>
      </c>
      <c r="H691" s="2">
        <f>'Moving Avg'!G691</f>
        <v>17.576263999999995</v>
      </c>
      <c r="I691" s="2">
        <f>'Moving Avg'!H691</f>
        <v>17.160830499999996</v>
      </c>
      <c r="J691" s="5" t="str">
        <f>OBV!F691</f>
        <v>BEARISH</v>
      </c>
      <c r="K691" s="5" t="str">
        <f>OBV!G691</f>
        <v>WEAK</v>
      </c>
      <c r="L691" s="5" t="str">
        <f>OBV!H691</f>
        <v>CONFIRMED BEARISH</v>
      </c>
    </row>
    <row r="692" spans="1:12" ht="13.5" x14ac:dyDescent="0.25">
      <c r="A692" s="3">
        <f>RSI!A692</f>
        <v>45608</v>
      </c>
      <c r="B692" s="2">
        <f>RSI!B692</f>
        <v>17.417300000000001</v>
      </c>
      <c r="C692" s="2">
        <f>RSI!I692</f>
        <v>48.162478208238333</v>
      </c>
      <c r="D692" s="2">
        <f>MACD!E692</f>
        <v>-0.20292403254151026</v>
      </c>
      <c r="E692" s="2">
        <f>MACD!F692</f>
        <v>-0.1193291637801111</v>
      </c>
      <c r="F692" s="2">
        <f>'Moving Avg'!D692</f>
        <v>17.640979999999999</v>
      </c>
      <c r="G692" s="2">
        <f>'Moving Avg'!F692</f>
        <v>17.47139</v>
      </c>
      <c r="H692" s="2">
        <f>'Moving Avg'!G692</f>
        <v>17.560863999999995</v>
      </c>
      <c r="I692" s="2">
        <f>'Moving Avg'!H692</f>
        <v>17.162733999999997</v>
      </c>
      <c r="J692" s="5" t="str">
        <f>OBV!F692</f>
        <v>BEARISH</v>
      </c>
      <c r="K692" s="5" t="str">
        <f>OBV!G692</f>
        <v>WEAK</v>
      </c>
      <c r="L692" s="5" t="str">
        <f>OBV!H692</f>
        <v>CONFIRMED BEARISH</v>
      </c>
    </row>
    <row r="693" spans="1:12" ht="13.5" x14ac:dyDescent="0.25">
      <c r="A693" s="3">
        <f>RSI!A693</f>
        <v>45609</v>
      </c>
      <c r="B693" s="2">
        <f>RSI!B693</f>
        <v>17.417300000000001</v>
      </c>
      <c r="C693" s="2">
        <f>RSI!I693</f>
        <v>48.162478208238333</v>
      </c>
      <c r="D693" s="2">
        <f>MACD!E693</f>
        <v>-0.23372190665880765</v>
      </c>
      <c r="E693" s="2">
        <f>MACD!F693</f>
        <v>-0.14220771235585042</v>
      </c>
      <c r="F693" s="2">
        <f>'Moving Avg'!D693</f>
        <v>17.540140000000001</v>
      </c>
      <c r="G693" s="2">
        <f>'Moving Avg'!F693</f>
        <v>17.463600000000003</v>
      </c>
      <c r="H693" s="2">
        <f>'Moving Avg'!G693</f>
        <v>17.546195999999995</v>
      </c>
      <c r="I693" s="2">
        <f>'Moving Avg'!H693</f>
        <v>17.164637499999998</v>
      </c>
      <c r="J693" s="5" t="str">
        <f>OBV!F693</f>
        <v>BEARISH</v>
      </c>
      <c r="K693" s="5" t="str">
        <f>OBV!G693</f>
        <v>WEAK</v>
      </c>
      <c r="L693" s="5" t="str">
        <f>OBV!H693</f>
        <v>CONFIRMED BEARISH</v>
      </c>
    </row>
    <row r="694" spans="1:12" ht="13.5" x14ac:dyDescent="0.25">
      <c r="A694" s="3">
        <f>RSI!A694</f>
        <v>45610</v>
      </c>
      <c r="B694" s="2">
        <f>RSI!B694</f>
        <v>17.417300000000001</v>
      </c>
      <c r="C694" s="2">
        <f>RSI!I694</f>
        <v>48.162478208238348</v>
      </c>
      <c r="D694" s="2">
        <f>MACD!E694</f>
        <v>-0.24233879485146304</v>
      </c>
      <c r="E694" s="2">
        <f>MACD!F694</f>
        <v>-0.16223392885497295</v>
      </c>
      <c r="F694" s="2">
        <f>'Moving Avg'!D694</f>
        <v>17.472299999999997</v>
      </c>
      <c r="G694" s="2">
        <f>'Moving Avg'!F694</f>
        <v>17.463600000000003</v>
      </c>
      <c r="H694" s="2">
        <f>'Moving Avg'!G694</f>
        <v>17.530977999999994</v>
      </c>
      <c r="I694" s="2">
        <f>'Moving Avg'!H694</f>
        <v>17.166106499999998</v>
      </c>
      <c r="J694" s="5" t="str">
        <f>OBV!F694</f>
        <v>BEARISH</v>
      </c>
      <c r="K694" s="5" t="str">
        <f>OBV!G694</f>
        <v>WEAK</v>
      </c>
      <c r="L694" s="5" t="str">
        <f>OBV!H694</f>
        <v>CONFIRMED BEARISH</v>
      </c>
    </row>
    <row r="695" spans="1:12" ht="13.5" x14ac:dyDescent="0.25">
      <c r="A695" s="3">
        <f>RSI!A695</f>
        <v>45611</v>
      </c>
      <c r="B695" s="2">
        <f>RSI!B695</f>
        <v>16.9589</v>
      </c>
      <c r="C695" s="2">
        <f>RSI!I695</f>
        <v>39.33878526042389</v>
      </c>
      <c r="D695" s="2">
        <f>MACD!E695</f>
        <v>-0.14185471813799921</v>
      </c>
      <c r="E695" s="2">
        <f>MACD!F695</f>
        <v>-0.15815808671157822</v>
      </c>
      <c r="F695" s="2">
        <f>'Moving Avg'!D695</f>
        <v>17.38062</v>
      </c>
      <c r="G695" s="2">
        <f>'Moving Avg'!F695</f>
        <v>17.440680000000004</v>
      </c>
      <c r="H695" s="2">
        <f>'Moving Avg'!G695</f>
        <v>17.512641999999996</v>
      </c>
      <c r="I695" s="2">
        <f>'Moving Avg'!H695</f>
        <v>17.165109499999996</v>
      </c>
      <c r="J695" s="5" t="str">
        <f>OBV!F695</f>
        <v>BEARISH</v>
      </c>
      <c r="K695" s="5" t="str">
        <f>OBV!G695</f>
        <v>WEAK</v>
      </c>
      <c r="L695" s="5" t="str">
        <f>OBV!H695</f>
        <v>CONFIRMED BEARISH</v>
      </c>
    </row>
    <row r="696" spans="1:12" ht="13.5" x14ac:dyDescent="0.25">
      <c r="A696" s="3">
        <f>RSI!A696</f>
        <v>45614</v>
      </c>
      <c r="B696" s="2">
        <f>RSI!B696</f>
        <v>17.371500000000001</v>
      </c>
      <c r="C696" s="2">
        <f>RSI!I696</f>
        <v>48.486845305439275</v>
      </c>
      <c r="D696" s="2">
        <f>MACD!E696</f>
        <v>-4.897682648912749E-2</v>
      </c>
      <c r="E696" s="2">
        <f>MACD!F696</f>
        <v>-0.13632183466708805</v>
      </c>
      <c r="F696" s="2">
        <f>'Moving Avg'!D696</f>
        <v>17.316459999999999</v>
      </c>
      <c r="G696" s="2">
        <f>'Moving Avg'!F696</f>
        <v>17.443890000000003</v>
      </c>
      <c r="H696" s="2">
        <f>'Moving Avg'!G696</f>
        <v>17.502557999999993</v>
      </c>
      <c r="I696" s="2">
        <f>'Moving Avg'!H696</f>
        <v>17.166175499999998</v>
      </c>
      <c r="J696" s="5" t="str">
        <f>OBV!F696</f>
        <v>BEARISH</v>
      </c>
      <c r="K696" s="5" t="str">
        <f>OBV!G696</f>
        <v>WEAK</v>
      </c>
      <c r="L696" s="5" t="str">
        <f>OBV!H696</f>
        <v>CONFIRMED BEARISH</v>
      </c>
    </row>
    <row r="697" spans="1:12" ht="13.5" x14ac:dyDescent="0.25">
      <c r="A697" s="3">
        <f>RSI!A697</f>
        <v>45615</v>
      </c>
      <c r="B697" s="2">
        <f>RSI!B697</f>
        <v>17.344000000000001</v>
      </c>
      <c r="C697" s="2">
        <f>RSI!I697</f>
        <v>47.967621919023671</v>
      </c>
      <c r="D697" s="2">
        <f>MACD!E697</f>
        <v>4.6224106586073788E-2</v>
      </c>
      <c r="E697" s="2">
        <f>MACD!F697</f>
        <v>-9.9812646416455694E-2</v>
      </c>
      <c r="F697" s="2">
        <f>'Moving Avg'!D697</f>
        <v>17.301800000000004</v>
      </c>
      <c r="G697" s="2">
        <f>'Moving Avg'!F697</f>
        <v>17.441140000000001</v>
      </c>
      <c r="H697" s="2">
        <f>'Moving Avg'!G697</f>
        <v>17.491923999999994</v>
      </c>
      <c r="I697" s="2">
        <f>'Moving Avg'!H697</f>
        <v>17.167104000000002</v>
      </c>
      <c r="J697" s="5" t="str">
        <f>OBV!F697</f>
        <v>BEARISH</v>
      </c>
      <c r="K697" s="5" t="str">
        <f>OBV!G697</f>
        <v>WEAK</v>
      </c>
      <c r="L697" s="5" t="str">
        <f>OBV!H697</f>
        <v>CONFIRMED BEARISH</v>
      </c>
    </row>
    <row r="698" spans="1:12" ht="13.5" x14ac:dyDescent="0.25">
      <c r="A698" s="3">
        <f>RSI!A698</f>
        <v>45616</v>
      </c>
      <c r="B698" s="2">
        <f>RSI!B698</f>
        <v>16.683900000000001</v>
      </c>
      <c r="C698" s="2">
        <f>RSI!I698</f>
        <v>37.568139464467137</v>
      </c>
      <c r="D698" s="2">
        <f>MACD!E698</f>
        <v>0.16923823812264516</v>
      </c>
      <c r="E698" s="2">
        <f>MACD!F698</f>
        <v>-4.6002469508635527E-2</v>
      </c>
      <c r="F698" s="2">
        <f>'Moving Avg'!D698</f>
        <v>17.15512</v>
      </c>
      <c r="G698" s="2">
        <f>'Moving Avg'!F698</f>
        <v>17.404470000000003</v>
      </c>
      <c r="H698" s="2">
        <f>'Moving Avg'!G698</f>
        <v>17.468087999999998</v>
      </c>
      <c r="I698" s="2">
        <f>'Moving Avg'!H698</f>
        <v>17.164558000000003</v>
      </c>
      <c r="J698" s="5" t="str">
        <f>OBV!F698</f>
        <v>BEARISH</v>
      </c>
      <c r="K698" s="5" t="str">
        <f>OBV!G698</f>
        <v>WEAK</v>
      </c>
      <c r="L698" s="5" t="str">
        <f>OBV!H698</f>
        <v>CONFIRMED BEARISH</v>
      </c>
    </row>
    <row r="699" spans="1:12" ht="13.5" x14ac:dyDescent="0.25">
      <c r="A699" s="3">
        <f>RSI!A699</f>
        <v>45617</v>
      </c>
      <c r="B699" s="2">
        <f>RSI!B699</f>
        <v>17.206499999999998</v>
      </c>
      <c r="C699" s="2">
        <f>RSI!I699</f>
        <v>47.307996959053348</v>
      </c>
      <c r="D699" s="2">
        <f>MACD!E699</f>
        <v>0.21369616752454235</v>
      </c>
      <c r="E699" s="2">
        <f>MACD!F699</f>
        <v>5.9372578980000507E-3</v>
      </c>
      <c r="F699" s="2">
        <f>'Moving Avg'!D699</f>
        <v>17.112959999999998</v>
      </c>
      <c r="G699" s="2">
        <f>'Moving Avg'!F699</f>
        <v>17.393930000000001</v>
      </c>
      <c r="H699" s="2">
        <f>'Moving Avg'!G699</f>
        <v>17.454704</v>
      </c>
      <c r="I699" s="2">
        <f>'Moving Avg'!H699</f>
        <v>17.165842000000005</v>
      </c>
      <c r="J699" s="5" t="str">
        <f>OBV!F699</f>
        <v>BEARISH</v>
      </c>
      <c r="K699" s="5" t="str">
        <f>OBV!G699</f>
        <v>WEAK</v>
      </c>
      <c r="L699" s="5" t="str">
        <f>OBV!H699</f>
        <v>CONFIRMED BEARISH</v>
      </c>
    </row>
    <row r="700" spans="1:12" ht="13.5" x14ac:dyDescent="0.25">
      <c r="A700" s="3">
        <f>RSI!A700</f>
        <v>45618</v>
      </c>
      <c r="B700" s="2">
        <f>RSI!B700</f>
        <v>17.142299999999999</v>
      </c>
      <c r="C700" s="2">
        <f>RSI!I700</f>
        <v>46.351334194157694</v>
      </c>
      <c r="D700" s="2">
        <f>MACD!E700</f>
        <v>0.20493134107276134</v>
      </c>
      <c r="E700" s="2">
        <f>MACD!F700</f>
        <v>4.5736074532952309E-2</v>
      </c>
      <c r="F700" s="2">
        <f>'Moving Avg'!D700</f>
        <v>17.149639999999998</v>
      </c>
      <c r="G700" s="2">
        <f>'Moving Avg'!F700</f>
        <v>17.393015000000002</v>
      </c>
      <c r="H700" s="2">
        <f>'Moving Avg'!G700</f>
        <v>17.440035999999999</v>
      </c>
      <c r="I700" s="2">
        <f>'Moving Avg'!H700</f>
        <v>17.167109500000002</v>
      </c>
      <c r="J700" s="5" t="str">
        <f>OBV!F700</f>
        <v>BEARISH</v>
      </c>
      <c r="K700" s="5" t="str">
        <f>OBV!G700</f>
        <v>NEUTRAL</v>
      </c>
      <c r="L700" s="5" t="str">
        <f>OBV!H700</f>
        <v>BEARISH DIVERGENCE</v>
      </c>
    </row>
    <row r="701" spans="1:12" ht="13.5" x14ac:dyDescent="0.25">
      <c r="A701" s="3">
        <f>RSI!A701</f>
        <v>45621</v>
      </c>
      <c r="B701" s="2">
        <f>RSI!B701</f>
        <v>17.133099999999999</v>
      </c>
      <c r="C701" s="2">
        <f>RSI!I701</f>
        <v>46.20713235152958</v>
      </c>
      <c r="D701" s="2">
        <f>MACD!E701</f>
        <v>0.24185198882623382</v>
      </c>
      <c r="E701" s="2">
        <f>MACD!F701</f>
        <v>8.4959257391608617E-2</v>
      </c>
      <c r="F701" s="2">
        <f>'Moving Avg'!D701</f>
        <v>17.101959999999998</v>
      </c>
      <c r="G701" s="2">
        <f>'Moving Avg'!F701</f>
        <v>17.389805000000003</v>
      </c>
      <c r="H701" s="2">
        <f>'Moving Avg'!G701</f>
        <v>17.426102</v>
      </c>
      <c r="I701" s="2">
        <f>'Moving Avg'!H701</f>
        <v>17.168504500000004</v>
      </c>
      <c r="J701" s="5" t="str">
        <f>OBV!F701</f>
        <v>BEARISH</v>
      </c>
      <c r="K701" s="5" t="str">
        <f>OBV!G701</f>
        <v>NEUTRAL</v>
      </c>
      <c r="L701" s="5" t="str">
        <f>OBV!H701</f>
        <v>CONFIRMED BEARISH</v>
      </c>
    </row>
    <row r="702" spans="1:12" ht="13.5" x14ac:dyDescent="0.25">
      <c r="A702" s="3">
        <f>RSI!A702</f>
        <v>45622</v>
      </c>
      <c r="B702" s="2">
        <f>RSI!B702</f>
        <v>17.234000000000002</v>
      </c>
      <c r="C702" s="2">
        <f>RSI!I702</f>
        <v>48.11368761648658</v>
      </c>
      <c r="D702" s="2">
        <f>MACD!E702</f>
        <v>0.22461315742139121</v>
      </c>
      <c r="E702" s="2">
        <f>MACD!F702</f>
        <v>0.11289003739756515</v>
      </c>
      <c r="F702" s="2">
        <f>'Moving Avg'!D702</f>
        <v>17.07996</v>
      </c>
      <c r="G702" s="2">
        <f>'Moving Avg'!F702</f>
        <v>17.391640000000002</v>
      </c>
      <c r="H702" s="2">
        <f>'Moving Avg'!G702</f>
        <v>17.414185999999997</v>
      </c>
      <c r="I702" s="2">
        <f>'Moving Avg'!H702</f>
        <v>17.170665000000007</v>
      </c>
      <c r="J702" s="5" t="str">
        <f>OBV!F702</f>
        <v>BEARISH</v>
      </c>
      <c r="K702" s="5" t="str">
        <f>OBV!G702</f>
        <v>NEUTRAL</v>
      </c>
      <c r="L702" s="5" t="str">
        <f>OBV!H702</f>
        <v>CONFIRMED BEARISH</v>
      </c>
    </row>
    <row r="703" spans="1:12" ht="13.5" x14ac:dyDescent="0.25">
      <c r="A703" s="3">
        <f>RSI!A703</f>
        <v>45623</v>
      </c>
      <c r="B703" s="2">
        <f>RSI!B703</f>
        <v>16.9589</v>
      </c>
      <c r="C703" s="2">
        <f>RSI!I703</f>
        <v>43.578634034764228</v>
      </c>
      <c r="D703" s="2">
        <f>MACD!E703</f>
        <v>0.23101392304527124</v>
      </c>
      <c r="E703" s="2">
        <f>MACD!F703</f>
        <v>0.13651481452710637</v>
      </c>
      <c r="F703" s="2">
        <f>'Moving Avg'!D703</f>
        <v>17.13496</v>
      </c>
      <c r="G703" s="2">
        <f>'Moving Avg'!F703</f>
        <v>17.386595</v>
      </c>
      <c r="H703" s="2">
        <f>'Moving Avg'!G703</f>
        <v>17.397683999999998</v>
      </c>
      <c r="I703" s="2">
        <f>'Moving Avg'!H703</f>
        <v>17.172449500000006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</row>
    <row r="704" spans="1:12" ht="13.5" x14ac:dyDescent="0.25">
      <c r="A704" s="3">
        <f>RSI!A704</f>
        <v>45624</v>
      </c>
      <c r="B704" s="2">
        <f>RSI!B704</f>
        <v>17.087299999999999</v>
      </c>
      <c r="C704" s="2">
        <f>RSI!I704</f>
        <v>46.130825295519223</v>
      </c>
      <c r="D704" s="2">
        <f>MACD!E704</f>
        <v>0.22910895112044827</v>
      </c>
      <c r="E704" s="2">
        <f>MACD!F704</f>
        <v>0.15503364184577476</v>
      </c>
      <c r="F704" s="2">
        <f>'Moving Avg'!D704</f>
        <v>17.11112</v>
      </c>
      <c r="G704" s="2">
        <f>'Moving Avg'!F704</f>
        <v>17.382470000000001</v>
      </c>
      <c r="H704" s="2">
        <f>'Moving Avg'!G704</f>
        <v>17.383749999999999</v>
      </c>
      <c r="I704" s="2">
        <f>'Moving Avg'!H704</f>
        <v>17.174963000000005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</row>
    <row r="705" spans="1:12" ht="13.5" x14ac:dyDescent="0.25">
      <c r="A705" s="3">
        <f>RSI!A705</f>
        <v>45625</v>
      </c>
      <c r="B705" s="2">
        <f>RSI!B705</f>
        <v>17.353100000000001</v>
      </c>
      <c r="C705" s="2">
        <f>RSI!I705</f>
        <v>51.065509116969864</v>
      </c>
      <c r="D705" s="2">
        <f>MACD!E705</f>
        <v>0.13855424147996587</v>
      </c>
      <c r="E705" s="2">
        <f>MACD!F705</f>
        <v>0.151737761772613</v>
      </c>
      <c r="F705" s="2">
        <f>'Moving Avg'!D705</f>
        <v>17.153279999999999</v>
      </c>
      <c r="G705" s="2">
        <f>'Moving Avg'!F705</f>
        <v>17.367800000000003</v>
      </c>
      <c r="H705" s="2">
        <f>'Moving Avg'!G705</f>
        <v>17.375131999999997</v>
      </c>
      <c r="I705" s="2">
        <f>'Moving Avg'!H705</f>
        <v>17.178892500000007</v>
      </c>
      <c r="J705" s="5" t="str">
        <f>OBV!F705</f>
        <v>BULLISH</v>
      </c>
      <c r="K705" s="5" t="str">
        <f>OBV!G705</f>
        <v>STRONG</v>
      </c>
      <c r="L705" s="5" t="str">
        <f>OBV!H705</f>
        <v>CONFIRMED BULLISH</v>
      </c>
    </row>
    <row r="706" spans="1:12" ht="13.5" x14ac:dyDescent="0.25">
      <c r="A706" s="3">
        <f>RSI!A706</f>
        <v>45628</v>
      </c>
      <c r="B706" s="2">
        <f>RSI!B706</f>
        <v>17.6831</v>
      </c>
      <c r="C706" s="2">
        <f>RSI!I706</f>
        <v>56.404994400368999</v>
      </c>
      <c r="D706" s="2">
        <f>MACD!E706</f>
        <v>0.10056802462226599</v>
      </c>
      <c r="E706" s="2">
        <f>MACD!F706</f>
        <v>0.14150381434254361</v>
      </c>
      <c r="F706" s="2">
        <f>'Moving Avg'!D706</f>
        <v>17.263280000000002</v>
      </c>
      <c r="G706" s="2">
        <f>'Moving Avg'!F706</f>
        <v>17.358170000000001</v>
      </c>
      <c r="H706" s="2">
        <f>'Moving Avg'!G706</f>
        <v>17.374948</v>
      </c>
      <c r="I706" s="2">
        <f>'Moving Avg'!H706</f>
        <v>17.185167000000007</v>
      </c>
      <c r="J706" s="5" t="str">
        <f>OBV!F706</f>
        <v>BULLISH</v>
      </c>
      <c r="K706" s="5" t="str">
        <f>OBV!G706</f>
        <v>STRONG</v>
      </c>
      <c r="L706" s="5" t="str">
        <f>OBV!H706</f>
        <v>CONFIRMED BULLISH</v>
      </c>
    </row>
    <row r="707" spans="1:12" ht="13.5" x14ac:dyDescent="0.25">
      <c r="A707" s="3">
        <f>RSI!A707</f>
        <v>45629</v>
      </c>
      <c r="B707" s="2">
        <f>RSI!B707</f>
        <v>17.6831</v>
      </c>
      <c r="C707" s="2">
        <f>RSI!I707</f>
        <v>56.404994400368984</v>
      </c>
      <c r="D707" s="2">
        <f>MACD!E707</f>
        <v>6.1878902871967512E-2</v>
      </c>
      <c r="E707" s="2">
        <f>MACD!F707</f>
        <v>0.1255788320484284</v>
      </c>
      <c r="F707" s="2">
        <f>'Moving Avg'!D707</f>
        <v>17.353099999999998</v>
      </c>
      <c r="G707" s="2">
        <f>'Moving Avg'!F707</f>
        <v>17.343960000000003</v>
      </c>
      <c r="H707" s="2">
        <f>'Moving Avg'!G707</f>
        <v>17.374763999999999</v>
      </c>
      <c r="I707" s="2">
        <f>'Moving Avg'!H707</f>
        <v>17.191441500000007</v>
      </c>
      <c r="J707" s="5" t="str">
        <f>OBV!F707</f>
        <v>BULLISH</v>
      </c>
      <c r="K707" s="5" t="str">
        <f>OBV!G707</f>
        <v>STRONG</v>
      </c>
      <c r="L707" s="5" t="str">
        <f>OBV!H707</f>
        <v>CONFIRMED BULLISH</v>
      </c>
    </row>
    <row r="708" spans="1:12" ht="13.5" x14ac:dyDescent="0.25">
      <c r="A708" s="3">
        <f>RSI!A708</f>
        <v>45630</v>
      </c>
      <c r="B708" s="2">
        <f>RSI!B708</f>
        <v>17.417300000000001</v>
      </c>
      <c r="C708" s="2">
        <f>RSI!I708</f>
        <v>51.187536517213303</v>
      </c>
      <c r="D708" s="2">
        <f>MACD!E708</f>
        <v>-5.4867604514985402E-2</v>
      </c>
      <c r="E708" s="2">
        <f>MACD!F708</f>
        <v>8.9489544735745649E-2</v>
      </c>
      <c r="F708" s="2">
        <f>'Moving Avg'!D708</f>
        <v>17.444779999999998</v>
      </c>
      <c r="G708" s="2">
        <f>'Moving Avg'!F708</f>
        <v>17.318750000000001</v>
      </c>
      <c r="H708" s="2">
        <f>'Moving Avg'!G708</f>
        <v>17.374947999999996</v>
      </c>
      <c r="I708" s="2">
        <f>'Moving Avg'!H708</f>
        <v>17.196387000000012</v>
      </c>
      <c r="J708" s="5" t="str">
        <f>OBV!F708</f>
        <v>BULLISH</v>
      </c>
      <c r="K708" s="5" t="str">
        <f>OBV!G708</f>
        <v>STRONG</v>
      </c>
      <c r="L708" s="5" t="str">
        <f>OBV!H708</f>
        <v>CONFIRMED BULLISH</v>
      </c>
    </row>
    <row r="709" spans="1:12" ht="13.5" x14ac:dyDescent="0.25">
      <c r="A709" s="3">
        <f>RSI!A709</f>
        <v>45631</v>
      </c>
      <c r="B709" s="2">
        <f>RSI!B709</f>
        <v>17.6465</v>
      </c>
      <c r="C709" s="2">
        <f>RSI!I709</f>
        <v>55.048780053558147</v>
      </c>
      <c r="D709" s="2">
        <f>MACD!E709</f>
        <v>-9.0646006547331126E-2</v>
      </c>
      <c r="E709" s="2">
        <f>MACD!F709</f>
        <v>5.3462434479130294E-2</v>
      </c>
      <c r="F709" s="2">
        <f>'Moving Avg'!D709</f>
        <v>17.556620000000002</v>
      </c>
      <c r="G709" s="2">
        <f>'Moving Avg'!F709</f>
        <v>17.313250000000004</v>
      </c>
      <c r="H709" s="2">
        <f>'Moving Avg'!G709</f>
        <v>17.379715999999995</v>
      </c>
      <c r="I709" s="2">
        <f>'Moving Avg'!H709</f>
        <v>17.202044000000008</v>
      </c>
      <c r="J709" s="5" t="str">
        <f>OBV!F709</f>
        <v>BULLISH</v>
      </c>
      <c r="K709" s="5" t="str">
        <f>OBV!G709</f>
        <v>STRONG</v>
      </c>
      <c r="L709" s="5" t="str">
        <f>OBV!H709</f>
        <v>CONFIRMED BULLISH</v>
      </c>
    </row>
    <row r="710" spans="1:12" ht="13.5" x14ac:dyDescent="0.25">
      <c r="A710" s="3">
        <f>RSI!A710</f>
        <v>45632</v>
      </c>
      <c r="B710" s="2">
        <f>RSI!B710</f>
        <v>17.6006</v>
      </c>
      <c r="C710" s="2">
        <f>RSI!I710</f>
        <v>54.125400305973599</v>
      </c>
      <c r="D710" s="2">
        <f>MACD!E710</f>
        <v>-0.12913568327868319</v>
      </c>
      <c r="E710" s="2">
        <f>MACD!F710</f>
        <v>1.6942810927567602E-2</v>
      </c>
      <c r="F710" s="2">
        <f>'Moving Avg'!D710</f>
        <v>17.606120000000001</v>
      </c>
      <c r="G710" s="2">
        <f>'Moving Avg'!F710</f>
        <v>17.322415000000003</v>
      </c>
      <c r="H710" s="2">
        <f>'Moving Avg'!G710</f>
        <v>17.383565999999995</v>
      </c>
      <c r="I710" s="2">
        <f>'Moving Avg'!H710</f>
        <v>17.207471500000008</v>
      </c>
      <c r="J710" s="5" t="str">
        <f>OBV!F710</f>
        <v>BEARISH</v>
      </c>
      <c r="K710" s="5" t="str">
        <f>OBV!G710</f>
        <v>WEAK</v>
      </c>
      <c r="L710" s="5" t="str">
        <f>OBV!H710</f>
        <v>BEARISH DIVERGENCE</v>
      </c>
    </row>
    <row r="711" spans="1:12" ht="13.5" x14ac:dyDescent="0.25">
      <c r="A711" s="3">
        <f>RSI!A711</f>
        <v>45635</v>
      </c>
      <c r="B711" s="2">
        <f>RSI!B711</f>
        <v>17.6006</v>
      </c>
      <c r="C711" s="2">
        <f>RSI!I711</f>
        <v>54.125400305973599</v>
      </c>
      <c r="D711" s="2">
        <f>MACD!E711</f>
        <v>-0.16445795783141293</v>
      </c>
      <c r="E711" s="2">
        <f>MACD!F711</f>
        <v>-1.9337342824228505E-2</v>
      </c>
      <c r="F711" s="2">
        <f>'Moving Avg'!D711</f>
        <v>17.58962</v>
      </c>
      <c r="G711" s="2">
        <f>'Moving Avg'!F711</f>
        <v>17.317830000000004</v>
      </c>
      <c r="H711" s="2">
        <f>'Moving Avg'!G711</f>
        <v>17.387415999999995</v>
      </c>
      <c r="I711" s="2">
        <f>'Moving Avg'!H711</f>
        <v>17.21246450000001</v>
      </c>
      <c r="J711" s="5" t="str">
        <f>OBV!F711</f>
        <v>BEARISH</v>
      </c>
      <c r="K711" s="5" t="str">
        <f>OBV!G711</f>
        <v>WEAK</v>
      </c>
      <c r="L711" s="5" t="str">
        <f>OBV!H711</f>
        <v>CONFIRMED BEARISH</v>
      </c>
    </row>
    <row r="712" spans="1:12" ht="13.5" x14ac:dyDescent="0.25">
      <c r="A712" s="3">
        <f>RSI!A712</f>
        <v>45636</v>
      </c>
      <c r="B712" s="2">
        <f>RSI!B712</f>
        <v>17.5548</v>
      </c>
      <c r="C712" s="2">
        <f>RSI!I712</f>
        <v>53.094761525809126</v>
      </c>
      <c r="D712" s="2">
        <f>MACD!E712</f>
        <v>-0.17666990561111362</v>
      </c>
      <c r="E712" s="2">
        <f>MACD!F712</f>
        <v>-5.0803855381605534E-2</v>
      </c>
      <c r="F712" s="2">
        <f>'Moving Avg'!D712</f>
        <v>17.563960000000002</v>
      </c>
      <c r="G712" s="2">
        <f>'Moving Avg'!F712</f>
        <v>17.324705000000002</v>
      </c>
      <c r="H712" s="2">
        <f>'Moving Avg'!G712</f>
        <v>17.390715999999994</v>
      </c>
      <c r="I712" s="2">
        <f>'Moving Avg'!H712</f>
        <v>17.217228500000012</v>
      </c>
      <c r="J712" s="5" t="str">
        <f>OBV!F712</f>
        <v>BEARISH</v>
      </c>
      <c r="K712" s="5" t="str">
        <f>OBV!G712</f>
        <v>WEAK</v>
      </c>
      <c r="L712" s="5" t="str">
        <f>OBV!H712</f>
        <v>CONFIRMED BEARISH</v>
      </c>
    </row>
    <row r="713" spans="1:12" ht="13.5" x14ac:dyDescent="0.25">
      <c r="A713" s="3">
        <f>RSI!A713</f>
        <v>45637</v>
      </c>
      <c r="B713" s="2">
        <f>RSI!B713</f>
        <v>17.5823</v>
      </c>
      <c r="C713" s="2">
        <f>RSI!I713</f>
        <v>53.665272328729017</v>
      </c>
      <c r="D713" s="2">
        <f>MACD!E713</f>
        <v>-0.23224029312385497</v>
      </c>
      <c r="E713" s="2">
        <f>MACD!F713</f>
        <v>-8.7091142930055432E-2</v>
      </c>
      <c r="F713" s="2">
        <f>'Moving Avg'!D713</f>
        <v>17.596960000000003</v>
      </c>
      <c r="G713" s="2">
        <f>'Moving Avg'!F713</f>
        <v>17.332954999999998</v>
      </c>
      <c r="H713" s="2">
        <f>'Moving Avg'!G713</f>
        <v>17.388515999999996</v>
      </c>
      <c r="I713" s="2">
        <f>'Moving Avg'!H713</f>
        <v>17.222130000000011</v>
      </c>
      <c r="J713" s="5" t="str">
        <f>OBV!F713</f>
        <v>BEARISH</v>
      </c>
      <c r="K713" s="5" t="str">
        <f>OBV!G713</f>
        <v>NEUTRAL</v>
      </c>
      <c r="L713" s="5" t="str">
        <f>OBV!H713</f>
        <v>BEARISH DIVERGENCE</v>
      </c>
    </row>
    <row r="714" spans="1:12" ht="13.5" x14ac:dyDescent="0.25">
      <c r="A714" s="3">
        <f>RSI!A714</f>
        <v>45638</v>
      </c>
      <c r="B714" s="2">
        <f>RSI!B714</f>
        <v>17.949000000000002</v>
      </c>
      <c r="C714" s="2">
        <f>RSI!I714</f>
        <v>60.554936903726315</v>
      </c>
      <c r="D714" s="2">
        <f>MACD!E714</f>
        <v>-0.28764512330479164</v>
      </c>
      <c r="E714" s="2">
        <f>MACD!F714</f>
        <v>-0.12720193900500268</v>
      </c>
      <c r="F714" s="2">
        <f>'Moving Avg'!D714</f>
        <v>17.65746</v>
      </c>
      <c r="G714" s="2">
        <f>'Moving Avg'!F714</f>
        <v>17.359539999999999</v>
      </c>
      <c r="H714" s="2">
        <f>'Moving Avg'!G714</f>
        <v>17.393649999999997</v>
      </c>
      <c r="I714" s="2">
        <f>'Moving Avg'!H714</f>
        <v>17.228865000000013</v>
      </c>
      <c r="J714" s="5" t="str">
        <f>OBV!F714</f>
        <v>BULLISH</v>
      </c>
      <c r="K714" s="5" t="str">
        <f>OBV!G714</f>
        <v>NEUTRAL</v>
      </c>
      <c r="L714" s="5" t="str">
        <f>OBV!H714</f>
        <v>CONFIRMED BULLISH</v>
      </c>
    </row>
    <row r="715" spans="1:12" ht="13.5" x14ac:dyDescent="0.25">
      <c r="A715" s="3">
        <f>RSI!A715</f>
        <v>45639</v>
      </c>
      <c r="B715" s="2">
        <f>RSI!B715</f>
        <v>18.819900000000001</v>
      </c>
      <c r="C715" s="2">
        <f>RSI!I715</f>
        <v>71.422963949342972</v>
      </c>
      <c r="D715" s="2">
        <f>MACD!E715</f>
        <v>-0.36121420537470073</v>
      </c>
      <c r="E715" s="2">
        <f>MACD!F715</f>
        <v>-0.17400439227894232</v>
      </c>
      <c r="F715" s="2">
        <f>'Moving Avg'!D715</f>
        <v>17.901320000000002</v>
      </c>
      <c r="G715" s="2">
        <f>'Moving Avg'!F715</f>
        <v>17.452590000000001</v>
      </c>
      <c r="H715" s="2">
        <f>'Moving Avg'!G715</f>
        <v>17.417117999999999</v>
      </c>
      <c r="I715" s="2">
        <f>'Moving Avg'!H715</f>
        <v>17.239085500000012</v>
      </c>
      <c r="J715" s="5" t="str">
        <f>OBV!F715</f>
        <v>BULLISH</v>
      </c>
      <c r="K715" s="5" t="str">
        <f>OBV!G715</f>
        <v>STRONG</v>
      </c>
      <c r="L715" s="5" t="str">
        <f>OBV!H715</f>
        <v>CONFIRMED BULLISH</v>
      </c>
    </row>
    <row r="716" spans="1:12" ht="13.5" x14ac:dyDescent="0.25">
      <c r="A716" s="3">
        <f>RSI!A716</f>
        <v>45642</v>
      </c>
      <c r="B716" s="2">
        <f>RSI!B716</f>
        <v>19.039899999999999</v>
      </c>
      <c r="C716" s="2">
        <f>RSI!I716</f>
        <v>73.415582963939713</v>
      </c>
      <c r="D716" s="2">
        <f>MACD!E716</f>
        <v>-0.39698013343090466</v>
      </c>
      <c r="E716" s="2">
        <f>MACD!F716</f>
        <v>-0.21859954050933478</v>
      </c>
      <c r="F716" s="2">
        <f>'Moving Avg'!D716</f>
        <v>18.18918</v>
      </c>
      <c r="G716" s="2">
        <f>'Moving Avg'!F716</f>
        <v>17.536009999999997</v>
      </c>
      <c r="H716" s="2">
        <f>'Moving Avg'!G716</f>
        <v>17.446085999999998</v>
      </c>
      <c r="I716" s="2">
        <f>'Moving Avg'!H716</f>
        <v>17.250884000000013</v>
      </c>
      <c r="J716" s="5" t="str">
        <f>OBV!F716</f>
        <v>BULLISH</v>
      </c>
      <c r="K716" s="5" t="str">
        <f>OBV!G716</f>
        <v>STRONG</v>
      </c>
      <c r="L716" s="5" t="str">
        <f>OBV!H716</f>
        <v>CONFIRMED BULLISH</v>
      </c>
    </row>
    <row r="717" spans="1:12" ht="13.5" x14ac:dyDescent="0.25">
      <c r="A717" s="3">
        <f>RSI!A717</f>
        <v>45644</v>
      </c>
      <c r="B717" s="2">
        <f>RSI!B717</f>
        <v>20.167400000000001</v>
      </c>
      <c r="C717" s="2">
        <f>RSI!I717</f>
        <v>80.803324147502678</v>
      </c>
      <c r="D717" s="2">
        <f>MACD!E717</f>
        <v>-0.51945850859253184</v>
      </c>
      <c r="E717" s="2">
        <f>MACD!F717</f>
        <v>-0.27877133412597421</v>
      </c>
      <c r="F717" s="2">
        <f>'Moving Avg'!D717</f>
        <v>18.7117</v>
      </c>
      <c r="G717" s="2">
        <f>'Moving Avg'!F717</f>
        <v>17.67718</v>
      </c>
      <c r="H717" s="2">
        <f>'Moving Avg'!G717</f>
        <v>17.497788</v>
      </c>
      <c r="I717" s="2">
        <f>'Moving Avg'!H717</f>
        <v>17.268320000000013</v>
      </c>
      <c r="J717" s="5" t="str">
        <f>OBV!F717</f>
        <v>BULLISH</v>
      </c>
      <c r="K717" s="5" t="str">
        <f>OBV!G717</f>
        <v>STRONG</v>
      </c>
      <c r="L717" s="5" t="str">
        <f>OBV!H717</f>
        <v>CONFIRMED BULLISH</v>
      </c>
    </row>
    <row r="718" spans="1:12" ht="13.5" x14ac:dyDescent="0.25">
      <c r="A718" s="3">
        <f>RSI!A718</f>
        <v>45645</v>
      </c>
      <c r="B718" s="2">
        <f>RSI!B718</f>
        <v>20.167400000000001</v>
      </c>
      <c r="C718" s="2">
        <f>RSI!I718</f>
        <v>80.803324147502678</v>
      </c>
      <c r="D718" s="2">
        <f>MACD!E718</f>
        <v>-0.67870101325087262</v>
      </c>
      <c r="E718" s="2">
        <f>MACD!F718</f>
        <v>-0.35875726995095392</v>
      </c>
      <c r="F718" s="2">
        <f>'Moving Avg'!D718</f>
        <v>19.228720000000003</v>
      </c>
      <c r="G718" s="2">
        <f>'Moving Avg'!F718</f>
        <v>17.851354999999998</v>
      </c>
      <c r="H718" s="2">
        <f>'Moving Avg'!G718</f>
        <v>17.549305999999998</v>
      </c>
      <c r="I718" s="2">
        <f>'Moving Avg'!H718</f>
        <v>17.285756000000013</v>
      </c>
      <c r="J718" s="5" t="str">
        <f>OBV!F718</f>
        <v>BULLISH</v>
      </c>
      <c r="K718" s="5" t="str">
        <f>OBV!G718</f>
        <v>STRONG</v>
      </c>
      <c r="L718" s="5" t="str">
        <f>OBV!H718</f>
        <v>CONFIRMED BULLISH</v>
      </c>
    </row>
    <row r="719" spans="1:12" ht="13.5" x14ac:dyDescent="0.25">
      <c r="A719" s="3">
        <f>RSI!A719</f>
        <v>45646</v>
      </c>
      <c r="B719" s="2">
        <f>RSI!B719</f>
        <v>19.250699999999998</v>
      </c>
      <c r="C719" s="2">
        <f>RSI!I719</f>
        <v>64.026053460753715</v>
      </c>
      <c r="D719" s="2">
        <f>MACD!E719</f>
        <v>-0.72390410364415203</v>
      </c>
      <c r="E719" s="2">
        <f>MACD!F719</f>
        <v>-0.43178663668959355</v>
      </c>
      <c r="F719" s="2">
        <f>'Moving Avg'!D719</f>
        <v>19.489060000000002</v>
      </c>
      <c r="G719" s="2">
        <f>'Moving Avg'!F719</f>
        <v>17.953564999999998</v>
      </c>
      <c r="H719" s="2">
        <f>'Moving Avg'!G719</f>
        <v>17.603574000000002</v>
      </c>
      <c r="I719" s="2">
        <f>'Moving Avg'!H719</f>
        <v>17.298565000000011</v>
      </c>
      <c r="J719" s="5" t="str">
        <f>OBV!F719</f>
        <v>BULLISH</v>
      </c>
      <c r="K719" s="5" t="str">
        <f>OBV!G719</f>
        <v>STRONG</v>
      </c>
      <c r="L719" s="5" t="str">
        <f>OBV!H719</f>
        <v>CONFIRMED BULLISH</v>
      </c>
    </row>
    <row r="720" spans="1:12" ht="13.5" x14ac:dyDescent="0.25">
      <c r="A720" s="3">
        <f>RSI!A720</f>
        <v>45649</v>
      </c>
      <c r="B720" s="2">
        <f>RSI!B720</f>
        <v>19.250699999999998</v>
      </c>
      <c r="C720" s="2">
        <f>RSI!I720</f>
        <v>64.026053460753715</v>
      </c>
      <c r="D720" s="2">
        <f>MACD!E720</f>
        <v>-0.7764130308338224</v>
      </c>
      <c r="E720" s="2">
        <f>MACD!F720</f>
        <v>-0.50071191551843941</v>
      </c>
      <c r="F720" s="2">
        <f>'Moving Avg'!D720</f>
        <v>19.575219999999998</v>
      </c>
      <c r="G720" s="2">
        <f>'Moving Avg'!F720</f>
        <v>18.058984999999996</v>
      </c>
      <c r="H720" s="2">
        <f>'Moving Avg'!G720</f>
        <v>17.643908</v>
      </c>
      <c r="I720" s="2">
        <f>'Moving Avg'!H720</f>
        <v>17.311417500000015</v>
      </c>
      <c r="J720" s="5" t="str">
        <f>OBV!F720</f>
        <v>BULLISH</v>
      </c>
      <c r="K720" s="5" t="str">
        <f>OBV!G720</f>
        <v>STRONG</v>
      </c>
      <c r="L720" s="5" t="str">
        <f>OBV!H720</f>
        <v>CONFIRMED BULLISH</v>
      </c>
    </row>
    <row r="721" spans="1:12" ht="13.5" x14ac:dyDescent="0.25">
      <c r="A721" s="3">
        <f>RSI!A721</f>
        <v>45650</v>
      </c>
      <c r="B721" s="2">
        <f>RSI!B721</f>
        <v>19.250699999999998</v>
      </c>
      <c r="C721" s="2">
        <f>RSI!I721</f>
        <v>64.026053460753715</v>
      </c>
      <c r="D721" s="2">
        <f>MACD!E721</f>
        <v>-0.82750905036038702</v>
      </c>
      <c r="E721" s="2">
        <f>MACD!F721</f>
        <v>-0.566071342486829</v>
      </c>
      <c r="F721" s="2">
        <f>'Moving Avg'!D721</f>
        <v>19.617379999999997</v>
      </c>
      <c r="G721" s="2">
        <f>'Moving Avg'!F721</f>
        <v>18.164864999999999</v>
      </c>
      <c r="H721" s="2">
        <f>'Moving Avg'!G721</f>
        <v>17.690844000000002</v>
      </c>
      <c r="I721" s="2">
        <f>'Moving Avg'!H721</f>
        <v>17.324226500000012</v>
      </c>
      <c r="J721" s="5" t="str">
        <f>OBV!F721</f>
        <v>BULLISH</v>
      </c>
      <c r="K721" s="5" t="str">
        <f>OBV!G721</f>
        <v>NEUTRAL</v>
      </c>
      <c r="L721" s="5" t="str">
        <f>OBV!H721</f>
        <v>CONFIRMED BULLISH</v>
      </c>
    </row>
    <row r="722" spans="1:12" ht="13.5" x14ac:dyDescent="0.25">
      <c r="A722" s="3">
        <f>RSI!A722</f>
        <v>45651</v>
      </c>
      <c r="B722" s="2">
        <f>RSI!B722</f>
        <v>19.250699999999998</v>
      </c>
      <c r="C722" s="2">
        <f>RSI!I722</f>
        <v>64.026053460753715</v>
      </c>
      <c r="D722" s="2">
        <f>MACD!E722</f>
        <v>-0.88396195397395871</v>
      </c>
      <c r="E722" s="2">
        <f>MACD!F722</f>
        <v>-0.62964946478425499</v>
      </c>
      <c r="F722" s="2">
        <f>'Moving Avg'!D722</f>
        <v>19.434039999999996</v>
      </c>
      <c r="G722" s="2">
        <f>'Moving Avg'!F722</f>
        <v>18.265699999999995</v>
      </c>
      <c r="H722" s="2">
        <f>'Moving Avg'!G722</f>
        <v>17.733012000000002</v>
      </c>
      <c r="I722" s="2">
        <f>'Moving Avg'!H722</f>
        <v>17.337035500000013</v>
      </c>
      <c r="J722" s="5" t="str">
        <f>OBV!F722</f>
        <v>BEARISH</v>
      </c>
      <c r="K722" s="5" t="str">
        <f>OBV!G722</f>
        <v>WEAK</v>
      </c>
      <c r="L722" s="5" t="str">
        <f>OBV!H722</f>
        <v>CONFIRMED BEARISH</v>
      </c>
    </row>
    <row r="723" spans="1:12" ht="13.5" x14ac:dyDescent="0.25">
      <c r="A723" s="3">
        <f>RSI!A723</f>
        <v>45652</v>
      </c>
      <c r="B723" s="2">
        <f>RSI!B723</f>
        <v>19.250699999999998</v>
      </c>
      <c r="C723" s="2">
        <f>RSI!I723</f>
        <v>64.026053460753715</v>
      </c>
      <c r="D723" s="2">
        <f>MACD!E723</f>
        <v>-0.93321352285668269</v>
      </c>
      <c r="E723" s="2">
        <f>MACD!F723</f>
        <v>-0.69036227639874059</v>
      </c>
      <c r="F723" s="2">
        <f>'Moving Avg'!D723</f>
        <v>19.250699999999998</v>
      </c>
      <c r="G723" s="2">
        <f>'Moving Avg'!F723</f>
        <v>18.380289999999995</v>
      </c>
      <c r="H723" s="2">
        <f>'Moving Avg'!G723</f>
        <v>17.766564000000006</v>
      </c>
      <c r="I723" s="2">
        <f>'Moving Avg'!H723</f>
        <v>17.350061500000017</v>
      </c>
      <c r="J723" s="5" t="str">
        <f>OBV!F723</f>
        <v>BEARISH</v>
      </c>
      <c r="K723" s="5" t="str">
        <f>OBV!G723</f>
        <v>WEAK</v>
      </c>
      <c r="L723" s="5" t="str">
        <f>OBV!H723</f>
        <v>CONFIRMED BEARISH</v>
      </c>
    </row>
    <row r="724" spans="1:12" ht="13.5" x14ac:dyDescent="0.25">
      <c r="A724" s="3">
        <f>RSI!A724</f>
        <v>45653</v>
      </c>
      <c r="B724" s="2">
        <f>RSI!B724</f>
        <v>19.479900000000001</v>
      </c>
      <c r="C724" s="2">
        <f>RSI!I724</f>
        <v>66.542007818334724</v>
      </c>
      <c r="D724" s="2">
        <f>MACD!E724</f>
        <v>-0.94074152100860431</v>
      </c>
      <c r="E724" s="2">
        <f>MACD!F724</f>
        <v>-0.7404381253207134</v>
      </c>
      <c r="F724" s="2">
        <f>'Moving Avg'!D724</f>
        <v>19.29654</v>
      </c>
      <c r="G724" s="2">
        <f>'Moving Avg'!F724</f>
        <v>18.499919999999996</v>
      </c>
      <c r="H724" s="2">
        <f>'Moving Avg'!G724</f>
        <v>17.807816000000006</v>
      </c>
      <c r="I724" s="2">
        <f>'Moving Avg'!H724</f>
        <v>17.364277000000016</v>
      </c>
      <c r="J724" s="5" t="str">
        <f>OBV!F724</f>
        <v>BULLISH</v>
      </c>
      <c r="K724" s="5" t="str">
        <f>OBV!G724</f>
        <v>NEUTRAL</v>
      </c>
      <c r="L724" s="5" t="str">
        <f>OBV!H724</f>
        <v>CONFIRMED BULLISH</v>
      </c>
    </row>
    <row r="725" spans="1:12" ht="13.5" x14ac:dyDescent="0.25">
      <c r="A725" s="3">
        <f>RSI!A725</f>
        <v>45656</v>
      </c>
      <c r="B725" s="2">
        <f>RSI!B725</f>
        <v>19.250699999999998</v>
      </c>
      <c r="C725" s="2">
        <f>RSI!I725</f>
        <v>61.881231060066924</v>
      </c>
      <c r="D725" s="2">
        <f>MACD!E725</f>
        <v>-0.80240258484832694</v>
      </c>
      <c r="E725" s="2">
        <f>MACD!F725</f>
        <v>-0.75283101722623613</v>
      </c>
      <c r="F725" s="2">
        <f>'Moving Avg'!D725</f>
        <v>19.29654</v>
      </c>
      <c r="G725" s="2">
        <f>'Moving Avg'!F725</f>
        <v>18.594799999999999</v>
      </c>
      <c r="H725" s="2">
        <f>'Moving Avg'!G725</f>
        <v>17.844484000000008</v>
      </c>
      <c r="I725" s="2">
        <f>'Moving Avg'!H725</f>
        <v>17.377390000000016</v>
      </c>
      <c r="J725" s="5" t="str">
        <f>OBV!F725</f>
        <v>BULLISH</v>
      </c>
      <c r="K725" s="5" t="str">
        <f>OBV!G725</f>
        <v>NEUTRAL</v>
      </c>
      <c r="L725" s="5" t="str">
        <f>OBV!H725</f>
        <v>NEUTRAL</v>
      </c>
    </row>
    <row r="726" spans="1:12" ht="13.5" x14ac:dyDescent="0.25">
      <c r="A726" s="3">
        <f>RSI!A726</f>
        <v>45657</v>
      </c>
      <c r="B726" s="2">
        <f>RSI!B726</f>
        <v>19.250699999999998</v>
      </c>
      <c r="C726" s="2">
        <f>RSI!I726</f>
        <v>61.881231060066924</v>
      </c>
      <c r="D726" s="2">
        <f>MACD!E726</f>
        <v>-0.65593643731707374</v>
      </c>
      <c r="E726" s="2">
        <f>MACD!F726</f>
        <v>-0.73345210124440374</v>
      </c>
      <c r="F726" s="2">
        <f>'Moving Avg'!D726</f>
        <v>19.29654</v>
      </c>
      <c r="G726" s="2">
        <f>'Moving Avg'!F726</f>
        <v>18.673179999999995</v>
      </c>
      <c r="H726" s="2">
        <f>'Moving Avg'!G726</f>
        <v>17.883352000000006</v>
      </c>
      <c r="I726" s="2">
        <f>'Moving Avg'!H726</f>
        <v>17.390503000000017</v>
      </c>
      <c r="J726" s="5" t="str">
        <f>OBV!F726</f>
        <v>BULLISH</v>
      </c>
      <c r="K726" s="5" t="str">
        <f>OBV!G726</f>
        <v>NEUTRAL</v>
      </c>
      <c r="L726" s="5" t="str">
        <f>OBV!H726</f>
        <v>NEUTRAL</v>
      </c>
    </row>
    <row r="727" spans="1:12" ht="13.5" x14ac:dyDescent="0.25">
      <c r="A727" s="3">
        <f>RSI!A727</f>
        <v>45659</v>
      </c>
      <c r="B727" s="2">
        <f>RSI!B727</f>
        <v>19.434000000000001</v>
      </c>
      <c r="C727" s="2">
        <f>RSI!I727</f>
        <v>64.206553270441717</v>
      </c>
      <c r="D727" s="2">
        <f>MACD!E727</f>
        <v>-0.37622721703113982</v>
      </c>
      <c r="E727" s="2">
        <f>MACD!F727</f>
        <v>-0.66200712440175102</v>
      </c>
      <c r="F727" s="2">
        <f>'Moving Avg'!D727</f>
        <v>19.333199999999998</v>
      </c>
      <c r="G727" s="2">
        <f>'Moving Avg'!F727</f>
        <v>18.760724999999997</v>
      </c>
      <c r="H727" s="2">
        <f>'Moving Avg'!G727</f>
        <v>17.924052000000007</v>
      </c>
      <c r="I727" s="2">
        <f>'Moving Avg'!H727</f>
        <v>17.404532500000016</v>
      </c>
      <c r="J727" s="5" t="str">
        <f>OBV!F727</f>
        <v>BULLISH</v>
      </c>
      <c r="K727" s="5" t="str">
        <f>OBV!G727</f>
        <v>STRONG</v>
      </c>
      <c r="L727" s="5" t="str">
        <f>OBV!H727</f>
        <v>CONFIRMED BULLISH</v>
      </c>
    </row>
    <row r="728" spans="1:12" ht="13.5" x14ac:dyDescent="0.25">
      <c r="A728" s="3">
        <f>RSI!A728</f>
        <v>45660</v>
      </c>
      <c r="B728" s="2">
        <f>RSI!B728</f>
        <v>19.974900000000002</v>
      </c>
      <c r="C728" s="2">
        <f>RSI!I728</f>
        <v>70.018670446239923</v>
      </c>
      <c r="D728" s="2">
        <f>MACD!E728</f>
        <v>-0.1845031587782735</v>
      </c>
      <c r="E728" s="2">
        <f>MACD!F728</f>
        <v>-0.56650633127705552</v>
      </c>
      <c r="F728" s="2">
        <f>'Moving Avg'!D728</f>
        <v>19.47804</v>
      </c>
      <c r="G728" s="2">
        <f>'Moving Avg'!F728</f>
        <v>18.888604999999998</v>
      </c>
      <c r="H728" s="2">
        <f>'Moving Avg'!G728</f>
        <v>17.975204000000009</v>
      </c>
      <c r="I728" s="2">
        <f>'Moving Avg'!H728</f>
        <v>17.421266500000016</v>
      </c>
      <c r="J728" s="5" t="str">
        <f>OBV!F728</f>
        <v>BULLISH</v>
      </c>
      <c r="K728" s="5" t="str">
        <f>OBV!G728</f>
        <v>STRONG</v>
      </c>
      <c r="L728" s="5" t="str">
        <f>OBV!H728</f>
        <v>CONFIRMED BULLISH</v>
      </c>
    </row>
    <row r="729" spans="1:12" ht="13.5" x14ac:dyDescent="0.25">
      <c r="A729" s="3">
        <f>RSI!A729</f>
        <v>45663</v>
      </c>
      <c r="B729" s="2">
        <f>RSI!B729</f>
        <v>19.883199999999999</v>
      </c>
      <c r="C729" s="2">
        <f>RSI!I729</f>
        <v>68.002655487186075</v>
      </c>
      <c r="D729" s="2">
        <f>MACD!E729</f>
        <v>-0.16423384637185734</v>
      </c>
      <c r="E729" s="2">
        <f>MACD!F729</f>
        <v>-0.48605183429601589</v>
      </c>
      <c r="F729" s="2">
        <f>'Moving Avg'!D729</f>
        <v>19.558700000000002</v>
      </c>
      <c r="G729" s="2">
        <f>'Moving Avg'!F729</f>
        <v>19.000439999999998</v>
      </c>
      <c r="H729" s="2">
        <f>'Moving Avg'!G729</f>
        <v>18.024522000000008</v>
      </c>
      <c r="I729" s="2">
        <f>'Moving Avg'!H729</f>
        <v>17.437629000000019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</row>
    <row r="730" spans="1:12" ht="13.5" x14ac:dyDescent="0.25">
      <c r="A730" s="3">
        <f>RSI!A730</f>
        <v>45664</v>
      </c>
      <c r="B730" s="2">
        <f>RSI!B730</f>
        <v>19.819099999999999</v>
      </c>
      <c r="C730" s="2">
        <f>RSI!I730</f>
        <v>66.559987160366177</v>
      </c>
      <c r="D730" s="2">
        <f>MACD!E730</f>
        <v>-0.14894154922869163</v>
      </c>
      <c r="E730" s="2">
        <f>MACD!F730</f>
        <v>-0.41862977728255107</v>
      </c>
      <c r="F730" s="2">
        <f>'Moving Avg'!D730</f>
        <v>19.672379999999997</v>
      </c>
      <c r="G730" s="2">
        <f>'Moving Avg'!F730</f>
        <v>19.111364999999999</v>
      </c>
      <c r="H730" s="2">
        <f>'Moving Avg'!G730</f>
        <v>18.077692000000013</v>
      </c>
      <c r="I730" s="2">
        <f>'Moving Avg'!H730</f>
        <v>17.453714500000018</v>
      </c>
      <c r="J730" s="5" t="str">
        <f>OBV!F730</f>
        <v>BULLISH</v>
      </c>
      <c r="K730" s="5" t="str">
        <f>OBV!G730</f>
        <v>STRONG</v>
      </c>
      <c r="L730" s="5" t="str">
        <f>OBV!H730</f>
        <v>CONFIRMED BULLISH</v>
      </c>
    </row>
    <row r="731" spans="1:12" ht="13.5" x14ac:dyDescent="0.25">
      <c r="A731" s="3">
        <f>RSI!A731</f>
        <v>45665</v>
      </c>
      <c r="B731" s="2">
        <f>RSI!B731</f>
        <v>19.250699999999998</v>
      </c>
      <c r="C731" s="2">
        <f>RSI!I731</f>
        <v>55.347126478391985</v>
      </c>
      <c r="D731" s="2">
        <f>MACD!E731</f>
        <v>-9.9636854324746338E-2</v>
      </c>
      <c r="E731" s="2">
        <f>MACD!F731</f>
        <v>-0.35483119269099017</v>
      </c>
      <c r="F731" s="2">
        <f>'Moving Avg'!D731</f>
        <v>19.672379999999997</v>
      </c>
      <c r="G731" s="2">
        <f>'Moving Avg'!F731</f>
        <v>19.193869999999997</v>
      </c>
      <c r="H731" s="2">
        <f>'Moving Avg'!G731</f>
        <v>18.118760000000012</v>
      </c>
      <c r="I731" s="2">
        <f>'Moving Avg'!H731</f>
        <v>17.46695800000002</v>
      </c>
      <c r="J731" s="5" t="str">
        <f>OBV!F731</f>
        <v>BULLISH</v>
      </c>
      <c r="K731" s="5" t="str">
        <f>OBV!G731</f>
        <v>NEUTRAL</v>
      </c>
      <c r="L731" s="5" t="str">
        <f>OBV!H731</f>
        <v>NEUTRAL</v>
      </c>
    </row>
    <row r="732" spans="1:12" ht="13.5" x14ac:dyDescent="0.25">
      <c r="A732" s="3">
        <f>RSI!A732</f>
        <v>45666</v>
      </c>
      <c r="B732" s="2">
        <f>RSI!B732</f>
        <v>19.342400000000001</v>
      </c>
      <c r="C732" s="2">
        <f>RSI!I732</f>
        <v>56.616892789886421</v>
      </c>
      <c r="D732" s="2">
        <f>MACD!E732</f>
        <v>-6.6664949721086941E-2</v>
      </c>
      <c r="E732" s="2">
        <f>MACD!F732</f>
        <v>-0.29719794409700956</v>
      </c>
      <c r="F732" s="2">
        <f>'Moving Avg'!D732</f>
        <v>19.654059999999998</v>
      </c>
      <c r="G732" s="2">
        <f>'Moving Avg'!F732</f>
        <v>19.283249999999999</v>
      </c>
      <c r="H732" s="2">
        <f>'Moving Avg'!G732</f>
        <v>18.161662000000014</v>
      </c>
      <c r="I732" s="2">
        <f>'Moving Avg'!H732</f>
        <v>17.480660000000022</v>
      </c>
      <c r="J732" s="5" t="str">
        <f>OBV!F732</f>
        <v>BULLISH</v>
      </c>
      <c r="K732" s="5" t="str">
        <f>OBV!G732</f>
        <v>NEUTRAL</v>
      </c>
      <c r="L732" s="5" t="str">
        <f>OBV!H732</f>
        <v>BULLISH DIVERGENCE</v>
      </c>
    </row>
    <row r="733" spans="1:12" ht="13.5" x14ac:dyDescent="0.25">
      <c r="A733" s="3">
        <f>RSI!A733</f>
        <v>45667</v>
      </c>
      <c r="B733" s="2">
        <f>RSI!B733</f>
        <v>19.324000000000002</v>
      </c>
      <c r="C733" s="2">
        <f>RSI!I733</f>
        <v>56.271118176512232</v>
      </c>
      <c r="D733" s="2">
        <f>MACD!E733</f>
        <v>-3.9754597684360959E-2</v>
      </c>
      <c r="E733" s="2">
        <f>MACD!F733</f>
        <v>-0.24570927481447985</v>
      </c>
      <c r="F733" s="2">
        <f>'Moving Avg'!D733</f>
        <v>19.523879999999998</v>
      </c>
      <c r="G733" s="2">
        <f>'Moving Avg'!F733</f>
        <v>19.370335000000001</v>
      </c>
      <c r="H733" s="2">
        <f>'Moving Avg'!G733</f>
        <v>18.206946000000009</v>
      </c>
      <c r="I733" s="2">
        <f>'Moving Avg'!H733</f>
        <v>17.494270000000022</v>
      </c>
      <c r="J733" s="5" t="str">
        <f>OBV!F733</f>
        <v>BEARISH</v>
      </c>
      <c r="K733" s="5" t="str">
        <f>OBV!G733</f>
        <v>WEAK</v>
      </c>
      <c r="L733" s="5" t="str">
        <f>OBV!H733</f>
        <v>CONFIRMED BEARISH</v>
      </c>
    </row>
    <row r="734" spans="1:12" ht="13.5" x14ac:dyDescent="0.25">
      <c r="A734" s="3">
        <f>RSI!A734</f>
        <v>45670</v>
      </c>
      <c r="B734" s="2">
        <f>RSI!B734</f>
        <v>20.2591</v>
      </c>
      <c r="C734" s="2">
        <f>RSI!I734</f>
        <v>67.225881712681513</v>
      </c>
      <c r="D734" s="2">
        <f>MACD!E734</f>
        <v>-5.3058400530975547E-2</v>
      </c>
      <c r="E734" s="2">
        <f>MACD!F734</f>
        <v>-0.207179099957779</v>
      </c>
      <c r="F734" s="2">
        <f>'Moving Avg'!D734</f>
        <v>19.599060000000001</v>
      </c>
      <c r="G734" s="2">
        <f>'Moving Avg'!F734</f>
        <v>19.48584</v>
      </c>
      <c r="H734" s="2">
        <f>'Moving Avg'!G734</f>
        <v>18.268732000000011</v>
      </c>
      <c r="I734" s="2">
        <f>'Moving Avg'!H734</f>
        <v>17.512773000000024</v>
      </c>
      <c r="J734" s="5" t="str">
        <f>OBV!F734</f>
        <v>BULLISH</v>
      </c>
      <c r="K734" s="5" t="str">
        <f>OBV!G734</f>
        <v>STRONG</v>
      </c>
      <c r="L734" s="5" t="str">
        <f>OBV!H734</f>
        <v>CONFIRMED BULLISH</v>
      </c>
    </row>
    <row r="735" spans="1:12" ht="13.5" x14ac:dyDescent="0.25">
      <c r="A735" s="3">
        <f>RSI!A735</f>
        <v>45671</v>
      </c>
      <c r="B735" s="2">
        <f>RSI!B735</f>
        <v>20.772400000000001</v>
      </c>
      <c r="C735" s="2">
        <f>RSI!I735</f>
        <v>71.45341204491038</v>
      </c>
      <c r="D735" s="2">
        <f>MACD!E735</f>
        <v>-0.14504048651586388</v>
      </c>
      <c r="E735" s="2">
        <f>MACD!F735</f>
        <v>-0.19475137726939598</v>
      </c>
      <c r="F735" s="2">
        <f>'Moving Avg'!D735</f>
        <v>19.789720000000003</v>
      </c>
      <c r="G735" s="2">
        <f>'Moving Avg'!F735</f>
        <v>19.583464999999997</v>
      </c>
      <c r="H735" s="2">
        <f>'Moving Avg'!G735</f>
        <v>18.331250000000011</v>
      </c>
      <c r="I735" s="2">
        <f>'Moving Avg'!H735</f>
        <v>17.533842500000024</v>
      </c>
      <c r="J735" s="5" t="str">
        <f>OBV!F735</f>
        <v>BULLISH</v>
      </c>
      <c r="K735" s="5" t="str">
        <f>OBV!G735</f>
        <v>STRONG</v>
      </c>
      <c r="L735" s="5" t="str">
        <f>OBV!H735</f>
        <v>CONFIRMED BULLISH</v>
      </c>
    </row>
    <row r="736" spans="1:12" ht="13.5" x14ac:dyDescent="0.25">
      <c r="A736" s="3">
        <f>RSI!A736</f>
        <v>45672</v>
      </c>
      <c r="B736" s="2">
        <f>RSI!B736</f>
        <v>20.671600000000002</v>
      </c>
      <c r="C736" s="2">
        <f>RSI!I736</f>
        <v>69.555988889877312</v>
      </c>
      <c r="D736" s="2">
        <f>MACD!E736</f>
        <v>-0.2253279842360385</v>
      </c>
      <c r="E736" s="2">
        <f>MACD!F736</f>
        <v>-0.2008666986627245</v>
      </c>
      <c r="F736" s="2">
        <f>'Moving Avg'!D736</f>
        <v>20.073900000000002</v>
      </c>
      <c r="G736" s="2">
        <f>'Moving Avg'!F736</f>
        <v>19.665050000000001</v>
      </c>
      <c r="H736" s="2">
        <f>'Moving Avg'!G736</f>
        <v>18.38716800000001</v>
      </c>
      <c r="I736" s="2">
        <f>'Moving Avg'!H736</f>
        <v>17.554668500000023</v>
      </c>
      <c r="J736" s="5" t="str">
        <f>OBV!F736</f>
        <v>BULLISH</v>
      </c>
      <c r="K736" s="5" t="str">
        <f>OBV!G736</f>
        <v>STRONG</v>
      </c>
      <c r="L736" s="5" t="str">
        <f>OBV!H736</f>
        <v>CONFIRMED BULLISH</v>
      </c>
    </row>
    <row r="737" spans="1:12" ht="13.5" x14ac:dyDescent="0.25">
      <c r="A737" s="3">
        <f>RSI!A737</f>
        <v>45673</v>
      </c>
      <c r="B737" s="2">
        <f>RSI!B737</f>
        <v>20.625800000000002</v>
      </c>
      <c r="C737" s="2">
        <f>RSI!I737</f>
        <v>68.663796193320309</v>
      </c>
      <c r="D737" s="2">
        <f>MACD!E737</f>
        <v>-0.27026345413947084</v>
      </c>
      <c r="E737" s="2">
        <f>MACD!F737</f>
        <v>-0.21474604975807376</v>
      </c>
      <c r="F737" s="2">
        <f>'Moving Avg'!D737</f>
        <v>20.330580000000001</v>
      </c>
      <c r="G737" s="2">
        <f>'Moving Avg'!F737</f>
        <v>19.68797</v>
      </c>
      <c r="H737" s="2">
        <f>'Moving Avg'!G737</f>
        <v>18.440338000000011</v>
      </c>
      <c r="I737" s="2">
        <f>'Moving Avg'!H737</f>
        <v>17.575222000000021</v>
      </c>
      <c r="J737" s="5" t="str">
        <f>OBV!F737</f>
        <v>BEARISH</v>
      </c>
      <c r="K737" s="5" t="str">
        <f>OBV!G737</f>
        <v>NEUTRAL</v>
      </c>
      <c r="L737" s="5" t="str">
        <f>OBV!H737</f>
        <v>BEARISH DIVERGENCE</v>
      </c>
    </row>
    <row r="738" spans="1:12" ht="13.5" x14ac:dyDescent="0.25">
      <c r="A738" s="3">
        <f>RSI!A738</f>
        <v>45674</v>
      </c>
      <c r="B738" s="2">
        <f>RSI!B738</f>
        <v>21.524100000000001</v>
      </c>
      <c r="C738" s="2">
        <f>RSI!I738</f>
        <v>75.343971536997216</v>
      </c>
      <c r="D738" s="2">
        <f>MACD!E738</f>
        <v>-0.29929650373173544</v>
      </c>
      <c r="E738" s="2">
        <f>MACD!F738</f>
        <v>-0.23165614055280612</v>
      </c>
      <c r="F738" s="2">
        <f>'Moving Avg'!D738</f>
        <v>20.770600000000002</v>
      </c>
      <c r="G738" s="2">
        <f>'Moving Avg'!F738</f>
        <v>19.755804999999999</v>
      </c>
      <c r="H738" s="2">
        <f>'Moving Avg'!G738</f>
        <v>18.512390000000007</v>
      </c>
      <c r="I738" s="2">
        <f>'Moving Avg'!H738</f>
        <v>17.60026700000002</v>
      </c>
      <c r="J738" s="5" t="str">
        <f>OBV!F738</f>
        <v>BULLISH</v>
      </c>
      <c r="K738" s="5" t="str">
        <f>OBV!G738</f>
        <v>STRONG</v>
      </c>
      <c r="L738" s="5" t="str">
        <f>OBV!H738</f>
        <v>CONFIRMED BULLISH</v>
      </c>
    </row>
    <row r="739" spans="1:12" ht="13.5" x14ac:dyDescent="0.25">
      <c r="A739" s="3">
        <f>RSI!A739</f>
        <v>45677</v>
      </c>
      <c r="B739" s="2">
        <f>RSI!B739</f>
        <v>21.5425</v>
      </c>
      <c r="C739" s="2">
        <f>RSI!I739</f>
        <v>75.459372186891869</v>
      </c>
      <c r="D739" s="2">
        <f>MACD!E739</f>
        <v>-0.3517577647657717</v>
      </c>
      <c r="E739" s="2">
        <f>MACD!F739</f>
        <v>-0.25567646539539923</v>
      </c>
      <c r="F739" s="2">
        <f>'Moving Avg'!D739</f>
        <v>21.027280000000001</v>
      </c>
      <c r="G739" s="2">
        <f>'Moving Avg'!F739</f>
        <v>19.870394999999998</v>
      </c>
      <c r="H739" s="2">
        <f>'Moving Avg'!G739</f>
        <v>18.588110000000007</v>
      </c>
      <c r="I739" s="2">
        <f>'Moving Avg'!H739</f>
        <v>17.625404000000017</v>
      </c>
      <c r="J739" s="5" t="str">
        <f>OBV!F739</f>
        <v>BULLISH</v>
      </c>
      <c r="K739" s="5" t="str">
        <f>OBV!G739</f>
        <v>NEUTRAL</v>
      </c>
      <c r="L739" s="5" t="str">
        <f>OBV!H739</f>
        <v>CONFIRMED BULLISH</v>
      </c>
    </row>
    <row r="740" spans="1:12" ht="13.5" x14ac:dyDescent="0.25">
      <c r="A740" s="3">
        <f>RSI!A740</f>
        <v>45678</v>
      </c>
      <c r="B740" s="2">
        <f>RSI!B740</f>
        <v>20.9833</v>
      </c>
      <c r="C740" s="2">
        <f>RSI!I740</f>
        <v>65.435558846280685</v>
      </c>
      <c r="D740" s="2">
        <f>MACD!E740</f>
        <v>-0.37619997480934586</v>
      </c>
      <c r="E740" s="2">
        <f>MACD!F740</f>
        <v>-0.27978116727818858</v>
      </c>
      <c r="F740" s="2">
        <f>'Moving Avg'!D740</f>
        <v>21.069459999999999</v>
      </c>
      <c r="G740" s="2">
        <f>'Moving Avg'!F740</f>
        <v>19.957024999999998</v>
      </c>
      <c r="H740" s="2">
        <f>'Moving Avg'!G740</f>
        <v>18.659430000000008</v>
      </c>
      <c r="I740" s="2">
        <f>'Moving Avg'!H740</f>
        <v>17.647745000000018</v>
      </c>
      <c r="J740" s="5" t="str">
        <f>OBV!F740</f>
        <v>BEARISH</v>
      </c>
      <c r="K740" s="5" t="str">
        <f>OBV!G740</f>
        <v>WEAK</v>
      </c>
      <c r="L740" s="5" t="str">
        <f>OBV!H740</f>
        <v>BEARISH DIVERGENCE</v>
      </c>
    </row>
    <row r="741" spans="1:12" ht="13.5" x14ac:dyDescent="0.25">
      <c r="A741" s="3">
        <f>RSI!A741</f>
        <v>45679</v>
      </c>
      <c r="B741" s="2">
        <f>RSI!B741</f>
        <v>20.717400000000001</v>
      </c>
      <c r="C741" s="2">
        <f>RSI!I741</f>
        <v>61.267931677322188</v>
      </c>
      <c r="D741" s="2">
        <f>MACD!E741</f>
        <v>-0.47207976929010798</v>
      </c>
      <c r="E741" s="2">
        <f>MACD!F741</f>
        <v>-0.31824088768057246</v>
      </c>
      <c r="F741" s="2">
        <f>'Moving Avg'!D741</f>
        <v>21.078620000000001</v>
      </c>
      <c r="G741" s="2">
        <f>'Moving Avg'!F741</f>
        <v>20.030359999999998</v>
      </c>
      <c r="H741" s="2">
        <f>'Moving Avg'!G741</f>
        <v>18.719932000000007</v>
      </c>
      <c r="I741" s="2">
        <f>'Moving Avg'!H741</f>
        <v>17.668756500000018</v>
      </c>
      <c r="J741" s="5" t="str">
        <f>OBV!F741</f>
        <v>BEARISH</v>
      </c>
      <c r="K741" s="5" t="str">
        <f>OBV!G741</f>
        <v>WEAK</v>
      </c>
      <c r="L741" s="5" t="str">
        <f>OBV!H741</f>
        <v>BEARISH DIVERGENCE</v>
      </c>
    </row>
    <row r="742" spans="1:12" ht="13.5" x14ac:dyDescent="0.25">
      <c r="A742" s="3">
        <f>RSI!A742</f>
        <v>45680</v>
      </c>
      <c r="B742" s="2">
        <f>RSI!B742</f>
        <v>20.9558</v>
      </c>
      <c r="C742" s="2">
        <f>RSI!I742</f>
        <v>63.511813210086345</v>
      </c>
      <c r="D742" s="2">
        <f>MACD!E742</f>
        <v>-0.56208553682586171</v>
      </c>
      <c r="E742" s="2">
        <f>MACD!F742</f>
        <v>-0.36700981750963035</v>
      </c>
      <c r="F742" s="2">
        <f>'Moving Avg'!D742</f>
        <v>21.14462</v>
      </c>
      <c r="G742" s="2">
        <f>'Moving Avg'!F742</f>
        <v>20.115614999999998</v>
      </c>
      <c r="H742" s="2">
        <f>'Moving Avg'!G742</f>
        <v>18.790702000000003</v>
      </c>
      <c r="I742" s="2">
        <f>'Moving Avg'!H742</f>
        <v>17.690960000000018</v>
      </c>
      <c r="J742" s="5" t="str">
        <f>OBV!F742</f>
        <v>BEARISH</v>
      </c>
      <c r="K742" s="5" t="str">
        <f>OBV!G742</f>
        <v>WEAK</v>
      </c>
      <c r="L742" s="5" t="str">
        <f>OBV!H742</f>
        <v>BEARISH DIVERGENCE</v>
      </c>
    </row>
    <row r="743" spans="1:12" ht="13.5" x14ac:dyDescent="0.25">
      <c r="A743" s="3">
        <f>RSI!A743</f>
        <v>45681</v>
      </c>
      <c r="B743" s="2">
        <f>RSI!B743</f>
        <v>20.717400000000001</v>
      </c>
      <c r="C743" s="2">
        <f>RSI!I743</f>
        <v>59.782022021534793</v>
      </c>
      <c r="D743" s="2">
        <f>MACD!E743</f>
        <v>-0.62975517763790734</v>
      </c>
      <c r="E743" s="2">
        <f>MACD!F743</f>
        <v>-0.41955888953528575</v>
      </c>
      <c r="F743" s="2">
        <f>'Moving Avg'!D743</f>
        <v>20.983280000000001</v>
      </c>
      <c r="G743" s="2">
        <f>'Moving Avg'!F743</f>
        <v>20.188949999999998</v>
      </c>
      <c r="H743" s="2">
        <f>'Moving Avg'!G743</f>
        <v>18.856704000000001</v>
      </c>
      <c r="I743" s="2">
        <f>'Moving Avg'!H743</f>
        <v>17.712058500000019</v>
      </c>
      <c r="J743" s="5" t="str">
        <f>OBV!F743</f>
        <v>BEARISH</v>
      </c>
      <c r="K743" s="5" t="str">
        <f>OBV!G743</f>
        <v>WEAK</v>
      </c>
      <c r="L743" s="5" t="str">
        <f>OBV!H743</f>
        <v>CONFIRMED BEARISH</v>
      </c>
    </row>
    <row r="744" spans="1:12" ht="13.5" x14ac:dyDescent="0.25">
      <c r="A744" s="3">
        <f>RSI!A744</f>
        <v>45684</v>
      </c>
      <c r="B744" s="2">
        <f>RSI!B744</f>
        <v>20.708300000000001</v>
      </c>
      <c r="C744" s="2">
        <f>RSI!I744</f>
        <v>59.638051599414261</v>
      </c>
      <c r="D744" s="2">
        <f>MACD!E744</f>
        <v>-0.54693959505317835</v>
      </c>
      <c r="E744" s="2">
        <f>MACD!F744</f>
        <v>-0.44503503063886429</v>
      </c>
      <c r="F744" s="2">
        <f>'Moving Avg'!D744</f>
        <v>20.81644</v>
      </c>
      <c r="G744" s="2">
        <f>'Moving Avg'!F744</f>
        <v>20.25037</v>
      </c>
      <c r="H744" s="2">
        <f>'Moving Avg'!G744</f>
        <v>18.922523999999999</v>
      </c>
      <c r="I744" s="2">
        <f>'Moving Avg'!H744</f>
        <v>17.732807500000018</v>
      </c>
      <c r="J744" s="5" t="str">
        <f>OBV!F744</f>
        <v>BEARISH</v>
      </c>
      <c r="K744" s="5" t="str">
        <f>OBV!G744</f>
        <v>WEAK</v>
      </c>
      <c r="L744" s="5" t="str">
        <f>OBV!H744</f>
        <v>CONFIRMED BEARISH</v>
      </c>
    </row>
    <row r="745" spans="1:12" ht="13.5" x14ac:dyDescent="0.25">
      <c r="A745" s="3">
        <f>RSI!A745</f>
        <v>45685</v>
      </c>
      <c r="B745" s="2">
        <f>RSI!B745</f>
        <v>20.653300000000002</v>
      </c>
      <c r="C745" s="2">
        <f>RSI!I745</f>
        <v>58.717650084360663</v>
      </c>
      <c r="D745" s="2">
        <f>MACD!E745</f>
        <v>-0.39789844522123374</v>
      </c>
      <c r="E745" s="2">
        <f>MACD!F745</f>
        <v>-0.43560771355533823</v>
      </c>
      <c r="F745" s="2">
        <f>'Moving Avg'!D745</f>
        <v>20.750440000000005</v>
      </c>
      <c r="G745" s="2">
        <f>'Moving Avg'!F745</f>
        <v>20.320500000000003</v>
      </c>
      <c r="H745" s="2">
        <f>'Moving Avg'!G745</f>
        <v>18.996411999999999</v>
      </c>
      <c r="I745" s="2">
        <f>'Moving Avg'!H745</f>
        <v>17.753281500000014</v>
      </c>
      <c r="J745" s="5" t="str">
        <f>OBV!F745</f>
        <v>BEARISH</v>
      </c>
      <c r="K745" s="5" t="str">
        <f>OBV!G745</f>
        <v>WEAK</v>
      </c>
      <c r="L745" s="5" t="str">
        <f>OBV!H745</f>
        <v>CONFIRMED BEARISH</v>
      </c>
    </row>
    <row r="746" spans="1:12" ht="13.5" x14ac:dyDescent="0.25">
      <c r="A746" s="3">
        <f>RSI!A746</f>
        <v>45686</v>
      </c>
      <c r="B746" s="2">
        <f>RSI!B746</f>
        <v>19.984100000000002</v>
      </c>
      <c r="C746" s="2">
        <f>RSI!I746</f>
        <v>48.840873554058923</v>
      </c>
      <c r="D746" s="2">
        <f>MACD!E746</f>
        <v>-0.24117391535038024</v>
      </c>
      <c r="E746" s="2">
        <f>MACD!F746</f>
        <v>-0.39672095391434664</v>
      </c>
      <c r="F746" s="2">
        <f>'Moving Avg'!D746</f>
        <v>20.60378</v>
      </c>
      <c r="G746" s="2">
        <f>'Moving Avg'!F746</f>
        <v>20.357170000000004</v>
      </c>
      <c r="H746" s="2">
        <f>'Moving Avg'!G746</f>
        <v>19.048664000000002</v>
      </c>
      <c r="I746" s="2">
        <f>'Moving Avg'!H746</f>
        <v>17.770626500000013</v>
      </c>
      <c r="J746" s="5" t="str">
        <f>OBV!F746</f>
        <v>BEARISH</v>
      </c>
      <c r="K746" s="5" t="str">
        <f>OBV!G746</f>
        <v>WEAK</v>
      </c>
      <c r="L746" s="5" t="str">
        <f>OBV!H746</f>
        <v>CONFIRMED BEARISH</v>
      </c>
    </row>
    <row r="747" spans="1:12" ht="13.5" x14ac:dyDescent="0.25">
      <c r="A747" s="3">
        <f>RSI!A747</f>
        <v>45687</v>
      </c>
      <c r="B747" s="2">
        <f>RSI!B747</f>
        <v>20.149100000000001</v>
      </c>
      <c r="C747" s="2">
        <f>RSI!I747</f>
        <v>51.028160079786957</v>
      </c>
      <c r="D747" s="2">
        <f>MACD!E747</f>
        <v>-0.12706923906580414</v>
      </c>
      <c r="E747" s="2">
        <f>MACD!F747</f>
        <v>-0.34279061094463814</v>
      </c>
      <c r="F747" s="2">
        <f>'Moving Avg'!D747</f>
        <v>20.442440000000001</v>
      </c>
      <c r="G747" s="2">
        <f>'Moving Avg'!F747</f>
        <v>20.392924999999998</v>
      </c>
      <c r="H747" s="2">
        <f>'Moving Avg'!G747</f>
        <v>19.104765999999998</v>
      </c>
      <c r="I747" s="2">
        <f>'Moving Avg'!H747</f>
        <v>17.788796500000018</v>
      </c>
      <c r="J747" s="5" t="str">
        <f>OBV!F747</f>
        <v>BEARISH</v>
      </c>
      <c r="K747" s="5" t="str">
        <f>OBV!G747</f>
        <v>WEAK</v>
      </c>
      <c r="L747" s="5" t="str">
        <f>OBV!H747</f>
        <v>CONFIRMED BEARISH</v>
      </c>
    </row>
    <row r="748" spans="1:12" ht="13.5" x14ac:dyDescent="0.25">
      <c r="A748" s="3">
        <f>RSI!A748</f>
        <v>45688</v>
      </c>
      <c r="B748" s="2">
        <f>RSI!B748</f>
        <v>20.3416</v>
      </c>
      <c r="C748" s="2">
        <f>RSI!I748</f>
        <v>53.524687547094707</v>
      </c>
      <c r="D748" s="2">
        <f>MACD!E748</f>
        <v>9.3150313454199107E-2</v>
      </c>
      <c r="E748" s="2">
        <f>MACD!F748</f>
        <v>-0.25560242606487071</v>
      </c>
      <c r="F748" s="2">
        <f>'Moving Avg'!D748</f>
        <v>20.367280000000001</v>
      </c>
      <c r="G748" s="2">
        <f>'Moving Avg'!F748</f>
        <v>20.411259999999999</v>
      </c>
      <c r="H748" s="2">
        <f>'Moving Avg'!G748</f>
        <v>19.17792</v>
      </c>
      <c r="I748" s="2">
        <f>'Moving Avg'!H748</f>
        <v>17.807929000000016</v>
      </c>
      <c r="J748" s="5" t="str">
        <f>OBV!F748</f>
        <v>BEARISH</v>
      </c>
      <c r="K748" s="5" t="str">
        <f>OBV!G748</f>
        <v>WEAK</v>
      </c>
      <c r="L748" s="5" t="str">
        <f>OBV!H748</f>
        <v>CONFIRMED BEARISH</v>
      </c>
    </row>
    <row r="749" spans="1:12" ht="13.5" x14ac:dyDescent="0.25">
      <c r="A749" s="3">
        <f>RSI!A749</f>
        <v>45691</v>
      </c>
      <c r="B749" s="2">
        <f>RSI!B749</f>
        <v>19.6174</v>
      </c>
      <c r="C749" s="2">
        <f>RSI!I749</f>
        <v>44.362163708345612</v>
      </c>
      <c r="D749" s="2">
        <f>MACD!E749</f>
        <v>0.33457645501882638</v>
      </c>
      <c r="E749" s="2">
        <f>MACD!F749</f>
        <v>-0.1375666498481313</v>
      </c>
      <c r="F749" s="2">
        <f>'Moving Avg'!D749</f>
        <v>20.149100000000001</v>
      </c>
      <c r="G749" s="2">
        <f>'Moving Avg'!F749</f>
        <v>20.397969999999997</v>
      </c>
      <c r="H749" s="2">
        <f>'Moving Avg'!G749</f>
        <v>19.226137999999999</v>
      </c>
      <c r="I749" s="2">
        <f>'Moving Avg'!H749</f>
        <v>17.823440500000018</v>
      </c>
      <c r="J749" s="5" t="str">
        <f>OBV!F749</f>
        <v>BEARISH</v>
      </c>
      <c r="K749" s="5" t="str">
        <f>OBV!G749</f>
        <v>WEAK</v>
      </c>
      <c r="L749" s="5" t="str">
        <f>OBV!H749</f>
        <v>CONFIRMED BEARISH</v>
      </c>
    </row>
    <row r="750" spans="1:12" ht="13.5" x14ac:dyDescent="0.25">
      <c r="A750" s="3">
        <f>RSI!A750</f>
        <v>45692</v>
      </c>
      <c r="B750" s="2">
        <f>RSI!B750</f>
        <v>19.984100000000002</v>
      </c>
      <c r="C750" s="2">
        <f>RSI!I750</f>
        <v>49.112348031306375</v>
      </c>
      <c r="D750" s="2">
        <f>MACD!E750</f>
        <v>0.42865988268320621</v>
      </c>
      <c r="E750" s="2">
        <f>MACD!F750</f>
        <v>-2.4321343341863796E-2</v>
      </c>
      <c r="F750" s="2">
        <f>'Moving Avg'!D750</f>
        <v>20.015260000000001</v>
      </c>
      <c r="G750" s="2">
        <f>'Moving Avg'!F750</f>
        <v>20.406220000000001</v>
      </c>
      <c r="H750" s="2">
        <f>'Moving Avg'!G750</f>
        <v>19.282973999999996</v>
      </c>
      <c r="I750" s="2">
        <f>'Moving Avg'!H750</f>
        <v>17.84078550000002</v>
      </c>
      <c r="J750" s="5" t="str">
        <f>OBV!F750</f>
        <v>BEARISH</v>
      </c>
      <c r="K750" s="5" t="str">
        <f>OBV!G750</f>
        <v>NEUTRAL</v>
      </c>
      <c r="L750" s="5" t="str">
        <f>OBV!H750</f>
        <v>CONFIRMED BEARISH</v>
      </c>
    </row>
    <row r="751" spans="1:12" ht="13.5" x14ac:dyDescent="0.25">
      <c r="A751" s="3">
        <f>RSI!A751</f>
        <v>45693</v>
      </c>
      <c r="B751" s="2">
        <f>RSI!B751</f>
        <v>20.011600000000001</v>
      </c>
      <c r="C751" s="2">
        <f>RSI!I751</f>
        <v>49.460825609559166</v>
      </c>
      <c r="D751" s="2">
        <f>MACD!E751</f>
        <v>0.46592912221873561</v>
      </c>
      <c r="E751" s="2">
        <f>MACD!F751</f>
        <v>7.3728749770256091E-2</v>
      </c>
      <c r="F751" s="2">
        <f>'Moving Avg'!D751</f>
        <v>20.020760000000003</v>
      </c>
      <c r="G751" s="2">
        <f>'Moving Avg'!F751</f>
        <v>20.444264999999998</v>
      </c>
      <c r="H751" s="2">
        <f>'Moving Avg'!G751</f>
        <v>19.340544000000001</v>
      </c>
      <c r="I751" s="2">
        <f>'Moving Avg'!H751</f>
        <v>17.85826800000002</v>
      </c>
      <c r="J751" s="5" t="str">
        <f>OBV!F751</f>
        <v>BULLISH</v>
      </c>
      <c r="K751" s="5" t="str">
        <f>OBV!G751</f>
        <v>STRONG</v>
      </c>
      <c r="L751" s="5" t="str">
        <f>OBV!H751</f>
        <v>CONFIRMED BULLISH</v>
      </c>
    </row>
    <row r="752" spans="1:12" ht="13.5" x14ac:dyDescent="0.25">
      <c r="A752" s="3">
        <f>RSI!A752</f>
        <v>45694</v>
      </c>
      <c r="B752" s="2">
        <f>RSI!B752</f>
        <v>20.3416</v>
      </c>
      <c r="C752" s="2">
        <f>RSI!I752</f>
        <v>53.569760685626072</v>
      </c>
      <c r="D752" s="2">
        <f>MACD!E752</f>
        <v>0.51009471875262946</v>
      </c>
      <c r="E752" s="2">
        <f>MACD!F752</f>
        <v>0.16100194356673075</v>
      </c>
      <c r="F752" s="2">
        <f>'Moving Avg'!D752</f>
        <v>20.059260000000002</v>
      </c>
      <c r="G752" s="2">
        <f>'Moving Avg'!F752</f>
        <v>20.494225</v>
      </c>
      <c r="H752" s="2">
        <f>'Moving Avg'!G752</f>
        <v>19.402695999999995</v>
      </c>
      <c r="I752" s="2">
        <f>'Moving Avg'!H752</f>
        <v>17.877400500000018</v>
      </c>
      <c r="J752" s="5" t="str">
        <f>OBV!F752</f>
        <v>BULLISH</v>
      </c>
      <c r="K752" s="5" t="str">
        <f>OBV!G752</f>
        <v>STRONG</v>
      </c>
      <c r="L752" s="5" t="str">
        <f>OBV!H752</f>
        <v>CONFIRMED BULLISH</v>
      </c>
    </row>
    <row r="753" spans="1:12" ht="13.5" x14ac:dyDescent="0.25">
      <c r="A753" s="3">
        <f>RSI!A753</f>
        <v>45695</v>
      </c>
      <c r="B753" s="2">
        <f>RSI!B753</f>
        <v>19.7182</v>
      </c>
      <c r="C753" s="2">
        <f>RSI!I753</f>
        <v>45.96679693527436</v>
      </c>
      <c r="D753" s="2">
        <f>MACD!E753</f>
        <v>0.55538463377202874</v>
      </c>
      <c r="E753" s="2">
        <f>MACD!F753</f>
        <v>0.23987848160779035</v>
      </c>
      <c r="F753" s="2">
        <f>'Moving Avg'!D753</f>
        <v>19.93458</v>
      </c>
      <c r="G753" s="2">
        <f>'Moving Avg'!F753</f>
        <v>20.513935000000004</v>
      </c>
      <c r="H753" s="2">
        <f>'Moving Avg'!G753</f>
        <v>19.457881999999994</v>
      </c>
      <c r="I753" s="2">
        <f>'Moving Avg'!H753</f>
        <v>17.893416000000016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</row>
    <row r="754" spans="1:12" ht="13.5" x14ac:dyDescent="0.25">
      <c r="A754" s="3">
        <f>RSI!A754</f>
        <v>45698</v>
      </c>
      <c r="B754" s="2">
        <f>RSI!B754</f>
        <v>20.3782</v>
      </c>
      <c r="C754" s="2">
        <f>RSI!I754</f>
        <v>53.492514178132339</v>
      </c>
      <c r="D754" s="2">
        <f>MACD!E754</f>
        <v>0.54563702150777615</v>
      </c>
      <c r="E754" s="2">
        <f>MACD!F754</f>
        <v>0.30103018958778749</v>
      </c>
      <c r="F754" s="2">
        <f>'Moving Avg'!D754</f>
        <v>20.086739999999999</v>
      </c>
      <c r="G754" s="2">
        <f>'Moving Avg'!F754</f>
        <v>20.519890000000004</v>
      </c>
      <c r="H754" s="2">
        <f>'Moving Avg'!G754</f>
        <v>19.523699999999998</v>
      </c>
      <c r="I754" s="2">
        <f>'Moving Avg'!H754</f>
        <v>17.912731500000017</v>
      </c>
      <c r="J754" s="5" t="str">
        <f>OBV!F754</f>
        <v>BEARISH</v>
      </c>
      <c r="K754" s="5" t="str">
        <f>OBV!G754</f>
        <v>NEUTRAL</v>
      </c>
      <c r="L754" s="5" t="str">
        <f>OBV!H754</f>
        <v>BEARISH DIVERGENCE</v>
      </c>
    </row>
    <row r="755" spans="1:12" ht="13.5" x14ac:dyDescent="0.25">
      <c r="A755" s="3">
        <f>RSI!A755</f>
        <v>45699</v>
      </c>
      <c r="B755" s="2">
        <f>RSI!B755</f>
        <v>20.2591</v>
      </c>
      <c r="C755" s="2">
        <f>RSI!I755</f>
        <v>52.082790677966877</v>
      </c>
      <c r="D755" s="2">
        <f>MACD!E755</f>
        <v>0.53590442475934452</v>
      </c>
      <c r="E755" s="2">
        <f>MACD!F755</f>
        <v>0.34800503662209892</v>
      </c>
      <c r="F755" s="2">
        <f>'Moving Avg'!D755</f>
        <v>20.141740000000002</v>
      </c>
      <c r="G755" s="2">
        <f>'Moving Avg'!F755</f>
        <v>20.494225</v>
      </c>
      <c r="H755" s="2">
        <f>'Moving Avg'!G755</f>
        <v>19.581819999999997</v>
      </c>
      <c r="I755" s="2">
        <f>'Moving Avg'!H755</f>
        <v>17.931451500000016</v>
      </c>
      <c r="J755" s="5" t="str">
        <f>OBV!F755</f>
        <v>BEARISH</v>
      </c>
      <c r="K755" s="5" t="str">
        <f>OBV!G755</f>
        <v>WEAK</v>
      </c>
      <c r="L755" s="5" t="str">
        <f>OBV!H755</f>
        <v>BEARISH DIVERGENCE</v>
      </c>
    </row>
    <row r="756" spans="1:12" ht="13.5" x14ac:dyDescent="0.25">
      <c r="A756" s="3">
        <f>RSI!A756</f>
        <v>45700</v>
      </c>
      <c r="B756" s="2">
        <f>RSI!B756</f>
        <v>20.066600000000001</v>
      </c>
      <c r="C756" s="2">
        <f>RSI!I756</f>
        <v>49.798452330056122</v>
      </c>
      <c r="D756" s="2">
        <f>MACD!E756</f>
        <v>0.4379697187625986</v>
      </c>
      <c r="E756" s="2">
        <f>MACD!F756</f>
        <v>0.36599797305019888</v>
      </c>
      <c r="F756" s="2">
        <f>'Moving Avg'!D756</f>
        <v>20.152740000000001</v>
      </c>
      <c r="G756" s="2">
        <f>'Moving Avg'!F756</f>
        <v>20.463974999999998</v>
      </c>
      <c r="H756" s="2">
        <f>'Moving Avg'!G756</f>
        <v>19.629489999999997</v>
      </c>
      <c r="I756" s="2">
        <f>'Moving Avg'!H756</f>
        <v>17.949209000000018</v>
      </c>
      <c r="J756" s="5" t="str">
        <f>OBV!F756</f>
        <v>BEARISH</v>
      </c>
      <c r="K756" s="5" t="str">
        <f>OBV!G756</f>
        <v>WEAK</v>
      </c>
      <c r="L756" s="5" t="str">
        <f>OBV!H756</f>
        <v>BEARISH DIVERGENCE</v>
      </c>
    </row>
    <row r="757" spans="1:12" ht="13.5" x14ac:dyDescent="0.25">
      <c r="A757" s="3">
        <f>RSI!A757</f>
        <v>45701</v>
      </c>
      <c r="B757" s="2">
        <f>RSI!B757</f>
        <v>20.011600000000001</v>
      </c>
      <c r="C757" s="2">
        <f>RSI!I757</f>
        <v>49.135355539288007</v>
      </c>
      <c r="D757" s="2">
        <f>MACD!E757</f>
        <v>0.38476765886472108</v>
      </c>
      <c r="E757" s="2">
        <f>MACD!F757</f>
        <v>0.36975191021310333</v>
      </c>
      <c r="F757" s="2">
        <f>'Moving Avg'!D757</f>
        <v>20.086739999999999</v>
      </c>
      <c r="G757" s="2">
        <f>'Moving Avg'!F757</f>
        <v>20.433264999999999</v>
      </c>
      <c r="H757" s="2">
        <f>'Moving Avg'!G757</f>
        <v>19.676059999999996</v>
      </c>
      <c r="I757" s="2">
        <f>'Moving Avg'!H757</f>
        <v>17.966691500000014</v>
      </c>
      <c r="J757" s="5" t="str">
        <f>OBV!F757</f>
        <v>BEARISH</v>
      </c>
      <c r="K757" s="5" t="str">
        <f>OBV!G757</f>
        <v>WEAK</v>
      </c>
      <c r="L757" s="5" t="str">
        <f>OBV!H757</f>
        <v>CONFIRMED BEARISH</v>
      </c>
    </row>
    <row r="758" spans="1:12" ht="13.5" x14ac:dyDescent="0.25">
      <c r="A758" s="3">
        <f>RSI!A758</f>
        <v>45702</v>
      </c>
      <c r="B758" s="2">
        <f>RSI!B758</f>
        <v>19.067399999999999</v>
      </c>
      <c r="C758" s="2">
        <f>RSI!I758</f>
        <v>39.428880954867402</v>
      </c>
      <c r="D758" s="2">
        <f>MACD!E758</f>
        <v>0.43982339360153944</v>
      </c>
      <c r="E758" s="2">
        <f>MACD!F758</f>
        <v>0.38376620689079055</v>
      </c>
      <c r="F758" s="2">
        <f>'Moving Avg'!D758</f>
        <v>19.956579999999995</v>
      </c>
      <c r="G758" s="2">
        <f>'Moving Avg'!F758</f>
        <v>20.31043</v>
      </c>
      <c r="H758" s="2">
        <f>'Moving Avg'!G758</f>
        <v>19.709061999999996</v>
      </c>
      <c r="I758" s="2">
        <f>'Moving Avg'!H758</f>
        <v>17.977801500000016</v>
      </c>
      <c r="J758" s="5" t="str">
        <f>OBV!F758</f>
        <v>BEARISH</v>
      </c>
      <c r="K758" s="5" t="str">
        <f>OBV!G758</f>
        <v>WEAK</v>
      </c>
      <c r="L758" s="5" t="str">
        <f>OBV!H758</f>
        <v>CONFIRMED BEARISH</v>
      </c>
    </row>
    <row r="759" spans="1:12" ht="13.5" x14ac:dyDescent="0.25">
      <c r="A759" s="3">
        <f>RSI!A759</f>
        <v>45705</v>
      </c>
      <c r="B759" s="2">
        <f>RSI!B759</f>
        <v>19.791599999999999</v>
      </c>
      <c r="C759" s="2">
        <f>RSI!I759</f>
        <v>47.925930405146978</v>
      </c>
      <c r="D759" s="2">
        <f>MACD!E759</f>
        <v>0.32740696476455966</v>
      </c>
      <c r="E759" s="2">
        <f>MACD!F759</f>
        <v>0.37249435846554441</v>
      </c>
      <c r="F759" s="2">
        <f>'Moving Avg'!D759</f>
        <v>19.839259999999999</v>
      </c>
      <c r="G759" s="2">
        <f>'Moving Avg'!F759</f>
        <v>20.222885000000005</v>
      </c>
      <c r="H759" s="2">
        <f>'Moving Avg'!G759</f>
        <v>19.751964000000001</v>
      </c>
      <c r="I759" s="2">
        <f>'Moving Avg'!H759</f>
        <v>17.989838000000017</v>
      </c>
      <c r="J759" s="5" t="str">
        <f>OBV!F759</f>
        <v>BEARISH</v>
      </c>
      <c r="K759" s="5" t="str">
        <f>OBV!G759</f>
        <v>WEAK</v>
      </c>
      <c r="L759" s="5" t="str">
        <f>OBV!H759</f>
        <v>CONFIRMED BEARISH</v>
      </c>
    </row>
    <row r="760" spans="1:12" ht="13.5" x14ac:dyDescent="0.25">
      <c r="A760" s="3">
        <f>RSI!A760</f>
        <v>45706</v>
      </c>
      <c r="B760" s="2">
        <f>RSI!B760</f>
        <v>20.671600000000002</v>
      </c>
      <c r="C760" s="2">
        <f>RSI!I760</f>
        <v>56.002695526146169</v>
      </c>
      <c r="D760" s="2">
        <f>MACD!E760</f>
        <v>0.22484529584938429</v>
      </c>
      <c r="E760" s="2">
        <f>MACD!F760</f>
        <v>0.3429645459423124</v>
      </c>
      <c r="F760" s="2">
        <f>'Moving Avg'!D760</f>
        <v>19.921759999999999</v>
      </c>
      <c r="G760" s="2">
        <f>'Moving Avg'!F760</f>
        <v>20.2073</v>
      </c>
      <c r="H760" s="2">
        <f>'Moving Avg'!G760</f>
        <v>19.813383999999999</v>
      </c>
      <c r="I760" s="2">
        <f>'Moving Avg'!H760</f>
        <v>18.006274500000014</v>
      </c>
      <c r="J760" s="5" t="str">
        <f>OBV!F760</f>
        <v>BEARISH</v>
      </c>
      <c r="K760" s="5" t="str">
        <f>OBV!G760</f>
        <v>WEAK</v>
      </c>
      <c r="L760" s="5" t="str">
        <f>OBV!H760</f>
        <v>BEARISH DIVERGENCE</v>
      </c>
    </row>
    <row r="761" spans="1:12" ht="13.5" x14ac:dyDescent="0.25">
      <c r="A761" s="3">
        <f>RSI!A761</f>
        <v>45707</v>
      </c>
      <c r="B761" s="2">
        <f>RSI!B761</f>
        <v>20.2591</v>
      </c>
      <c r="C761" s="2">
        <f>RSI!I761</f>
        <v>51.936271464248122</v>
      </c>
      <c r="D761" s="2">
        <f>MACD!E761</f>
        <v>0.16887993933920953</v>
      </c>
      <c r="E761" s="2">
        <f>MACD!F761</f>
        <v>0.30814762462169187</v>
      </c>
      <c r="F761" s="2">
        <f>'Moving Avg'!D761</f>
        <v>19.960259999999998</v>
      </c>
      <c r="G761" s="2">
        <f>'Moving Avg'!F761</f>
        <v>20.184384999999999</v>
      </c>
      <c r="H761" s="2">
        <f>'Moving Avg'!G761</f>
        <v>19.866554000000001</v>
      </c>
      <c r="I761" s="2">
        <f>'Moving Avg'!H761</f>
        <v>18.022821500000017</v>
      </c>
      <c r="J761" s="5" t="str">
        <f>OBV!F761</f>
        <v>BEARISH</v>
      </c>
      <c r="K761" s="5" t="str">
        <f>OBV!G761</f>
        <v>WEAK</v>
      </c>
      <c r="L761" s="5" t="str">
        <f>OBV!H761</f>
        <v>BEARISH DIVERGENCE</v>
      </c>
    </row>
    <row r="762" spans="1:12" ht="13.5" x14ac:dyDescent="0.25">
      <c r="A762" s="3">
        <f>RSI!A762</f>
        <v>45708</v>
      </c>
      <c r="B762" s="2">
        <f>RSI!B762</f>
        <v>20.552399999999999</v>
      </c>
      <c r="C762" s="2">
        <f>RSI!I762</f>
        <v>54.467868124168987</v>
      </c>
      <c r="D762" s="2">
        <f>MACD!E762</f>
        <v>0.14933067210942141</v>
      </c>
      <c r="E762" s="2">
        <f>MACD!F762</f>
        <v>0.27638423411923779</v>
      </c>
      <c r="F762" s="2">
        <f>'Moving Avg'!D762</f>
        <v>20.068419999999996</v>
      </c>
      <c r="G762" s="2">
        <f>'Moving Avg'!F762</f>
        <v>20.164214999999999</v>
      </c>
      <c r="H762" s="2">
        <f>'Moving Avg'!G762</f>
        <v>19.926506</v>
      </c>
      <c r="I762" s="2">
        <f>'Moving Avg'!H762</f>
        <v>18.040835000000019</v>
      </c>
      <c r="J762" s="5" t="str">
        <f>OBV!F762</f>
        <v>BULLISH</v>
      </c>
      <c r="K762" s="5" t="str">
        <f>OBV!G762</f>
        <v>STRONG</v>
      </c>
      <c r="L762" s="5" t="str">
        <f>OBV!H762</f>
        <v>CONFIRMED BULLISH</v>
      </c>
    </row>
    <row r="763" spans="1:12" ht="13.5" x14ac:dyDescent="0.25">
      <c r="A763" s="3">
        <f>RSI!A763</f>
        <v>45709</v>
      </c>
      <c r="B763" s="2">
        <f>RSI!B763</f>
        <v>20.075700000000001</v>
      </c>
      <c r="C763" s="2">
        <f>RSI!I763</f>
        <v>49.870216293828825</v>
      </c>
      <c r="D763" s="2">
        <f>MACD!E763</f>
        <v>6.9313660210195138E-2</v>
      </c>
      <c r="E763" s="2">
        <f>MACD!F763</f>
        <v>0.23497011933742928</v>
      </c>
      <c r="F763" s="2">
        <f>'Moving Avg'!D763</f>
        <v>20.27008</v>
      </c>
      <c r="G763" s="2">
        <f>'Moving Avg'!F763</f>
        <v>20.132129999999997</v>
      </c>
      <c r="H763" s="2">
        <f>'Moving Avg'!G763</f>
        <v>19.976374</v>
      </c>
      <c r="I763" s="2">
        <f>'Moving Avg'!H763</f>
        <v>18.056465000000017</v>
      </c>
      <c r="J763" s="5" t="str">
        <f>OBV!F763</f>
        <v>BULLISH</v>
      </c>
      <c r="K763" s="5" t="str">
        <f>OBV!G763</f>
        <v>STRONG</v>
      </c>
      <c r="L763" s="5" t="str">
        <f>OBV!H763</f>
        <v>CONFIRMED BULLISH</v>
      </c>
    </row>
    <row r="764" spans="1:12" ht="13.5" x14ac:dyDescent="0.25">
      <c r="A764" s="3">
        <f>RSI!A764</f>
        <v>45712</v>
      </c>
      <c r="B764" s="2">
        <f>RSI!B764</f>
        <v>20.396599999999999</v>
      </c>
      <c r="C764" s="2">
        <f>RSI!I764</f>
        <v>52.760937581226209</v>
      </c>
      <c r="D764" s="2">
        <f>MACD!E764</f>
        <v>7.9526386953418182E-2</v>
      </c>
      <c r="E764" s="2">
        <f>MACD!F764</f>
        <v>0.20388137286062707</v>
      </c>
      <c r="F764" s="2">
        <f>'Moving Avg'!D764</f>
        <v>20.391079999999999</v>
      </c>
      <c r="G764" s="2">
        <f>'Moving Avg'!F764</f>
        <v>20.116544999999995</v>
      </c>
      <c r="H764" s="2">
        <f>'Moving Avg'!G764</f>
        <v>20.025326000000003</v>
      </c>
      <c r="I764" s="2">
        <f>'Moving Avg'!H764</f>
        <v>18.073699500000018</v>
      </c>
      <c r="J764" s="5" t="str">
        <f>OBV!F764</f>
        <v>BULLISH</v>
      </c>
      <c r="K764" s="5" t="str">
        <f>OBV!G764</f>
        <v>STRONG</v>
      </c>
      <c r="L764" s="5" t="str">
        <f>OBV!H764</f>
        <v>CONFIRMED BULLISH</v>
      </c>
    </row>
    <row r="765" spans="1:12" ht="13.5" x14ac:dyDescent="0.25">
      <c r="A765" s="3">
        <f>RSI!A765</f>
        <v>45713</v>
      </c>
      <c r="B765" s="2">
        <f>RSI!B765</f>
        <v>20.818300000000001</v>
      </c>
      <c r="C765" s="2">
        <f>RSI!I765</f>
        <v>56.325125720627518</v>
      </c>
      <c r="D765" s="2">
        <f>MACD!E765</f>
        <v>3.6851726858184719E-2</v>
      </c>
      <c r="E765" s="2">
        <f>MACD!F765</f>
        <v>0.17047544366013861</v>
      </c>
      <c r="F765" s="2">
        <f>'Moving Avg'!D765</f>
        <v>20.420419999999996</v>
      </c>
      <c r="G765" s="2">
        <f>'Moving Avg'!F765</f>
        <v>20.124794999999999</v>
      </c>
      <c r="H765" s="2">
        <f>'Moving Avg'!G765</f>
        <v>20.065294000000005</v>
      </c>
      <c r="I765" s="2">
        <f>'Moving Avg'!H765</f>
        <v>18.093042500000017</v>
      </c>
      <c r="J765" s="5" t="str">
        <f>OBV!F765</f>
        <v>BULLISH</v>
      </c>
      <c r="K765" s="5" t="str">
        <f>OBV!G765</f>
        <v>STRONG</v>
      </c>
      <c r="L765" s="5" t="str">
        <f>OBV!H765</f>
        <v>CONFIRMED BULLISH</v>
      </c>
    </row>
    <row r="766" spans="1:12" ht="13.5" x14ac:dyDescent="0.25">
      <c r="A766" s="3">
        <f>RSI!A766</f>
        <v>45714</v>
      </c>
      <c r="B766" s="2">
        <f>RSI!B766</f>
        <v>20.790800000000001</v>
      </c>
      <c r="C766" s="2">
        <f>RSI!I766</f>
        <v>56.028246257258509</v>
      </c>
      <c r="D766" s="2">
        <f>MACD!E766</f>
        <v>-3.0953795744725454E-2</v>
      </c>
      <c r="E766" s="2">
        <f>MACD!F766</f>
        <v>0.13018959577916581</v>
      </c>
      <c r="F766" s="2">
        <f>'Moving Avg'!D766</f>
        <v>20.526760000000003</v>
      </c>
      <c r="G766" s="2">
        <f>'Moving Avg'!F766</f>
        <v>20.165129999999998</v>
      </c>
      <c r="H766" s="2">
        <f>'Moving Avg'!G766</f>
        <v>20.100312000000002</v>
      </c>
      <c r="I766" s="2">
        <f>'Moving Avg'!H766</f>
        <v>18.110075000000016</v>
      </c>
      <c r="J766" s="5" t="str">
        <f>OBV!F766</f>
        <v>BULLISH</v>
      </c>
      <c r="K766" s="5" t="str">
        <f>OBV!G766</f>
        <v>STRONG</v>
      </c>
      <c r="L766" s="5" t="str">
        <f>OBV!H766</f>
        <v>CONFIRMED BULLISH</v>
      </c>
    </row>
    <row r="767" spans="1:12" ht="13.5" x14ac:dyDescent="0.25">
      <c r="A767" s="3">
        <f>RSI!A767</f>
        <v>45715</v>
      </c>
      <c r="B767" s="2">
        <f>RSI!B767</f>
        <v>20.717400000000001</v>
      </c>
      <c r="C767" s="2">
        <f>RSI!I767</f>
        <v>55.192060731257932</v>
      </c>
      <c r="D767" s="2">
        <f>MACD!E767</f>
        <v>-9.5002523758463298E-2</v>
      </c>
      <c r="E767" s="2">
        <f>MACD!F767</f>
        <v>8.515117187163998E-2</v>
      </c>
      <c r="F767" s="2">
        <f>'Moving Avg'!D767</f>
        <v>20.559760000000001</v>
      </c>
      <c r="G767" s="2">
        <f>'Moving Avg'!F767</f>
        <v>20.193544999999993</v>
      </c>
      <c r="H767" s="2">
        <f>'Moving Avg'!G767</f>
        <v>20.111312000000002</v>
      </c>
      <c r="I767" s="2">
        <f>'Moving Avg'!H767</f>
        <v>18.125697500000015</v>
      </c>
      <c r="J767" s="5" t="str">
        <f>OBV!F767</f>
        <v>BULLISH</v>
      </c>
      <c r="K767" s="5" t="str">
        <f>OBV!G767</f>
        <v>STRONG</v>
      </c>
      <c r="L767" s="5" t="str">
        <f>OBV!H767</f>
        <v>CONFIRMED BULLISH</v>
      </c>
    </row>
    <row r="768" spans="1:12" ht="13.5" x14ac:dyDescent="0.25">
      <c r="A768" s="3">
        <f>RSI!A768</f>
        <v>45716</v>
      </c>
      <c r="B768" s="2">
        <f>RSI!B768</f>
        <v>20.708300000000001</v>
      </c>
      <c r="C768" s="2">
        <f>RSI!I768</f>
        <v>55.082302343888301</v>
      </c>
      <c r="D768" s="2">
        <f>MACD!E768</f>
        <v>-0.29673127050702064</v>
      </c>
      <c r="E768" s="2">
        <f>MACD!F768</f>
        <v>8.7746833959078605E-3</v>
      </c>
      <c r="F768" s="2">
        <f>'Moving Avg'!D768</f>
        <v>20.68628</v>
      </c>
      <c r="G768" s="2">
        <f>'Moving Avg'!F768</f>
        <v>20.211879999999997</v>
      </c>
      <c r="H768" s="2">
        <f>'Moving Avg'!G768</f>
        <v>20.122130000000002</v>
      </c>
      <c r="I768" s="2">
        <f>'Moving Avg'!H768</f>
        <v>18.140144500000016</v>
      </c>
      <c r="J768" s="5" t="str">
        <f>OBV!F768</f>
        <v>BULLISH</v>
      </c>
      <c r="K768" s="5" t="str">
        <f>OBV!G768</f>
        <v>NEUTRAL</v>
      </c>
      <c r="L768" s="5" t="str">
        <f>OBV!H768</f>
        <v>CONFIRMED BULLISH</v>
      </c>
    </row>
    <row r="769" spans="1:12" ht="13.5" x14ac:dyDescent="0.25">
      <c r="A769" s="3">
        <f>RSI!A769</f>
        <v>45719</v>
      </c>
      <c r="B769" s="2">
        <f>RSI!B769</f>
        <v>21.0291</v>
      </c>
      <c r="C769" s="2">
        <f>RSI!I769</f>
        <v>58.235465231705753</v>
      </c>
      <c r="D769" s="2">
        <f>MACD!E769</f>
        <v>-0.38244659892247412</v>
      </c>
      <c r="E769" s="2">
        <f>MACD!F769</f>
        <v>-6.9469573067768547E-2</v>
      </c>
      <c r="F769" s="2">
        <f>'Moving Avg'!D769</f>
        <v>20.812779999999997</v>
      </c>
      <c r="G769" s="2">
        <f>'Moving Avg'!F769</f>
        <v>20.282464999999995</v>
      </c>
      <c r="H769" s="2">
        <f>'Moving Avg'!G769</f>
        <v>20.157698</v>
      </c>
      <c r="I769" s="2">
        <f>'Moving Avg'!H769</f>
        <v>18.156239000000017</v>
      </c>
      <c r="J769" s="5" t="str">
        <f>OBV!F769</f>
        <v>BULLISH</v>
      </c>
      <c r="K769" s="5" t="str">
        <f>OBV!G769</f>
        <v>NEUTRAL</v>
      </c>
      <c r="L769" s="5" t="str">
        <f>OBV!H769</f>
        <v>CONFIRMED BULLISH</v>
      </c>
    </row>
    <row r="770" spans="1:12" ht="13.5" x14ac:dyDescent="0.25">
      <c r="A770" s="3">
        <f>RSI!A770</f>
        <v>45720</v>
      </c>
      <c r="B770" s="2">
        <f>RSI!B770</f>
        <v>20.662400000000002</v>
      </c>
      <c r="C770" s="2">
        <f>RSI!I770</f>
        <v>53.603323197232051</v>
      </c>
      <c r="D770" s="2">
        <f>MACD!E770</f>
        <v>-0.29679910296395562</v>
      </c>
      <c r="E770" s="2">
        <f>MACD!F770</f>
        <v>-0.11493547904700596</v>
      </c>
      <c r="F770" s="2">
        <f>'Moving Avg'!D770</f>
        <v>20.781600000000001</v>
      </c>
      <c r="G770" s="2">
        <f>'Moving Avg'!F770</f>
        <v>20.316380000000002</v>
      </c>
      <c r="H770" s="2">
        <f>'Moving Avg'!G770</f>
        <v>20.185932000000001</v>
      </c>
      <c r="I770" s="2">
        <f>'Moving Avg'!H770</f>
        <v>18.17480250000002</v>
      </c>
      <c r="J770" s="5" t="str">
        <f>OBV!F770</f>
        <v>BEARISH</v>
      </c>
      <c r="K770" s="5" t="str">
        <f>OBV!G770</f>
        <v>WEAK</v>
      </c>
      <c r="L770" s="5" t="str">
        <f>OBV!H770</f>
        <v>CONFIRMED BEARISH</v>
      </c>
    </row>
    <row r="771" spans="1:12" ht="13.5" x14ac:dyDescent="0.25">
      <c r="A771" s="3">
        <f>RSI!A771</f>
        <v>45721</v>
      </c>
      <c r="B771" s="2">
        <f>RSI!B771</f>
        <v>20.9649</v>
      </c>
      <c r="C771" s="2">
        <f>RSI!I771</f>
        <v>56.665480233217885</v>
      </c>
      <c r="D771" s="2">
        <f>MACD!E771</f>
        <v>-0.31207814056951477</v>
      </c>
      <c r="E771" s="2">
        <f>MACD!F771</f>
        <v>-0.15436401135150774</v>
      </c>
      <c r="F771" s="2">
        <f>'Moving Avg'!D771</f>
        <v>20.816420000000001</v>
      </c>
      <c r="G771" s="2">
        <f>'Moving Avg'!F771</f>
        <v>20.364044999999997</v>
      </c>
      <c r="H771" s="2">
        <f>'Moving Avg'!G771</f>
        <v>20.220216000000004</v>
      </c>
      <c r="I771" s="2">
        <f>'Moving Avg'!H771</f>
        <v>18.190532500000021</v>
      </c>
      <c r="J771" s="5" t="str">
        <f>OBV!F771</f>
        <v>BEARISH</v>
      </c>
      <c r="K771" s="5" t="str">
        <f>OBV!G771</f>
        <v>NEUTRAL</v>
      </c>
      <c r="L771" s="5" t="str">
        <f>OBV!H771</f>
        <v>BEARISH DIVERGENCE</v>
      </c>
    </row>
    <row r="772" spans="1:12" ht="13.5" x14ac:dyDescent="0.25">
      <c r="A772" s="3">
        <f>RSI!A772</f>
        <v>45722</v>
      </c>
      <c r="B772" s="2">
        <f>RSI!B772</f>
        <v>20.9374</v>
      </c>
      <c r="C772" s="2">
        <f>RSI!I772</f>
        <v>56.301687521513394</v>
      </c>
      <c r="D772" s="2">
        <f>MACD!E772</f>
        <v>-0.28137564136510207</v>
      </c>
      <c r="E772" s="2">
        <f>MACD!F772</f>
        <v>-0.17976633735422662</v>
      </c>
      <c r="F772" s="2">
        <f>'Moving Avg'!D772</f>
        <v>20.860419999999998</v>
      </c>
      <c r="G772" s="2">
        <f>'Moving Avg'!F772</f>
        <v>20.393835000000003</v>
      </c>
      <c r="H772" s="2">
        <f>'Moving Avg'!G772</f>
        <v>20.253950000000003</v>
      </c>
      <c r="I772" s="2">
        <f>'Moving Avg'!H772</f>
        <v>18.206342500000019</v>
      </c>
      <c r="J772" s="5" t="str">
        <f>OBV!F772</f>
        <v>BEARISH</v>
      </c>
      <c r="K772" s="5" t="str">
        <f>OBV!G772</f>
        <v>NEUTRAL</v>
      </c>
      <c r="L772" s="5" t="str">
        <f>OBV!H772</f>
        <v>BEARISH DIVERGENCE</v>
      </c>
    </row>
    <row r="773" spans="1:12" ht="13.5" x14ac:dyDescent="0.25">
      <c r="A773" s="3">
        <f>RSI!A773</f>
        <v>45723</v>
      </c>
      <c r="B773" s="2">
        <f>RSI!B773</f>
        <v>20.9558</v>
      </c>
      <c r="C773" s="2">
        <f>RSI!I773</f>
        <v>56.502904900190458</v>
      </c>
      <c r="D773" s="2">
        <f>MACD!E773</f>
        <v>-0.33320330561959466</v>
      </c>
      <c r="E773" s="2">
        <f>MACD!F773</f>
        <v>-0.21045373100730025</v>
      </c>
      <c r="F773" s="2">
        <f>'Moving Avg'!D773</f>
        <v>20.90992</v>
      </c>
      <c r="G773" s="2">
        <f>'Moving Avg'!F773</f>
        <v>20.455715000000001</v>
      </c>
      <c r="H773" s="2">
        <f>'Moving Avg'!G773</f>
        <v>20.288052000000004</v>
      </c>
      <c r="I773" s="2">
        <f>'Moving Avg'!H773</f>
        <v>18.222374500000019</v>
      </c>
      <c r="J773" s="5" t="str">
        <f>OBV!F773</f>
        <v>BULLISH</v>
      </c>
      <c r="K773" s="5" t="str">
        <f>OBV!G773</f>
        <v>NEUTRAL</v>
      </c>
      <c r="L773" s="5" t="str">
        <f>OBV!H773</f>
        <v>CONFIRMED BULLISH</v>
      </c>
    </row>
    <row r="774" spans="1:12" ht="13.5" x14ac:dyDescent="0.25">
      <c r="A774" s="3">
        <f>RSI!A774</f>
        <v>45726</v>
      </c>
      <c r="B774" s="2">
        <f>RSI!B774</f>
        <v>20.9558</v>
      </c>
      <c r="C774" s="2">
        <f>RSI!I774</f>
        <v>56.502904900190458</v>
      </c>
      <c r="D774" s="2">
        <f>MACD!E774</f>
        <v>-0.3306722356694749</v>
      </c>
      <c r="E774" s="2">
        <f>MACD!F774</f>
        <v>-0.23449743193973521</v>
      </c>
      <c r="F774" s="2">
        <f>'Moving Avg'!D774</f>
        <v>20.89526</v>
      </c>
      <c r="G774" s="2">
        <f>'Moving Avg'!F774</f>
        <v>20.484595000000002</v>
      </c>
      <c r="H774" s="2">
        <f>'Moving Avg'!G774</f>
        <v>20.31757</v>
      </c>
      <c r="I774" s="2">
        <f>'Moving Avg'!H774</f>
        <v>18.238406500000018</v>
      </c>
      <c r="J774" s="5" t="str">
        <f>OBV!F774</f>
        <v>BULLISH</v>
      </c>
      <c r="K774" s="5" t="str">
        <f>OBV!G774</f>
        <v>NEUTRAL</v>
      </c>
      <c r="L774" s="5" t="str">
        <f>OBV!H774</f>
        <v>BULLISH DIVERGENCE</v>
      </c>
    </row>
    <row r="775" spans="1:12" ht="13.5" x14ac:dyDescent="0.25">
      <c r="A775" s="3">
        <f>RSI!A775</f>
        <v>45727</v>
      </c>
      <c r="B775" s="2">
        <f>RSI!B775</f>
        <v>20.616599999999998</v>
      </c>
      <c r="C775" s="2">
        <f>RSI!I775</f>
        <v>51.43883881364453</v>
      </c>
      <c r="D775" s="2">
        <f>MACD!E775</f>
        <v>-0.2412906596610398</v>
      </c>
      <c r="E775" s="2">
        <f>MACD!F775</f>
        <v>-0.23585607748399615</v>
      </c>
      <c r="F775" s="2">
        <f>'Moving Avg'!D775</f>
        <v>20.886099999999999</v>
      </c>
      <c r="G775" s="2">
        <f>'Moving Avg'!F775</f>
        <v>20.502470000000002</v>
      </c>
      <c r="H775" s="2">
        <f>'Moving Avg'!G775</f>
        <v>20.344888000000005</v>
      </c>
      <c r="I775" s="2">
        <f>'Moving Avg'!H775</f>
        <v>18.254568000000017</v>
      </c>
      <c r="J775" s="5" t="str">
        <f>OBV!F775</f>
        <v>BULLISH</v>
      </c>
      <c r="K775" s="5" t="str">
        <f>OBV!G775</f>
        <v>NEUTRAL</v>
      </c>
      <c r="L775" s="5" t="str">
        <f>OBV!H775</f>
        <v>BULLISH DIVERGENCE</v>
      </c>
    </row>
    <row r="776" spans="1:12" ht="13.5" x14ac:dyDescent="0.25">
      <c r="A776" s="3">
        <f>RSI!A776</f>
        <v>45728</v>
      </c>
      <c r="B776" s="2">
        <f>RSI!B776</f>
        <v>20.882400000000001</v>
      </c>
      <c r="C776" s="2">
        <f>RSI!I776</f>
        <v>54.85341867292405</v>
      </c>
      <c r="D776" s="2">
        <f>MACD!E776</f>
        <v>-0.19013369088336773</v>
      </c>
      <c r="E776" s="2">
        <f>MACD!F776</f>
        <v>-0.22671160016387046</v>
      </c>
      <c r="F776" s="2">
        <f>'Moving Avg'!D776</f>
        <v>20.869599999999998</v>
      </c>
      <c r="G776" s="2">
        <f>'Moving Avg'!F776</f>
        <v>20.543260000000004</v>
      </c>
      <c r="H776" s="2">
        <f>'Moving Avg'!G776</f>
        <v>20.377522000000003</v>
      </c>
      <c r="I776" s="2">
        <f>'Moving Avg'!H776</f>
        <v>18.270233000000015</v>
      </c>
      <c r="J776" s="5" t="str">
        <f>OBV!F776</f>
        <v>BULLISH</v>
      </c>
      <c r="K776" s="5" t="str">
        <f>OBV!G776</f>
        <v>NEUTRAL</v>
      </c>
      <c r="L776" s="5" t="str">
        <f>OBV!H776</f>
        <v>BULLISH DIVERGENCE</v>
      </c>
    </row>
    <row r="777" spans="1:12" ht="13.5" x14ac:dyDescent="0.25">
      <c r="A777" s="3">
        <f>RSI!A777</f>
        <v>45729</v>
      </c>
      <c r="B777" s="2">
        <f>RSI!B777</f>
        <v>20.579899999999999</v>
      </c>
      <c r="C777" s="2">
        <f>RSI!I777</f>
        <v>50.501252708704975</v>
      </c>
      <c r="D777" s="2">
        <f>MACD!E777</f>
        <v>-0.1378154539107328</v>
      </c>
      <c r="E777" s="2">
        <f>MACD!F777</f>
        <v>-0.20893237091324293</v>
      </c>
      <c r="F777" s="2">
        <f>'Moving Avg'!D777</f>
        <v>20.798099999999998</v>
      </c>
      <c r="G777" s="2">
        <f>'Moving Avg'!F777</f>
        <v>20.571675000000003</v>
      </c>
      <c r="H777" s="2">
        <f>'Moving Avg'!G777</f>
        <v>20.40044</v>
      </c>
      <c r="I777" s="2">
        <f>'Moving Avg'!H777</f>
        <v>18.287906000000017</v>
      </c>
      <c r="J777" s="5" t="str">
        <f>OBV!F777</f>
        <v>BULLISH</v>
      </c>
      <c r="K777" s="5" t="str">
        <f>OBV!G777</f>
        <v>NEUTRAL</v>
      </c>
      <c r="L777" s="5" t="str">
        <f>OBV!H777</f>
        <v>BULLISH DIVERGENCE</v>
      </c>
    </row>
    <row r="778" spans="1:12" ht="13.5" x14ac:dyDescent="0.25">
      <c r="A778" s="3">
        <f>RSI!A778</f>
        <v>45730</v>
      </c>
      <c r="B778" s="2">
        <f>RSI!B778</f>
        <v>20.854900000000001</v>
      </c>
      <c r="C778" s="2">
        <f>RSI!I778</f>
        <v>54.069042403854326</v>
      </c>
      <c r="D778" s="2">
        <f>MACD!E778</f>
        <v>-0.11545825452863312</v>
      </c>
      <c r="E778" s="2">
        <f>MACD!F778</f>
        <v>-0.19023754763632097</v>
      </c>
      <c r="F778" s="2">
        <f>'Moving Avg'!D778</f>
        <v>20.777920000000002</v>
      </c>
      <c r="G778" s="2">
        <f>'Moving Avg'!F778</f>
        <v>20.661049999999999</v>
      </c>
      <c r="H778" s="2">
        <f>'Moving Avg'!G778</f>
        <v>20.418039999999998</v>
      </c>
      <c r="I778" s="2">
        <f>'Moving Avg'!H778</f>
        <v>18.306954000000015</v>
      </c>
      <c r="J778" s="5" t="str">
        <f>OBV!F778</f>
        <v>BULLISH</v>
      </c>
      <c r="K778" s="5" t="str">
        <f>OBV!G778</f>
        <v>NEUTRAL</v>
      </c>
      <c r="L778" s="5" t="str">
        <f>OBV!H778</f>
        <v>BULLISH DIVERGENCE</v>
      </c>
    </row>
    <row r="779" spans="1:12" ht="13.5" x14ac:dyDescent="0.25">
      <c r="A779" s="3">
        <f>RSI!A779</f>
        <v>45733</v>
      </c>
      <c r="B779" s="2">
        <f>RSI!B779</f>
        <v>20.799900000000001</v>
      </c>
      <c r="C779" s="2">
        <f>RSI!I779</f>
        <v>53.24247560191575</v>
      </c>
      <c r="D779" s="2">
        <f>MACD!E779</f>
        <v>-4.4868901684775864E-2</v>
      </c>
      <c r="E779" s="2">
        <f>MACD!F779</f>
        <v>-0.16116381844601196</v>
      </c>
      <c r="F779" s="2">
        <f>'Moving Avg'!D779</f>
        <v>20.746739999999999</v>
      </c>
      <c r="G779" s="2">
        <f>'Moving Avg'!F779</f>
        <v>20.711465</v>
      </c>
      <c r="H779" s="2">
        <f>'Moving Avg'!G779</f>
        <v>20.436373999999997</v>
      </c>
      <c r="I779" s="2">
        <f>'Moving Avg'!H779</f>
        <v>18.322293500000015</v>
      </c>
      <c r="J779" s="5" t="str">
        <f>OBV!F779</f>
        <v>BULLISH</v>
      </c>
      <c r="K779" s="5" t="str">
        <f>OBV!G779</f>
        <v>NEUTRAL</v>
      </c>
      <c r="L779" s="5" t="str">
        <f>OBV!H779</f>
        <v>BULLISH DIVERGENCE</v>
      </c>
    </row>
    <row r="780" spans="1:12" ht="13.5" x14ac:dyDescent="0.25">
      <c r="A780" s="3">
        <f>RSI!A780</f>
        <v>45734</v>
      </c>
      <c r="B780" s="2">
        <f>RSI!B780</f>
        <v>20.845800000000001</v>
      </c>
      <c r="C780" s="2">
        <f>RSI!I780</f>
        <v>53.876183608734003</v>
      </c>
      <c r="D780" s="2">
        <f>MACD!E780</f>
        <v>-4.6255945448884006E-2</v>
      </c>
      <c r="E780" s="2">
        <f>MACD!F780</f>
        <v>-0.13818224384658637</v>
      </c>
      <c r="F780" s="2">
        <f>'Moving Avg'!D780</f>
        <v>20.792579999999997</v>
      </c>
      <c r="G780" s="2">
        <f>'Moving Avg'!F780</f>
        <v>20.720175000000001</v>
      </c>
      <c r="H780" s="2">
        <f>'Moving Avg'!G780</f>
        <v>20.456908000000002</v>
      </c>
      <c r="I780" s="2">
        <f>'Moving Avg'!H780</f>
        <v>18.337906000000018</v>
      </c>
      <c r="J780" s="5" t="str">
        <f>OBV!F780</f>
        <v>BULLISH</v>
      </c>
      <c r="K780" s="5" t="str">
        <f>OBV!G780</f>
        <v>NEUTRAL</v>
      </c>
      <c r="L780" s="5" t="str">
        <f>OBV!H780</f>
        <v>CONFIRMED BULLISH</v>
      </c>
    </row>
    <row r="781" spans="1:12" ht="13.5" x14ac:dyDescent="0.25">
      <c r="A781" s="3">
        <f>RSI!A781</f>
        <v>45735</v>
      </c>
      <c r="B781" s="2">
        <f>RSI!B781</f>
        <v>20.799900000000001</v>
      </c>
      <c r="C781" s="2">
        <f>RSI!I781</f>
        <v>53.101139869529042</v>
      </c>
      <c r="D781" s="2">
        <f>MACD!E781</f>
        <v>1.0329056812210524E-3</v>
      </c>
      <c r="E781" s="2">
        <f>MACD!F781</f>
        <v>-0.11033921394102489</v>
      </c>
      <c r="F781" s="2">
        <f>'Moving Avg'!D781</f>
        <v>20.77608</v>
      </c>
      <c r="G781" s="2">
        <f>'Moving Avg'!F781</f>
        <v>20.747215000000001</v>
      </c>
      <c r="H781" s="2">
        <f>'Moving Avg'!G781</f>
        <v>20.487892000000002</v>
      </c>
      <c r="I781" s="2">
        <f>'Moving Avg'!H781</f>
        <v>18.353289000000014</v>
      </c>
      <c r="J781" s="5" t="str">
        <f>OBV!F781</f>
        <v>BEARISH</v>
      </c>
      <c r="K781" s="5" t="str">
        <f>OBV!G781</f>
        <v>NEUTRAL</v>
      </c>
      <c r="L781" s="5" t="str">
        <f>OBV!H781</f>
        <v>CONFIRMED BEARISH</v>
      </c>
    </row>
    <row r="782" spans="1:12" ht="13.5" x14ac:dyDescent="0.25">
      <c r="A782" s="3">
        <f>RSI!A782</f>
        <v>45737</v>
      </c>
      <c r="B782" s="2">
        <f>RSI!B782</f>
        <v>20.625800000000002</v>
      </c>
      <c r="C782" s="2">
        <f>RSI!I782</f>
        <v>50.153968049284579</v>
      </c>
      <c r="D782" s="2">
        <f>MACD!E782</f>
        <v>4.8616673311002501E-2</v>
      </c>
      <c r="E782" s="2">
        <f>MACD!F782</f>
        <v>-7.8548036490619408E-2</v>
      </c>
      <c r="F782" s="2">
        <f>'Moving Avg'!D782</f>
        <v>20.785260000000001</v>
      </c>
      <c r="G782" s="2">
        <f>'Moving Avg'!F782</f>
        <v>20.750885</v>
      </c>
      <c r="H782" s="2">
        <f>'Moving Avg'!G782</f>
        <v>20.513559999999998</v>
      </c>
      <c r="I782" s="2">
        <f>'Moving Avg'!H782</f>
        <v>18.373017000000019</v>
      </c>
      <c r="J782" s="5" t="str">
        <f>OBV!F782</f>
        <v>BEARISH</v>
      </c>
      <c r="K782" s="5" t="str">
        <f>OBV!G782</f>
        <v>NEUTRAL</v>
      </c>
      <c r="L782" s="5" t="str">
        <f>OBV!H782</f>
        <v>BEARISH DIVERGENCE</v>
      </c>
    </row>
    <row r="783" spans="1:12" ht="13.5" x14ac:dyDescent="0.25">
      <c r="A783" s="3">
        <f>RSI!A783</f>
        <v>45740</v>
      </c>
      <c r="B783" s="2">
        <f>RSI!B783</f>
        <v>20.763300000000001</v>
      </c>
      <c r="C783" s="2">
        <f>RSI!I783</f>
        <v>52.400895276910781</v>
      </c>
      <c r="D783" s="2">
        <f>MACD!E783</f>
        <v>8.1539947968966686E-2</v>
      </c>
      <c r="E783" s="2">
        <f>MACD!F783</f>
        <v>-4.6530439598702192E-2</v>
      </c>
      <c r="F783" s="2">
        <f>'Moving Avg'!D783</f>
        <v>20.766940000000002</v>
      </c>
      <c r="G783" s="2">
        <f>'Moving Avg'!F783</f>
        <v>20.785265000000003</v>
      </c>
      <c r="H783" s="2">
        <f>'Moving Avg'!G783</f>
        <v>20.542345999999998</v>
      </c>
      <c r="I783" s="2">
        <f>'Moving Avg'!H783</f>
        <v>18.389912000000017</v>
      </c>
      <c r="J783" s="5" t="str">
        <f>OBV!F783</f>
        <v>BEARISH</v>
      </c>
      <c r="K783" s="5" t="str">
        <f>OBV!G783</f>
        <v>NEUTRAL</v>
      </c>
      <c r="L783" s="5" t="str">
        <f>OBV!H783</f>
        <v>CONFIRMED BEARISH</v>
      </c>
    </row>
    <row r="784" spans="1:12" ht="13.5" x14ac:dyDescent="0.25">
      <c r="A784" s="3">
        <f>RSI!A784</f>
        <v>45741</v>
      </c>
      <c r="B784" s="2">
        <f>RSI!B784</f>
        <v>20.763300000000001</v>
      </c>
      <c r="C784" s="2">
        <f>RSI!I784</f>
        <v>52.400895276910781</v>
      </c>
      <c r="D784" s="2">
        <f>MACD!E784</f>
        <v>0.10859903839365259</v>
      </c>
      <c r="E784" s="2">
        <f>MACD!F784</f>
        <v>-1.5504544000231237E-2</v>
      </c>
      <c r="F784" s="2">
        <f>'Moving Avg'!D784</f>
        <v>20.759620000000002</v>
      </c>
      <c r="G784" s="2">
        <f>'Moving Avg'!F784</f>
        <v>20.803599999999999</v>
      </c>
      <c r="H784" s="2">
        <f>'Moving Avg'!G784</f>
        <v>20.552430000000001</v>
      </c>
      <c r="I784" s="2">
        <f>'Moving Avg'!H784</f>
        <v>18.406807000000018</v>
      </c>
      <c r="J784" s="5" t="str">
        <f>OBV!F784</f>
        <v>BEARISH</v>
      </c>
      <c r="K784" s="5" t="str">
        <f>OBV!G784</f>
        <v>NEUTRAL</v>
      </c>
      <c r="L784" s="5" t="str">
        <f>OBV!H784</f>
        <v>CONFIRMED BEARISH</v>
      </c>
    </row>
    <row r="785" spans="1:12" ht="13.5" x14ac:dyDescent="0.25">
      <c r="A785" s="3">
        <f>RSI!A785</f>
        <v>45742</v>
      </c>
      <c r="B785" s="2">
        <f>RSI!B785</f>
        <v>20.763300000000001</v>
      </c>
      <c r="C785" s="2">
        <f>RSI!I785</f>
        <v>52.400895276910781</v>
      </c>
      <c r="D785" s="2">
        <f>MACD!E785</f>
        <v>7.8570701394262699E-2</v>
      </c>
      <c r="E785" s="2">
        <f>MACD!F785</f>
        <v>3.3105050786675499E-3</v>
      </c>
      <c r="F785" s="2">
        <f>'Moving Avg'!D785</f>
        <v>20.743120000000001</v>
      </c>
      <c r="G785" s="2">
        <f>'Moving Avg'!F785</f>
        <v>20.800850000000004</v>
      </c>
      <c r="H785" s="2">
        <f>'Moving Avg'!G785</f>
        <v>20.552247999999999</v>
      </c>
      <c r="I785" s="2">
        <f>'Moving Avg'!H785</f>
        <v>18.423702000000016</v>
      </c>
      <c r="J785" s="5" t="str">
        <f>OBV!F785</f>
        <v>BEARISH</v>
      </c>
      <c r="K785" s="5" t="str">
        <f>OBV!G785</f>
        <v>NEUTRAL</v>
      </c>
      <c r="L785" s="5" t="str">
        <f>OBV!H785</f>
        <v>CONFIRMED BEARISH</v>
      </c>
    </row>
    <row r="786" spans="1:12" ht="13.5" x14ac:dyDescent="0.25">
      <c r="A786" s="3">
        <f>RSI!A786</f>
        <v>45743</v>
      </c>
      <c r="B786" s="2">
        <f>RSI!B786</f>
        <v>20.625800000000002</v>
      </c>
      <c r="C786" s="2">
        <f>RSI!I786</f>
        <v>49.607941965830854</v>
      </c>
      <c r="D786" s="2">
        <f>MACD!E786</f>
        <v>0.10355453193440667</v>
      </c>
      <c r="E786" s="2">
        <f>MACD!F786</f>
        <v>2.3359310449815374E-2</v>
      </c>
      <c r="F786" s="2">
        <f>'Moving Avg'!D786</f>
        <v>20.708300000000001</v>
      </c>
      <c r="G786" s="2">
        <f>'Moving Avg'!F786</f>
        <v>20.792600000000004</v>
      </c>
      <c r="H786" s="2">
        <f>'Moving Avg'!G786</f>
        <v>20.551331999999999</v>
      </c>
      <c r="I786" s="2">
        <f>'Moving Avg'!H786</f>
        <v>18.439909500000013</v>
      </c>
      <c r="J786" s="5" t="str">
        <f>OBV!F786</f>
        <v>BEARISH</v>
      </c>
      <c r="K786" s="5" t="str">
        <f>OBV!G786</f>
        <v>NEUTRAL</v>
      </c>
      <c r="L786" s="5" t="str">
        <f>OBV!H786</f>
        <v>CONFIRMED BEARISH</v>
      </c>
    </row>
    <row r="787" spans="1:12" ht="13.5" x14ac:dyDescent="0.25">
      <c r="A787" s="3">
        <f>RSI!A787</f>
        <v>45744</v>
      </c>
      <c r="B787" s="2">
        <f>RSI!B787</f>
        <v>20.607399999999998</v>
      </c>
      <c r="C787" s="2">
        <f>RSI!I787</f>
        <v>49.22980175337706</v>
      </c>
      <c r="D787" s="2">
        <f>MACD!E787</f>
        <v>7.9697367463758439E-2</v>
      </c>
      <c r="E787" s="2">
        <f>MACD!F787</f>
        <v>3.4626921852603992E-2</v>
      </c>
      <c r="F787" s="2">
        <f>'Moving Avg'!D787</f>
        <v>20.704619999999998</v>
      </c>
      <c r="G787" s="2">
        <f>'Moving Avg'!F787</f>
        <v>20.787100000000002</v>
      </c>
      <c r="H787" s="2">
        <f>'Moving Avg'!G787</f>
        <v>20.550964</v>
      </c>
      <c r="I787" s="2">
        <f>'Moving Avg'!H787</f>
        <v>18.461240500000017</v>
      </c>
      <c r="J787" s="5" t="str">
        <f>OBV!F787</f>
        <v>BEARISH</v>
      </c>
      <c r="K787" s="5" t="str">
        <f>OBV!G787</f>
        <v>NEUTRAL</v>
      </c>
      <c r="L787" s="5" t="str">
        <f>OBV!H787</f>
        <v>CONFIRMED BEARISH</v>
      </c>
    </row>
    <row r="788" spans="1:12" ht="13.5" x14ac:dyDescent="0.25">
      <c r="A788" s="3">
        <f>RSI!A788</f>
        <v>45749</v>
      </c>
      <c r="B788" s="2">
        <f>RSI!B788</f>
        <v>20.809100000000001</v>
      </c>
      <c r="C788" s="2">
        <f>RSI!I788</f>
        <v>53.421233473707574</v>
      </c>
      <c r="D788" s="2">
        <f>MACD!E788</f>
        <v>8.7151185984318147E-2</v>
      </c>
      <c r="E788" s="2">
        <f>MACD!F788</f>
        <v>4.5131774678946829E-2</v>
      </c>
      <c r="F788" s="2">
        <f>'Moving Avg'!D788</f>
        <v>20.71378</v>
      </c>
      <c r="G788" s="2">
        <f>'Moving Avg'!F788</f>
        <v>20.792140000000003</v>
      </c>
      <c r="H788" s="2">
        <f>'Moving Avg'!G788</f>
        <v>20.536663999999995</v>
      </c>
      <c r="I788" s="2">
        <f>'Moving Avg'!H788</f>
        <v>18.480450500000014</v>
      </c>
      <c r="J788" s="5" t="str">
        <f>OBV!F788</f>
        <v>BULLISH</v>
      </c>
      <c r="K788" s="5" t="str">
        <f>OBV!G788</f>
        <v>STRONG</v>
      </c>
      <c r="L788" s="5" t="str">
        <f>OBV!H788</f>
        <v>CONFIRMED BULLISH</v>
      </c>
    </row>
    <row r="789" spans="1:12" ht="13.5" x14ac:dyDescent="0.25">
      <c r="A789" s="3">
        <f>RSI!A789</f>
        <v>45750</v>
      </c>
      <c r="B789" s="2">
        <f>RSI!B789</f>
        <v>21.5425</v>
      </c>
      <c r="C789" s="2">
        <f>RSI!I789</f>
        <v>64.800409950349987</v>
      </c>
      <c r="D789" s="2">
        <f>MACD!E789</f>
        <v>2.9732369315418339E-2</v>
      </c>
      <c r="E789" s="2">
        <f>MACD!F789</f>
        <v>4.2051893606241134E-2</v>
      </c>
      <c r="F789" s="2">
        <f>'Moving Avg'!D789</f>
        <v>20.869620000000001</v>
      </c>
      <c r="G789" s="2">
        <f>'Moving Avg'!F789</f>
        <v>20.817810000000005</v>
      </c>
      <c r="H789" s="2">
        <f>'Moving Avg'!G789</f>
        <v>20.536663999999995</v>
      </c>
      <c r="I789" s="2">
        <f>'Moving Avg'!H789</f>
        <v>18.501676000000014</v>
      </c>
      <c r="J789" s="5" t="str">
        <f>OBV!F789</f>
        <v>BULLISH</v>
      </c>
      <c r="K789" s="5" t="str">
        <f>OBV!G789</f>
        <v>STRONG</v>
      </c>
      <c r="L789" s="5" t="str">
        <f>OBV!H789</f>
        <v>CONFIRMED BULLISH</v>
      </c>
    </row>
    <row r="790" spans="1:12" ht="13.5" x14ac:dyDescent="0.25">
      <c r="A790" s="3">
        <f>RSI!A790</f>
        <v>45751</v>
      </c>
      <c r="B790" s="2">
        <f>RSI!B790</f>
        <v>22.000800000000002</v>
      </c>
      <c r="C790" s="2">
        <f>RSI!I790</f>
        <v>69.770334797245411</v>
      </c>
      <c r="D790" s="2">
        <f>MACD!E790</f>
        <v>-5.0942001229337563E-2</v>
      </c>
      <c r="E790" s="2">
        <f>MACD!F790</f>
        <v>2.3453114639125396E-2</v>
      </c>
      <c r="F790" s="2">
        <f>'Moving Avg'!D790</f>
        <v>21.11712</v>
      </c>
      <c r="G790" s="2">
        <f>'Moving Avg'!F790</f>
        <v>20.884730000000005</v>
      </c>
      <c r="H790" s="2">
        <f>'Moving Avg'!G790</f>
        <v>20.557013999999999</v>
      </c>
      <c r="I790" s="2">
        <f>'Moving Avg'!H790</f>
        <v>18.525193000000012</v>
      </c>
      <c r="J790" s="5" t="str">
        <f>OBV!F790</f>
        <v>BULLISH</v>
      </c>
      <c r="K790" s="5" t="str">
        <f>OBV!G790</f>
        <v>STRONG</v>
      </c>
      <c r="L790" s="5" t="str">
        <f>OBV!H790</f>
        <v>CONFIRMED BULLISH</v>
      </c>
    </row>
    <row r="791" spans="1:12" ht="13.5" x14ac:dyDescent="0.25">
      <c r="A791" s="3">
        <f>RSI!A791</f>
        <v>45754</v>
      </c>
      <c r="B791" s="2">
        <f>RSI!B791</f>
        <v>22.000800000000002</v>
      </c>
      <c r="C791" s="2">
        <f>RSI!I791</f>
        <v>69.770334797245411</v>
      </c>
      <c r="D791" s="2">
        <f>MACD!E791</f>
        <v>-0.13379181289569075</v>
      </c>
      <c r="E791" s="2">
        <f>MACD!F791</f>
        <v>-7.995870867837835E-3</v>
      </c>
      <c r="F791" s="2">
        <f>'Moving Avg'!D791</f>
        <v>21.392119999999998</v>
      </c>
      <c r="G791" s="2">
        <f>'Moving Avg'!F791</f>
        <v>20.936525000000007</v>
      </c>
      <c r="H791" s="2">
        <f>'Moving Avg'!G791</f>
        <v>20.582681999999998</v>
      </c>
      <c r="I791" s="2">
        <f>'Moving Avg'!H791</f>
        <v>18.550448500000012</v>
      </c>
      <c r="J791" s="5" t="str">
        <f>OBV!F791</f>
        <v>BULLISH</v>
      </c>
      <c r="K791" s="5" t="str">
        <f>OBV!G791</f>
        <v>STRONG</v>
      </c>
      <c r="L791" s="5" t="str">
        <f>OBV!H791</f>
        <v>CONFIRMED BULLISH</v>
      </c>
    </row>
    <row r="792" spans="1:12" ht="13.5" x14ac:dyDescent="0.25">
      <c r="A792" s="3">
        <f>RSI!A792</f>
        <v>45755</v>
      </c>
      <c r="B792" s="2">
        <f>RSI!B792</f>
        <v>21.808299999999999</v>
      </c>
      <c r="C792" s="2">
        <f>RSI!I792</f>
        <v>65.280349389703673</v>
      </c>
      <c r="D792" s="2">
        <f>MACD!E792</f>
        <v>-0.22338876718818312</v>
      </c>
      <c r="E792" s="2">
        <f>MACD!F792</f>
        <v>-5.1074450131906896E-2</v>
      </c>
      <c r="F792" s="2">
        <f>'Moving Avg'!D792</f>
        <v>21.632300000000001</v>
      </c>
      <c r="G792" s="2">
        <f>'Moving Avg'!F792</f>
        <v>20.980070000000005</v>
      </c>
      <c r="H792" s="2">
        <f>'Moving Avg'!G792</f>
        <v>20.599731999999996</v>
      </c>
      <c r="I792" s="2">
        <f>'Moving Avg'!H792</f>
        <v>18.574741500000012</v>
      </c>
      <c r="J792" s="5" t="str">
        <f>OBV!F792</f>
        <v>BULLISH</v>
      </c>
      <c r="K792" s="5" t="str">
        <f>OBV!G792</f>
        <v>STRONG</v>
      </c>
      <c r="L792" s="5" t="str">
        <f>OBV!H792</f>
        <v>CONFIRMED BULLISH</v>
      </c>
    </row>
    <row r="793" spans="1:12" ht="13.5" x14ac:dyDescent="0.25">
      <c r="A793" s="3">
        <f>RSI!A793</f>
        <v>45757</v>
      </c>
      <c r="B793" s="2">
        <f>RSI!B793</f>
        <v>21.359100000000002</v>
      </c>
      <c r="C793" s="2">
        <f>RSI!I793</f>
        <v>56.192769229512507</v>
      </c>
      <c r="D793" s="2">
        <f>MACD!E793</f>
        <v>-0.25008793346078306</v>
      </c>
      <c r="E793" s="2">
        <f>MACD!F793</f>
        <v>-9.0877146797682135E-2</v>
      </c>
      <c r="F793" s="2">
        <f>'Moving Avg'!D793</f>
        <v>21.7423</v>
      </c>
      <c r="G793" s="2">
        <f>'Moving Avg'!F793</f>
        <v>21.000235000000007</v>
      </c>
      <c r="H793" s="2">
        <f>'Moving Avg'!G793</f>
        <v>20.612565999999998</v>
      </c>
      <c r="I793" s="2">
        <f>'Moving Avg'!H793</f>
        <v>18.596788500000013</v>
      </c>
      <c r="J793" s="5" t="str">
        <f>OBV!F793</f>
        <v>BULLISH</v>
      </c>
      <c r="K793" s="5" t="str">
        <f>OBV!G793</f>
        <v>NEUTRAL</v>
      </c>
      <c r="L793" s="5" t="str">
        <f>OBV!H793</f>
        <v>CONFIRMED BULLISH</v>
      </c>
    </row>
    <row r="794" spans="1:12" ht="13.5" x14ac:dyDescent="0.25">
      <c r="A794" s="3">
        <f>RSI!A794</f>
        <v>45758</v>
      </c>
      <c r="B794" s="2">
        <f>RSI!B794</f>
        <v>20.9466</v>
      </c>
      <c r="C794" s="2">
        <f>RSI!I794</f>
        <v>49.392918743153317</v>
      </c>
      <c r="D794" s="2">
        <f>MACD!E794</f>
        <v>-0.24439026676882136</v>
      </c>
      <c r="E794" s="2">
        <f>MACD!F794</f>
        <v>-0.12157977079190999</v>
      </c>
      <c r="F794" s="2">
        <f>'Moving Avg'!D794</f>
        <v>21.62312</v>
      </c>
      <c r="G794" s="2">
        <f>'Moving Avg'!F794</f>
        <v>20.999775000000007</v>
      </c>
      <c r="H794" s="2">
        <f>'Moving Avg'!G794</f>
        <v>20.617331999999998</v>
      </c>
      <c r="I794" s="2">
        <f>'Moving Avg'!H794</f>
        <v>18.616773000000013</v>
      </c>
      <c r="J794" s="5" t="str">
        <f>OBV!F794</f>
        <v>BEARISH</v>
      </c>
      <c r="K794" s="5" t="str">
        <f>OBV!G794</f>
        <v>NEUTRAL</v>
      </c>
      <c r="L794" s="5" t="str">
        <f>OBV!H794</f>
        <v>CONFIRMED BEARISH</v>
      </c>
    </row>
    <row r="795" spans="1:12" ht="13.5" x14ac:dyDescent="0.25">
      <c r="A795" s="3">
        <f>RSI!A795</f>
        <v>45761</v>
      </c>
      <c r="B795" s="2">
        <f>RSI!B795</f>
        <v>20.167400000000001</v>
      </c>
      <c r="C795" s="2">
        <f>RSI!I795</f>
        <v>39.635896615743562</v>
      </c>
      <c r="D795" s="2">
        <f>MACD!E795</f>
        <v>-0.18151157899855264</v>
      </c>
      <c r="E795" s="2">
        <f>MACD!F795</f>
        <v>-0.13356613243323853</v>
      </c>
      <c r="F795" s="2">
        <f>'Moving Avg'!D795</f>
        <v>21.256440000000001</v>
      </c>
      <c r="G795" s="2">
        <f>'Moving Avg'!F795</f>
        <v>20.977315000000004</v>
      </c>
      <c r="H795" s="2">
        <f>'Moving Avg'!G795</f>
        <v>20.607613999999998</v>
      </c>
      <c r="I795" s="2">
        <f>'Moving Avg'!H795</f>
        <v>18.632861500000011</v>
      </c>
      <c r="J795" s="5" t="str">
        <f>OBV!F795</f>
        <v>BEARISH</v>
      </c>
      <c r="K795" s="5" t="str">
        <f>OBV!G795</f>
        <v>WEAK</v>
      </c>
      <c r="L795" s="5" t="str">
        <f>OBV!H795</f>
        <v>CONFIRMED BEARISH</v>
      </c>
    </row>
    <row r="796" spans="1:12" ht="13.5" x14ac:dyDescent="0.25">
      <c r="A796" s="3">
        <f>RSI!A796</f>
        <v>45762</v>
      </c>
      <c r="B796" s="2">
        <f>RSI!B796</f>
        <v>20.790800000000001</v>
      </c>
      <c r="C796" s="2">
        <f>RSI!I796</f>
        <v>48.415490758730897</v>
      </c>
      <c r="D796" s="2">
        <f>MACD!E796</f>
        <v>-0.1907198825517753</v>
      </c>
      <c r="E796" s="2">
        <f>MACD!F796</f>
        <v>-0.14499688245694589</v>
      </c>
      <c r="F796" s="2">
        <f>'Moving Avg'!D796</f>
        <v>21.01444</v>
      </c>
      <c r="G796" s="2">
        <f>'Moving Avg'!F796</f>
        <v>20.972735000000004</v>
      </c>
      <c r="H796" s="2">
        <f>'Moving Avg'!G796</f>
        <v>20.623747999999996</v>
      </c>
      <c r="I796" s="2">
        <f>'Moving Avg'!H796</f>
        <v>18.654240000000012</v>
      </c>
      <c r="J796" s="5" t="str">
        <f>OBV!F796</f>
        <v>BEARISH</v>
      </c>
      <c r="K796" s="5" t="str">
        <f>OBV!G796</f>
        <v>NEUTRAL</v>
      </c>
      <c r="L796" s="5" t="str">
        <f>OBV!H796</f>
        <v>CONFIRMED BEARISH</v>
      </c>
    </row>
    <row r="797" spans="1:12" ht="13.5" x14ac:dyDescent="0.25">
      <c r="A797" s="3">
        <f>RSI!A797</f>
        <v>45763</v>
      </c>
      <c r="B797" s="2">
        <f>RSI!B797</f>
        <v>20.790800000000001</v>
      </c>
      <c r="C797" s="2">
        <f>RSI!I797</f>
        <v>48.415490758730897</v>
      </c>
      <c r="D797" s="2">
        <f>MACD!E797</f>
        <v>-0.20047203054872398</v>
      </c>
      <c r="E797" s="2">
        <f>MACD!F797</f>
        <v>-0.15609191207530151</v>
      </c>
      <c r="F797" s="2">
        <f>'Moving Avg'!D797</f>
        <v>20.810940000000002</v>
      </c>
      <c r="G797" s="2">
        <f>'Moving Avg'!F797</f>
        <v>20.983280000000001</v>
      </c>
      <c r="H797" s="2">
        <f>'Moving Avg'!G797</f>
        <v>20.636581999999994</v>
      </c>
      <c r="I797" s="2">
        <f>'Moving Avg'!H797</f>
        <v>18.675618500000013</v>
      </c>
      <c r="J797" s="5" t="str">
        <f>OBV!F797</f>
        <v>BEARISH</v>
      </c>
      <c r="K797" s="5" t="str">
        <f>OBV!G797</f>
        <v>NEUTRAL</v>
      </c>
      <c r="L797" s="5" t="str">
        <f>OBV!H797</f>
        <v>CONFIRMED BEARISH</v>
      </c>
    </row>
    <row r="798" spans="1:12" ht="13.5" x14ac:dyDescent="0.25">
      <c r="A798" s="3">
        <f>RSI!A798</f>
        <v>45764</v>
      </c>
      <c r="B798" s="2">
        <f>RSI!B798</f>
        <v>20.708300000000001</v>
      </c>
      <c r="C798" s="2">
        <f>RSI!I798</f>
        <v>47.358312026064866</v>
      </c>
      <c r="D798" s="2">
        <f>MACD!E798</f>
        <v>-0.17077616894464143</v>
      </c>
      <c r="E798" s="2">
        <f>MACD!F798</f>
        <v>-0.1590287634491695</v>
      </c>
      <c r="F798" s="2">
        <f>'Moving Avg'!D798</f>
        <v>20.680780000000006</v>
      </c>
      <c r="G798" s="2">
        <f>'Moving Avg'!F798</f>
        <v>20.975950000000001</v>
      </c>
      <c r="H798" s="2">
        <f>'Moving Avg'!G798</f>
        <v>20.643916000000001</v>
      </c>
      <c r="I798" s="2">
        <f>'Moving Avg'!H798</f>
        <v>18.694411500000012</v>
      </c>
      <c r="J798" s="5" t="str">
        <f>OBV!F798</f>
        <v>BEARISH</v>
      </c>
      <c r="K798" s="5" t="str">
        <f>OBV!G798</f>
        <v>NEUTRAL</v>
      </c>
      <c r="L798" s="5" t="str">
        <f>OBV!H798</f>
        <v>CONFIRMED BEARISH</v>
      </c>
    </row>
    <row r="799" spans="1:12" ht="13.5" x14ac:dyDescent="0.25">
      <c r="A799" s="3">
        <f>RSI!A799</f>
        <v>45765</v>
      </c>
      <c r="B799" s="2">
        <f>RSI!B799</f>
        <v>20.570699999999999</v>
      </c>
      <c r="C799" s="2">
        <f>RSI!I799</f>
        <v>45.570994339649907</v>
      </c>
      <c r="D799" s="2">
        <f>MACD!E799</f>
        <v>-2.1391933568853716E-2</v>
      </c>
      <c r="E799" s="2">
        <f>MACD!F799</f>
        <v>-0.13150139747310632</v>
      </c>
      <c r="F799" s="2">
        <f>'Moving Avg'!D799</f>
        <v>20.605600000000003</v>
      </c>
      <c r="G799" s="2">
        <f>'Moving Avg'!F799</f>
        <v>20.964489999999998</v>
      </c>
      <c r="H799" s="2">
        <f>'Moving Avg'!G799</f>
        <v>20.662981999999996</v>
      </c>
      <c r="I799" s="2">
        <f>'Moving Avg'!H799</f>
        <v>18.710430500000015</v>
      </c>
      <c r="J799" s="5" t="str">
        <f>OBV!F799</f>
        <v>BEARISH</v>
      </c>
      <c r="K799" s="5" t="str">
        <f>OBV!G799</f>
        <v>NEUTRAL</v>
      </c>
      <c r="L799" s="5" t="str">
        <f>OBV!H799</f>
        <v>CONFIRMED BEARISH</v>
      </c>
    </row>
    <row r="800" spans="1:12" ht="13.5" x14ac:dyDescent="0.25">
      <c r="A800" s="3">
        <f>RSI!A800</f>
        <v>45768</v>
      </c>
      <c r="B800" s="2">
        <f>RSI!B800</f>
        <v>20.570699999999999</v>
      </c>
      <c r="C800" s="2">
        <f>RSI!I800</f>
        <v>45.570994339649907</v>
      </c>
      <c r="D800" s="2">
        <f>MACD!E800</f>
        <v>0.17747311618219186</v>
      </c>
      <c r="E800" s="2">
        <f>MACD!F800</f>
        <v>-6.9706494742046696E-2</v>
      </c>
      <c r="F800" s="2">
        <f>'Moving Avg'!D800</f>
        <v>20.686260000000001</v>
      </c>
      <c r="G800" s="2">
        <f>'Moving Avg'!F800</f>
        <v>20.950734999999998</v>
      </c>
      <c r="H800" s="2">
        <f>'Moving Avg'!G800</f>
        <v>20.674714000000005</v>
      </c>
      <c r="I800" s="2">
        <f>'Moving Avg'!H800</f>
        <v>18.730708500000013</v>
      </c>
      <c r="J800" s="5" t="str">
        <f>OBV!F800</f>
        <v>BULLISH</v>
      </c>
      <c r="K800" s="5" t="str">
        <f>OBV!G800</f>
        <v>NEUTRAL</v>
      </c>
      <c r="L800" s="5" t="str">
        <f>OBV!H800</f>
        <v>CONFIRMED BULLISH</v>
      </c>
    </row>
    <row r="801" spans="1:12" ht="13.5" x14ac:dyDescent="0.25">
      <c r="A801" s="3">
        <f>RSI!A801</f>
        <v>45769</v>
      </c>
      <c r="B801" s="2">
        <f>RSI!B801</f>
        <v>21.799099999999999</v>
      </c>
      <c r="C801" s="2">
        <f>RSI!I801</f>
        <v>60.863490198890744</v>
      </c>
      <c r="D801" s="2">
        <f>MACD!E801</f>
        <v>0.25656142449219033</v>
      </c>
      <c r="E801" s="2">
        <f>MACD!F801</f>
        <v>-4.4529108951992941E-3</v>
      </c>
      <c r="F801" s="2">
        <f>'Moving Avg'!D801</f>
        <v>20.887920000000001</v>
      </c>
      <c r="G801" s="2">
        <f>'Moving Avg'!F801</f>
        <v>21.000695</v>
      </c>
      <c r="H801" s="2">
        <f>'Moving Avg'!G801</f>
        <v>20.710464000000002</v>
      </c>
      <c r="I801" s="2">
        <f>'Moving Avg'!H801</f>
        <v>18.755390000000013</v>
      </c>
      <c r="J801" s="5" t="str">
        <f>OBV!F801</f>
        <v>BULLISH</v>
      </c>
      <c r="K801" s="5" t="str">
        <f>OBV!G801</f>
        <v>NEUTRAL</v>
      </c>
      <c r="L801" s="5" t="str">
        <f>OBV!H801</f>
        <v>CONFIRMED BULLISH</v>
      </c>
    </row>
    <row r="802" spans="1:12" ht="13.5" x14ac:dyDescent="0.25">
      <c r="A802" s="3">
        <f>RSI!A802</f>
        <v>45770</v>
      </c>
      <c r="B802" s="2">
        <f>RSI!B802</f>
        <v>21.991599999999998</v>
      </c>
      <c r="C802" s="2">
        <f>RSI!I802</f>
        <v>62.635175286855969</v>
      </c>
      <c r="D802" s="2">
        <f>MACD!E802</f>
        <v>0.27402535351578194</v>
      </c>
      <c r="E802" s="2">
        <f>MACD!F802</f>
        <v>5.1242741986996958E-2</v>
      </c>
      <c r="F802" s="2">
        <f>'Moving Avg'!D802</f>
        <v>21.128080000000001</v>
      </c>
      <c r="G802" s="2">
        <f>'Moving Avg'!F802</f>
        <v>21.068984999999998</v>
      </c>
      <c r="H802" s="2">
        <f>'Moving Avg'!G802</f>
        <v>20.743464000000003</v>
      </c>
      <c r="I802" s="2">
        <f>'Moving Avg'!H802</f>
        <v>18.782164000000012</v>
      </c>
      <c r="J802" s="5" t="str">
        <f>OBV!F802</f>
        <v>BULLISH</v>
      </c>
      <c r="K802" s="5" t="str">
        <f>OBV!G802</f>
        <v>STRONG</v>
      </c>
      <c r="L802" s="5" t="str">
        <f>OBV!H802</f>
        <v>CONFIRMED BULLISH</v>
      </c>
    </row>
    <row r="803" spans="1:12" ht="13.5" x14ac:dyDescent="0.25">
      <c r="A803" s="3">
        <f>RSI!A803</f>
        <v>45771</v>
      </c>
      <c r="B803" s="2">
        <f>RSI!B803</f>
        <v>21.964099999999998</v>
      </c>
      <c r="C803" s="2">
        <f>RSI!I803</f>
        <v>62.201968541983653</v>
      </c>
      <c r="D803" s="2">
        <f>MACD!E803</f>
        <v>0.21542557877910085</v>
      </c>
      <c r="E803" s="2">
        <f>MACD!F803</f>
        <v>8.4079309345417741E-2</v>
      </c>
      <c r="F803" s="2">
        <f>'Moving Avg'!D803</f>
        <v>21.379239999999999</v>
      </c>
      <c r="G803" s="2">
        <f>'Moving Avg'!F803</f>
        <v>21.129024999999999</v>
      </c>
      <c r="H803" s="2">
        <f>'Moving Avg'!G803</f>
        <v>20.788382000000002</v>
      </c>
      <c r="I803" s="2">
        <f>'Moving Avg'!H803</f>
        <v>18.805497500000012</v>
      </c>
      <c r="J803" s="5" t="str">
        <f>OBV!F803</f>
        <v>BULLISH</v>
      </c>
      <c r="K803" s="5" t="str">
        <f>OBV!G803</f>
        <v>STRONG</v>
      </c>
      <c r="L803" s="5" t="str">
        <f>OBV!H803</f>
        <v>CONFIRMED BULLISH</v>
      </c>
    </row>
    <row r="804" spans="1:12" ht="13.5" x14ac:dyDescent="0.25">
      <c r="A804" s="3">
        <f>RSI!A804</f>
        <v>45772</v>
      </c>
      <c r="B804" s="2">
        <f>RSI!B804</f>
        <v>21.9</v>
      </c>
      <c r="C804" s="2">
        <f>RSI!I804</f>
        <v>61.140478882741299</v>
      </c>
      <c r="D804" s="2">
        <f>MACD!E804</f>
        <v>0.1014511047970359</v>
      </c>
      <c r="E804" s="2">
        <f>MACD!F804</f>
        <v>8.7553668435741375E-2</v>
      </c>
      <c r="F804" s="2">
        <f>'Moving Avg'!D804</f>
        <v>21.645100000000003</v>
      </c>
      <c r="G804" s="2">
        <f>'Moving Avg'!F804</f>
        <v>21.185859999999998</v>
      </c>
      <c r="H804" s="2">
        <f>'Moving Avg'!G804</f>
        <v>20.818818</v>
      </c>
      <c r="I804" s="2">
        <f>'Moving Avg'!H804</f>
        <v>18.828728000000016</v>
      </c>
      <c r="J804" s="5" t="str">
        <f>OBV!F804</f>
        <v>BULLISH</v>
      </c>
      <c r="K804" s="5" t="str">
        <f>OBV!G804</f>
        <v>STRONG</v>
      </c>
      <c r="L804" s="5" t="str">
        <f>OBV!H804</f>
        <v>CONFIRMED BULLISH</v>
      </c>
    </row>
    <row r="805" spans="1:12" ht="13.5" x14ac:dyDescent="0.25">
      <c r="A805" s="3">
        <f>RSI!A805</f>
        <v>45775</v>
      </c>
      <c r="B805" s="2">
        <f>RSI!B805</f>
        <v>22.3675</v>
      </c>
      <c r="C805" s="2">
        <f>RSI!I805</f>
        <v>65.733418054355823</v>
      </c>
      <c r="D805" s="2">
        <f>MACD!E805</f>
        <v>-0.15437278342021443</v>
      </c>
      <c r="E805" s="2">
        <f>MACD!F805</f>
        <v>3.9168378064550216E-2</v>
      </c>
      <c r="F805" s="2">
        <f>'Moving Avg'!D805</f>
        <v>22.004460000000002</v>
      </c>
      <c r="G805" s="2">
        <f>'Moving Avg'!F805</f>
        <v>21.266069999999996</v>
      </c>
      <c r="H805" s="2">
        <f>'Moving Avg'!G805</f>
        <v>20.860985999999997</v>
      </c>
      <c r="I805" s="2">
        <f>'Moving Avg'!H805</f>
        <v>18.854687000000016</v>
      </c>
      <c r="J805" s="5" t="str">
        <f>OBV!F805</f>
        <v>BULLISH</v>
      </c>
      <c r="K805" s="5" t="str">
        <f>OBV!G805</f>
        <v>STRONG</v>
      </c>
      <c r="L805" s="5" t="str">
        <f>OBV!H805</f>
        <v>CONFIRMED BULLISH</v>
      </c>
    </row>
    <row r="806" spans="1:12" ht="13.5" x14ac:dyDescent="0.25">
      <c r="A806" s="3">
        <f>RSI!A806</f>
        <v>45776</v>
      </c>
      <c r="B806" s="2">
        <f>RSI!B806</f>
        <v>22.2483</v>
      </c>
      <c r="C806" s="2">
        <f>RSI!I806</f>
        <v>63.667143911739458</v>
      </c>
      <c r="D806" s="2">
        <f>MACD!E806</f>
        <v>-0.27338041340900432</v>
      </c>
      <c r="E806" s="2">
        <f>MACD!F806</f>
        <v>-2.3341380230160691E-2</v>
      </c>
      <c r="F806" s="2">
        <f>'Moving Avg'!D806</f>
        <v>22.094299999999997</v>
      </c>
      <c r="G806" s="2">
        <f>'Moving Avg'!F806</f>
        <v>21.347194999999999</v>
      </c>
      <c r="H806" s="2">
        <f>'Moving Avg'!G806</f>
        <v>20.904620000000001</v>
      </c>
      <c r="I806" s="2">
        <f>'Moving Avg'!H806</f>
        <v>18.880050000000015</v>
      </c>
      <c r="J806" s="5" t="str">
        <f>OBV!F806</f>
        <v>BULLISH</v>
      </c>
      <c r="K806" s="5" t="str">
        <f>OBV!G806</f>
        <v>STRONG</v>
      </c>
      <c r="L806" s="5" t="str">
        <f>OBV!H806</f>
        <v>CONFIRMED BULLISH</v>
      </c>
    </row>
    <row r="807" spans="1:12" ht="13.5" x14ac:dyDescent="0.25">
      <c r="A807" s="3">
        <f>RSI!A807</f>
        <v>45777</v>
      </c>
      <c r="B807" s="2">
        <f>RSI!B807</f>
        <v>22.239100000000001</v>
      </c>
      <c r="C807" s="2">
        <f>RSI!I807</f>
        <v>63.501231022923307</v>
      </c>
      <c r="D807" s="2">
        <f>MACD!E807</f>
        <v>-0.37943276837561513</v>
      </c>
      <c r="E807" s="2">
        <f>MACD!F807</f>
        <v>-9.4559657859251592E-2</v>
      </c>
      <c r="F807" s="2">
        <f>'Moving Avg'!D807</f>
        <v>22.143799999999999</v>
      </c>
      <c r="G807" s="2">
        <f>'Moving Avg'!F807</f>
        <v>21.428779999999996</v>
      </c>
      <c r="H807" s="2">
        <f>'Moving Avg'!G807</f>
        <v>20.949169999999995</v>
      </c>
      <c r="I807" s="2">
        <f>'Moving Avg'!H807</f>
        <v>18.905367000000016</v>
      </c>
      <c r="J807" s="5" t="str">
        <f>OBV!F807</f>
        <v>BULLISH</v>
      </c>
      <c r="K807" s="5" t="str">
        <f>OBV!G807</f>
        <v>NEUTRAL</v>
      </c>
      <c r="L807" s="5" t="str">
        <f>OBV!H807</f>
        <v>CONFIRMED BULLISH</v>
      </c>
    </row>
    <row r="808" spans="1:12" ht="13.5" x14ac:dyDescent="0.25">
      <c r="A808" s="3">
        <f>RSI!A808</f>
        <v>45779</v>
      </c>
      <c r="B808" s="2">
        <f>RSI!B808</f>
        <v>21.835799999999999</v>
      </c>
      <c r="C808" s="2">
        <f>RSI!I808</f>
        <v>56.54485670523183</v>
      </c>
      <c r="D808" s="2">
        <f>MACD!E808</f>
        <v>-0.45752127704317402</v>
      </c>
      <c r="E808" s="2">
        <f>MACD!F808</f>
        <v>-0.16715198169603609</v>
      </c>
      <c r="F808" s="2">
        <f>'Moving Avg'!D808</f>
        <v>22.11814</v>
      </c>
      <c r="G808" s="2">
        <f>'Moving Avg'!F808</f>
        <v>21.480114999999998</v>
      </c>
      <c r="H808" s="2">
        <f>'Moving Avg'!G808</f>
        <v>21.004537999999997</v>
      </c>
      <c r="I808" s="2">
        <f>'Moving Avg'!H808</f>
        <v>18.930449500000016</v>
      </c>
      <c r="J808" s="5" t="str">
        <f>OBV!F808</f>
        <v>BULLISH</v>
      </c>
      <c r="K808" s="5" t="str">
        <f>OBV!G808</f>
        <v>NEUTRAL</v>
      </c>
      <c r="L808" s="5" t="str">
        <f>OBV!H808</f>
        <v>BULLISH DIVERGENCE</v>
      </c>
    </row>
    <row r="809" spans="1:12" ht="13.5" x14ac:dyDescent="0.25">
      <c r="A809" s="3">
        <f>RSI!A809</f>
        <v>45782</v>
      </c>
      <c r="B809" s="2">
        <f>RSI!B809</f>
        <v>21.909099999999999</v>
      </c>
      <c r="C809" s="2">
        <f>RSI!I809</f>
        <v>57.457054030971676</v>
      </c>
      <c r="D809" s="2">
        <f>MACD!E809</f>
        <v>-0.5529356781127106</v>
      </c>
      <c r="E809" s="2">
        <f>MACD!F809</f>
        <v>-0.24430872097937101</v>
      </c>
      <c r="F809" s="2">
        <f>'Moving Avg'!D809</f>
        <v>22.119959999999999</v>
      </c>
      <c r="G809" s="2">
        <f>'Moving Avg'!F809</f>
        <v>21.498444999999997</v>
      </c>
      <c r="H809" s="2">
        <f>'Moving Avg'!G809</f>
        <v>21.046888000000003</v>
      </c>
      <c r="I809" s="2">
        <f>'Moving Avg'!H809</f>
        <v>18.955898500000018</v>
      </c>
      <c r="J809" s="5" t="str">
        <f>OBV!F809</f>
        <v>BULLISH</v>
      </c>
      <c r="K809" s="5" t="str">
        <f>OBV!G809</f>
        <v>STRONG</v>
      </c>
      <c r="L809" s="5" t="str">
        <f>OBV!H809</f>
        <v>CONFIRMED BULLISH</v>
      </c>
    </row>
    <row r="810" spans="1:12" ht="13.5" x14ac:dyDescent="0.25">
      <c r="A810" s="3">
        <f>RSI!A810</f>
        <v>45783</v>
      </c>
      <c r="B810" s="2">
        <f>RSI!B810</f>
        <v>22.3583</v>
      </c>
      <c r="C810" s="2">
        <f>RSI!I810</f>
        <v>62.633696820890641</v>
      </c>
      <c r="D810" s="2">
        <f>MACD!E810</f>
        <v>-0.66991578518299733</v>
      </c>
      <c r="E810" s="2">
        <f>MACD!F810</f>
        <v>-0.32943013382009628</v>
      </c>
      <c r="F810" s="2">
        <f>'Moving Avg'!D810</f>
        <v>22.118119999999998</v>
      </c>
      <c r="G810" s="2">
        <f>'Moving Avg'!F810</f>
        <v>21.51632</v>
      </c>
      <c r="H810" s="2">
        <f>'Moving Avg'!G810</f>
        <v>21.080621999999998</v>
      </c>
      <c r="I810" s="2">
        <f>'Moving Avg'!H810</f>
        <v>18.983593500000016</v>
      </c>
      <c r="J810" s="5" t="str">
        <f>OBV!F810</f>
        <v>BULLISH</v>
      </c>
      <c r="K810" s="5" t="str">
        <f>OBV!G810</f>
        <v>STRONG</v>
      </c>
      <c r="L810" s="5" t="str">
        <f>OBV!H810</f>
        <v>BULLISH DIVERGENCE</v>
      </c>
    </row>
    <row r="811" spans="1:12" ht="13.5" x14ac:dyDescent="0.25">
      <c r="A811" s="3">
        <f>RSI!A811</f>
        <v>45784</v>
      </c>
      <c r="B811" s="2">
        <f>RSI!B811</f>
        <v>22.3675</v>
      </c>
      <c r="C811" s="2">
        <f>RSI!I811</f>
        <v>62.733712831373929</v>
      </c>
      <c r="D811" s="2">
        <f>MACD!E811</f>
        <v>-0.58600087436703419</v>
      </c>
      <c r="E811" s="2">
        <f>MACD!F811</f>
        <v>-0.3807442819294839</v>
      </c>
      <c r="F811" s="2">
        <f>'Moving Avg'!D811</f>
        <v>22.141960000000001</v>
      </c>
      <c r="G811" s="2">
        <f>'Moving Avg'!F811</f>
        <v>21.534655000000001</v>
      </c>
      <c r="H811" s="2">
        <f>'Moving Avg'!G811</f>
        <v>21.122789999999998</v>
      </c>
      <c r="I811" s="2">
        <f>'Moving Avg'!H811</f>
        <v>19.011334500000014</v>
      </c>
      <c r="J811" s="5" t="str">
        <f>OBV!F811</f>
        <v>BULLISH</v>
      </c>
      <c r="K811" s="5" t="str">
        <f>OBV!G811</f>
        <v>STRONG</v>
      </c>
      <c r="L811" s="5" t="str">
        <f>OBV!H811</f>
        <v>CONFIRMED BULLISH</v>
      </c>
    </row>
    <row r="812" spans="1:12" ht="13.5" x14ac:dyDescent="0.25">
      <c r="A812" s="3">
        <f>RSI!A812</f>
        <v>45785</v>
      </c>
      <c r="B812" s="2">
        <f>RSI!B812</f>
        <v>22.3491</v>
      </c>
      <c r="C812" s="2">
        <f>RSI!I812</f>
        <v>62.374122075357093</v>
      </c>
      <c r="D812" s="2">
        <f>MACD!E812</f>
        <v>-0.48907664652698557</v>
      </c>
      <c r="E812" s="2">
        <f>MACD!F812</f>
        <v>-0.40241075484898425</v>
      </c>
      <c r="F812" s="2">
        <f>'Moving Avg'!D812</f>
        <v>22.163959999999996</v>
      </c>
      <c r="G812" s="2">
        <f>'Moving Avg'!F812</f>
        <v>21.561695</v>
      </c>
      <c r="H812" s="2">
        <f>'Moving Avg'!G812</f>
        <v>21.158723999999996</v>
      </c>
      <c r="I812" s="2">
        <f>'Moving Avg'!H812</f>
        <v>19.038983500000011</v>
      </c>
      <c r="J812" s="5" t="str">
        <f>OBV!F812</f>
        <v>BULLISH</v>
      </c>
      <c r="K812" s="5" t="str">
        <f>OBV!G812</f>
        <v>STRONG</v>
      </c>
      <c r="L812" s="5" t="str">
        <f>OBV!H812</f>
        <v>CONFIRMED BULLISH</v>
      </c>
    </row>
    <row r="813" spans="1:12" ht="13.5" x14ac:dyDescent="0.25">
      <c r="A813" s="3">
        <f>RSI!A813</f>
        <v>45786</v>
      </c>
      <c r="B813" s="2">
        <f>RSI!B813</f>
        <v>22.3308</v>
      </c>
      <c r="C813" s="2">
        <f>RSI!I813</f>
        <v>61.993519458582703</v>
      </c>
      <c r="D813" s="2">
        <f>MACD!E813</f>
        <v>-0.41451462589416366</v>
      </c>
      <c r="E813" s="2">
        <f>MACD!F813</f>
        <v>-0.40483152905802017</v>
      </c>
      <c r="F813" s="2">
        <f>'Moving Avg'!D813</f>
        <v>22.262959999999996</v>
      </c>
      <c r="G813" s="2">
        <f>'Moving Avg'!F813</f>
        <v>21.610280000000007</v>
      </c>
      <c r="H813" s="2">
        <f>'Moving Avg'!G813</f>
        <v>21.203825999999996</v>
      </c>
      <c r="I813" s="2">
        <f>'Moving Avg'!H813</f>
        <v>19.066541000000015</v>
      </c>
      <c r="J813" s="5" t="str">
        <f>OBV!F813</f>
        <v>BULLISH</v>
      </c>
      <c r="K813" s="5" t="str">
        <f>OBV!G813</f>
        <v>STRONG</v>
      </c>
      <c r="L813" s="5" t="str">
        <f>OBV!H813</f>
        <v>CONFIRMED BULLISH</v>
      </c>
    </row>
    <row r="814" spans="1:12" ht="13.5" x14ac:dyDescent="0.25">
      <c r="A814" s="3">
        <f>RSI!A814</f>
        <v>45789</v>
      </c>
      <c r="B814" s="2">
        <f>RSI!B814</f>
        <v>22.3491</v>
      </c>
      <c r="C814" s="2">
        <f>RSI!I814</f>
        <v>62.24164136791164</v>
      </c>
      <c r="D814" s="2">
        <f>MACD!E814</f>
        <v>-0.36676928635683481</v>
      </c>
      <c r="E814" s="2">
        <f>MACD!F814</f>
        <v>-0.3972190805177831</v>
      </c>
      <c r="F814" s="2">
        <f>'Moving Avg'!D814</f>
        <v>22.350959999999997</v>
      </c>
      <c r="G814" s="2">
        <f>'Moving Avg'!F814</f>
        <v>21.680405000000004</v>
      </c>
      <c r="H814" s="2">
        <f>'Moving Avg'!G814</f>
        <v>21.242875999999995</v>
      </c>
      <c r="I814" s="2">
        <f>'Moving Avg'!H814</f>
        <v>19.094320500000009</v>
      </c>
      <c r="J814" s="5" t="str">
        <f>OBV!F814</f>
        <v>BULLISH</v>
      </c>
      <c r="K814" s="5" t="str">
        <f>OBV!G814</f>
        <v>NEUTRAL</v>
      </c>
      <c r="L814" s="5" t="str">
        <f>OBV!H814</f>
        <v>CONFIRMED BULLISH</v>
      </c>
    </row>
    <row r="815" spans="1:12" ht="13.5" x14ac:dyDescent="0.25">
      <c r="A815" s="3">
        <f>RSI!A815</f>
        <v>45790</v>
      </c>
      <c r="B815" s="2">
        <f>RSI!B815</f>
        <v>22.3491</v>
      </c>
      <c r="C815" s="2">
        <f>RSI!I815</f>
        <v>62.24164136791164</v>
      </c>
      <c r="D815" s="2">
        <f>MACD!E815</f>
        <v>-0.25837713388335004</v>
      </c>
      <c r="E815" s="2">
        <f>MACD!F815</f>
        <v>-0.36945069119089652</v>
      </c>
      <c r="F815" s="2">
        <f>'Moving Avg'!D815</f>
        <v>22.349119999999999</v>
      </c>
      <c r="G815" s="2">
        <f>'Moving Avg'!F815</f>
        <v>21.789490000000008</v>
      </c>
      <c r="H815" s="2">
        <f>'Moving Avg'!G815</f>
        <v>21.27349199999999</v>
      </c>
      <c r="I815" s="2">
        <f>'Moving Avg'!H815</f>
        <v>19.122187000000007</v>
      </c>
      <c r="J815" s="5" t="str">
        <f>OBV!F815</f>
        <v>BULLISH</v>
      </c>
      <c r="K815" s="5" t="str">
        <f>OBV!G815</f>
        <v>NEUTRAL</v>
      </c>
      <c r="L815" s="5" t="str">
        <f>OBV!H815</f>
        <v>BULLISH DIVERGENCE</v>
      </c>
    </row>
    <row r="816" spans="1:12" ht="13.5" x14ac:dyDescent="0.25">
      <c r="A816" s="3">
        <f>RSI!A816</f>
        <v>45791</v>
      </c>
      <c r="B816" s="2">
        <f>RSI!B816</f>
        <v>22.3308</v>
      </c>
      <c r="C816" s="2">
        <f>RSI!I816</f>
        <v>61.773925583522079</v>
      </c>
      <c r="D816" s="2">
        <f>MACD!E816</f>
        <v>-0.18728325791257561</v>
      </c>
      <c r="E816" s="2">
        <f>MACD!F816</f>
        <v>-0.33301720453523231</v>
      </c>
      <c r="F816" s="2">
        <f>'Moving Avg'!D816</f>
        <v>22.341779999999996</v>
      </c>
      <c r="G816" s="2">
        <f>'Moving Avg'!F816</f>
        <v>21.866490000000006</v>
      </c>
      <c r="H816" s="2">
        <f>'Moving Avg'!G816</f>
        <v>21.304291999999997</v>
      </c>
      <c r="I816" s="2">
        <f>'Moving Avg'!H816</f>
        <v>19.14629600000001</v>
      </c>
      <c r="J816" s="5" t="str">
        <f>OBV!F816</f>
        <v>BEARISH</v>
      </c>
      <c r="K816" s="5" t="str">
        <f>OBV!G816</f>
        <v>NEUTRAL</v>
      </c>
      <c r="L816" s="5" t="str">
        <f>OBV!H816</f>
        <v>CONFIRMED BEARISH</v>
      </c>
    </row>
    <row r="817" spans="1:12" ht="13.5" x14ac:dyDescent="0.25">
      <c r="A817" s="3">
        <f>RSI!A817</f>
        <v>45792</v>
      </c>
      <c r="B817" s="2">
        <f>RSI!B817</f>
        <v>22.3308</v>
      </c>
      <c r="C817" s="2">
        <f>RSI!I817</f>
        <v>61.773925583522079</v>
      </c>
      <c r="D817" s="2">
        <f>MACD!E817</f>
        <v>-0.13180420115014613</v>
      </c>
      <c r="E817" s="2">
        <f>MACD!F817</f>
        <v>-0.29277460385821508</v>
      </c>
      <c r="F817" s="2">
        <f>'Moving Avg'!D817</f>
        <v>22.338119999999996</v>
      </c>
      <c r="G817" s="2">
        <f>'Moving Avg'!F817</f>
        <v>21.943490000000004</v>
      </c>
      <c r="H817" s="2">
        <f>'Moving Avg'!G817</f>
        <v>21.336559999999995</v>
      </c>
      <c r="I817" s="2">
        <f>'Moving Avg'!H817</f>
        <v>19.168571500000009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</row>
    <row r="818" spans="1:12" ht="13.5" x14ac:dyDescent="0.25">
      <c r="A818" s="3">
        <f>RSI!A818</f>
        <v>45793</v>
      </c>
      <c r="B818" s="2">
        <f>RSI!B818</f>
        <v>21.991599999999998</v>
      </c>
      <c r="C818" s="2">
        <f>RSI!I818</f>
        <v>53.182864010384293</v>
      </c>
      <c r="D818" s="2">
        <f>MACD!E818</f>
        <v>-0.12480090367359509</v>
      </c>
      <c r="E818" s="2">
        <f>MACD!F818</f>
        <v>-0.2591798638212911</v>
      </c>
      <c r="F818" s="2">
        <f>'Moving Avg'!D818</f>
        <v>22.270279999999996</v>
      </c>
      <c r="G818" s="2">
        <f>'Moving Avg'!F818</f>
        <v>22.007655000000007</v>
      </c>
      <c r="H818" s="2">
        <f>'Moving Avg'!G818</f>
        <v>21.362225999999996</v>
      </c>
      <c r="I818" s="2">
        <f>'Moving Avg'!H818</f>
        <v>19.188463500000008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</row>
    <row r="819" spans="1:12" ht="13.5" x14ac:dyDescent="0.25">
      <c r="A819" s="3">
        <f>RSI!A819</f>
        <v>45796</v>
      </c>
      <c r="B819" s="2">
        <f>RSI!B819</f>
        <v>21.954999999999998</v>
      </c>
      <c r="C819" s="2">
        <f>RSI!I819</f>
        <v>52.337076982408526</v>
      </c>
      <c r="D819" s="2">
        <f>MACD!E819</f>
        <v>-0.10567922156320719</v>
      </c>
      <c r="E819" s="2">
        <f>MACD!F819</f>
        <v>-0.22847973536967431</v>
      </c>
      <c r="F819" s="2">
        <f>'Moving Avg'!D819</f>
        <v>22.191459999999999</v>
      </c>
      <c r="G819" s="2">
        <f>'Moving Avg'!F819</f>
        <v>22.076870000000007</v>
      </c>
      <c r="H819" s="2">
        <f>'Moving Avg'!G819</f>
        <v>21.380743999999996</v>
      </c>
      <c r="I819" s="2">
        <f>'Moving Avg'!H819</f>
        <v>19.208172500000007</v>
      </c>
      <c r="J819" s="5" t="str">
        <f>OBV!F819</f>
        <v>BEARISH</v>
      </c>
      <c r="K819" s="5" t="str">
        <f>OBV!G819</f>
        <v>NEUTRAL</v>
      </c>
      <c r="L819" s="5" t="str">
        <f>OBV!H819</f>
        <v>CONFIRMED BEARISH</v>
      </c>
    </row>
    <row r="820" spans="1:12" ht="13.5" x14ac:dyDescent="0.25">
      <c r="A820" s="3">
        <f>RSI!A820</f>
        <v>45797</v>
      </c>
      <c r="B820" s="2">
        <f>RSI!B820</f>
        <v>21.954999999999998</v>
      </c>
      <c r="C820" s="2">
        <f>RSI!I820</f>
        <v>52.337076982408526</v>
      </c>
      <c r="D820" s="2">
        <f>MACD!E820</f>
        <v>-2.0908909692526123E-2</v>
      </c>
      <c r="E820" s="2">
        <f>MACD!F820</f>
        <v>-0.18696557023424468</v>
      </c>
      <c r="F820" s="2">
        <f>'Moving Avg'!D820</f>
        <v>22.112639999999999</v>
      </c>
      <c r="G820" s="2">
        <f>'Moving Avg'!F820</f>
        <v>22.146085000000006</v>
      </c>
      <c r="H820" s="2">
        <f>'Moving Avg'!G820</f>
        <v>21.40659599999999</v>
      </c>
      <c r="I820" s="2">
        <f>'Moving Avg'!H820</f>
        <v>19.227881500000009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</row>
    <row r="821" spans="1:12" ht="13.5" x14ac:dyDescent="0.25">
      <c r="A821" s="3">
        <f>RSI!A821</f>
        <v>45798</v>
      </c>
      <c r="B821" s="2">
        <f>RSI!B821</f>
        <v>22.3675</v>
      </c>
      <c r="C821" s="2">
        <f>RSI!I821</f>
        <v>60.539843284701767</v>
      </c>
      <c r="D821" s="2">
        <f>MACD!E821</f>
        <v>2.1200695444814954E-2</v>
      </c>
      <c r="E821" s="2">
        <f>MACD!F821</f>
        <v>-0.14533231709843278</v>
      </c>
      <c r="F821" s="2">
        <f>'Moving Avg'!D821</f>
        <v>22.119979999999998</v>
      </c>
      <c r="G821" s="2">
        <f>'Moving Avg'!F821</f>
        <v>22.174505000000003</v>
      </c>
      <c r="H821" s="2">
        <f>'Moving Avg'!G821</f>
        <v>21.434647999999992</v>
      </c>
      <c r="I821" s="2">
        <f>'Moving Avg'!H821</f>
        <v>19.248049000000005</v>
      </c>
      <c r="J821" s="5" t="str">
        <f>OBV!F821</f>
        <v>BEARISH</v>
      </c>
      <c r="K821" s="5" t="str">
        <f>OBV!G821</f>
        <v>NEUTRAL</v>
      </c>
      <c r="L821" s="5" t="str">
        <f>OBV!H821</f>
        <v>BEARISH DIVERGENCE</v>
      </c>
    </row>
    <row r="822" spans="1:12" ht="13.5" x14ac:dyDescent="0.25">
      <c r="A822" s="3">
        <f>RSI!A822</f>
        <v>45799</v>
      </c>
      <c r="B822" s="2">
        <f>RSI!B822</f>
        <v>22.3675</v>
      </c>
      <c r="C822" s="2">
        <f>RSI!I822</f>
        <v>60.53984328470176</v>
      </c>
      <c r="D822" s="2">
        <f>MACD!E822</f>
        <v>5.1120178723991216E-2</v>
      </c>
      <c r="E822" s="2">
        <f>MACD!F822</f>
        <v>-0.10604181793394798</v>
      </c>
      <c r="F822" s="2">
        <f>'Moving Avg'!D822</f>
        <v>22.127320000000005</v>
      </c>
      <c r="G822" s="2">
        <f>'Moving Avg'!F822</f>
        <v>22.193300000000001</v>
      </c>
      <c r="H822" s="2">
        <f>'Moving Avg'!G822</f>
        <v>21.463249999999995</v>
      </c>
      <c r="I822" s="2">
        <f>'Moving Avg'!H822</f>
        <v>19.268216500000005</v>
      </c>
      <c r="J822" s="5" t="str">
        <f>OBV!F822</f>
        <v>BEARISH</v>
      </c>
      <c r="K822" s="5" t="str">
        <f>OBV!G822</f>
        <v>NEUTRAL</v>
      </c>
      <c r="L822" s="5" t="str">
        <f>OBV!H822</f>
        <v>BEARISH DIVERGENCE</v>
      </c>
    </row>
    <row r="823" spans="1:12" ht="13.5" x14ac:dyDescent="0.25">
      <c r="A823" s="3">
        <f>RSI!A823</f>
        <v>45800</v>
      </c>
      <c r="B823" s="2">
        <f>RSI!B823</f>
        <v>22.3675</v>
      </c>
      <c r="C823" s="2">
        <f>RSI!I823</f>
        <v>60.53984328470176</v>
      </c>
      <c r="D823" s="2">
        <f>MACD!E823</f>
        <v>7.0953731962958955E-2</v>
      </c>
      <c r="E823" s="2">
        <f>MACD!F823</f>
        <v>-7.0642707954566591E-2</v>
      </c>
      <c r="F823" s="2">
        <f>'Moving Avg'!D823</f>
        <v>22.202500000000004</v>
      </c>
      <c r="G823" s="2">
        <f>'Moving Avg'!F823</f>
        <v>22.213470000000001</v>
      </c>
      <c r="H823" s="2">
        <f>'Moving Avg'!G823</f>
        <v>21.491483999999996</v>
      </c>
      <c r="I823" s="2">
        <f>'Moving Avg'!H823</f>
        <v>19.289071500000006</v>
      </c>
      <c r="J823" s="5" t="str">
        <f>OBV!F823</f>
        <v>BEARISH</v>
      </c>
      <c r="K823" s="5" t="str">
        <f>OBV!G823</f>
        <v>NEUTRAL</v>
      </c>
      <c r="L823" s="5" t="str">
        <f>OBV!H823</f>
        <v>BEARISH DIVERGENCE</v>
      </c>
    </row>
    <row r="824" spans="1:12" ht="13.5" x14ac:dyDescent="0.25">
      <c r="A824" s="3">
        <f>RSI!A824</f>
        <v>45803</v>
      </c>
      <c r="B824" s="2">
        <f>RSI!B824</f>
        <v>22.642499999999998</v>
      </c>
      <c r="C824" s="2">
        <f>RSI!I824</f>
        <v>65.485699962375548</v>
      </c>
      <c r="D824" s="2">
        <f>MACD!E824</f>
        <v>6.7711031714704717E-2</v>
      </c>
      <c r="E824" s="2">
        <f>MACD!F824</f>
        <v>-4.2971960020712338E-2</v>
      </c>
      <c r="F824" s="2">
        <f>'Moving Avg'!D824</f>
        <v>22.34</v>
      </c>
      <c r="G824" s="2">
        <f>'Moving Avg'!F824</f>
        <v>22.250594999999997</v>
      </c>
      <c r="H824" s="2">
        <f>'Moving Avg'!G824</f>
        <v>21.525217999999995</v>
      </c>
      <c r="I824" s="2">
        <f>'Moving Avg'!H824</f>
        <v>19.311760000000003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</row>
    <row r="825" spans="1:12" ht="13.5" x14ac:dyDescent="0.25">
      <c r="A825" s="3">
        <f>RSI!A825</f>
        <v>45804</v>
      </c>
      <c r="B825" s="2">
        <f>RSI!B825</f>
        <v>22.3858</v>
      </c>
      <c r="C825" s="2">
        <f>RSI!I825</f>
        <v>58.157964573429815</v>
      </c>
      <c r="D825" s="2">
        <f>MACD!E825</f>
        <v>8.0070043979297623E-2</v>
      </c>
      <c r="E825" s="2">
        <f>MACD!F825</f>
        <v>-1.8363559220710351E-2</v>
      </c>
      <c r="F825" s="2">
        <f>'Moving Avg'!D825</f>
        <v>22.426159999999999</v>
      </c>
      <c r="G825" s="2">
        <f>'Moving Avg'!F825</f>
        <v>22.25151</v>
      </c>
      <c r="H825" s="2">
        <f>'Moving Avg'!G825</f>
        <v>21.560601999999989</v>
      </c>
      <c r="I825" s="2">
        <f>'Moving Avg'!H825</f>
        <v>19.333485500000005</v>
      </c>
      <c r="J825" s="5" t="str">
        <f>OBV!F825</f>
        <v>BULLISH</v>
      </c>
      <c r="K825" s="5" t="str">
        <f>OBV!G825</f>
        <v>NEUTRAL</v>
      </c>
      <c r="L825" s="5" t="str">
        <f>OBV!H825</f>
        <v>CONFIRMED BULLISH</v>
      </c>
    </row>
    <row r="826" spans="1:12" ht="13.5" x14ac:dyDescent="0.25">
      <c r="A826" s="3">
        <f>RSI!A826</f>
        <v>45805</v>
      </c>
      <c r="B826" s="2">
        <f>RSI!B826</f>
        <v>22.3766</v>
      </c>
      <c r="C826" s="2">
        <f>RSI!I826</f>
        <v>57.907868125843258</v>
      </c>
      <c r="D826" s="2">
        <f>MACD!E826</f>
        <v>8.6288414910484335E-2</v>
      </c>
      <c r="E826" s="2">
        <f>MACD!F826</f>
        <v>2.5668356055285873E-3</v>
      </c>
      <c r="F826" s="2">
        <f>'Moving Avg'!D826</f>
        <v>22.427979999999998</v>
      </c>
      <c r="G826" s="2">
        <f>'Moving Avg'!F826</f>
        <v>22.257925</v>
      </c>
      <c r="H826" s="2">
        <f>'Moving Avg'!G826</f>
        <v>21.590485999999991</v>
      </c>
      <c r="I826" s="2">
        <f>'Moving Avg'!H826</f>
        <v>19.358282000000003</v>
      </c>
      <c r="J826" s="5" t="str">
        <f>OBV!F826</f>
        <v>BEARISH</v>
      </c>
      <c r="K826" s="5" t="str">
        <f>OBV!G826</f>
        <v>WEAK</v>
      </c>
      <c r="L826" s="5" t="str">
        <f>OBV!H826</f>
        <v>BEARISH DIVERGENCE</v>
      </c>
    </row>
    <row r="827" spans="1:12" ht="13.5" x14ac:dyDescent="0.25">
      <c r="A827" s="3">
        <f>RSI!A827</f>
        <v>45806</v>
      </c>
      <c r="B827" s="2">
        <f>RSI!B827</f>
        <v>22.3675</v>
      </c>
      <c r="C827" s="2">
        <f>RSI!I827</f>
        <v>57.643816225321203</v>
      </c>
      <c r="D827" s="2">
        <f>MACD!E827</f>
        <v>9.0329150940210212E-2</v>
      </c>
      <c r="E827" s="2">
        <f>MACD!F827</f>
        <v>2.0119298672464911E-2</v>
      </c>
      <c r="F827" s="2">
        <f>'Moving Avg'!D827</f>
        <v>22.427979999999998</v>
      </c>
      <c r="G827" s="2">
        <f>'Moving Avg'!F827</f>
        <v>22.264344999999999</v>
      </c>
      <c r="H827" s="2">
        <f>'Moving Avg'!G827</f>
        <v>21.626237999999994</v>
      </c>
      <c r="I827" s="2">
        <f>'Moving Avg'!H827</f>
        <v>19.381199500000005</v>
      </c>
      <c r="J827" s="5" t="str">
        <f>OBV!F827</f>
        <v>BEARISH</v>
      </c>
      <c r="K827" s="5" t="str">
        <f>OBV!G827</f>
        <v>WEAK</v>
      </c>
      <c r="L827" s="5" t="str">
        <f>OBV!H827</f>
        <v>NEUTRAL</v>
      </c>
    </row>
    <row r="828" spans="1:12" ht="13.5" x14ac:dyDescent="0.25">
      <c r="A828" s="3">
        <f>RSI!A828</f>
        <v>45807</v>
      </c>
      <c r="B828" s="2">
        <f>RSI!B828</f>
        <v>22.3675</v>
      </c>
      <c r="C828" s="2">
        <f>RSI!I828</f>
        <v>57.643816225321203</v>
      </c>
      <c r="D828" s="2">
        <f>MACD!E828</f>
        <v>3.9862728730561514E-2</v>
      </c>
      <c r="E828" s="2">
        <f>MACD!F828</f>
        <v>2.4067984684084234E-2</v>
      </c>
      <c r="F828" s="2">
        <f>'Moving Avg'!D828</f>
        <v>22.427980000000002</v>
      </c>
      <c r="G828" s="2">
        <f>'Moving Avg'!F828</f>
        <v>22.290929999999999</v>
      </c>
      <c r="H828" s="2">
        <f>'Moving Avg'!G828</f>
        <v>21.656489999999994</v>
      </c>
      <c r="I828" s="2">
        <f>'Moving Avg'!H828</f>
        <v>19.4045755</v>
      </c>
      <c r="J828" s="5" t="str">
        <f>OBV!F828</f>
        <v>BEARISH</v>
      </c>
      <c r="K828" s="5" t="str">
        <f>OBV!G828</f>
        <v>WEAK</v>
      </c>
      <c r="L828" s="5" t="str">
        <f>OBV!H828</f>
        <v>NEUTRAL</v>
      </c>
    </row>
    <row r="829" spans="1:12" ht="13.5" x14ac:dyDescent="0.25">
      <c r="A829" s="3">
        <f>RSI!A829</f>
        <v>45810</v>
      </c>
      <c r="B829" s="2">
        <f>RSI!B829</f>
        <v>23.375900000000001</v>
      </c>
      <c r="C829" s="2">
        <f>RSI!I829</f>
        <v>73.294043973954373</v>
      </c>
      <c r="D829" s="2">
        <f>MACD!E829</f>
        <v>-8.4741593271079552E-2</v>
      </c>
      <c r="E829" s="2">
        <f>MACD!F829</f>
        <v>2.3060690930514771E-3</v>
      </c>
      <c r="F829" s="2">
        <f>'Moving Avg'!D829</f>
        <v>22.574660000000002</v>
      </c>
      <c r="G829" s="2">
        <f>'Moving Avg'!F829</f>
        <v>22.364270000000001</v>
      </c>
      <c r="H829" s="2">
        <f>'Moving Avg'!G829</f>
        <v>21.708009999999994</v>
      </c>
      <c r="I829" s="2">
        <f>'Moving Avg'!H829</f>
        <v>19.432993500000002</v>
      </c>
      <c r="J829" s="5" t="str">
        <f>OBV!F829</f>
        <v>BEARISH</v>
      </c>
      <c r="K829" s="5" t="str">
        <f>OBV!G829</f>
        <v>WEAK</v>
      </c>
      <c r="L829" s="5" t="str">
        <f>OBV!H829</f>
        <v>BEARISH DIVERGENCE</v>
      </c>
    </row>
    <row r="830" spans="1:12" ht="13.5" x14ac:dyDescent="0.25">
      <c r="A830" s="3">
        <f>RSI!A830</f>
        <v>45811</v>
      </c>
      <c r="B830" s="2">
        <f>RSI!B830</f>
        <v>23.229199999999999</v>
      </c>
      <c r="C830" s="2">
        <f>RSI!I830</f>
        <v>69.283392326805426</v>
      </c>
      <c r="D830" s="2">
        <f>MACD!E830</f>
        <v>-0.18672627183907764</v>
      </c>
      <c r="E830" s="2">
        <f>MACD!F830</f>
        <v>-3.5500399093374345E-2</v>
      </c>
      <c r="F830" s="2">
        <f>'Moving Avg'!D830</f>
        <v>22.74334</v>
      </c>
      <c r="G830" s="2">
        <f>'Moving Avg'!F830</f>
        <v>22.407815000000003</v>
      </c>
      <c r="H830" s="2">
        <f>'Moving Avg'!G830</f>
        <v>21.755677999999993</v>
      </c>
      <c r="I830" s="2">
        <f>'Moving Avg'!H830</f>
        <v>19.461594500000004</v>
      </c>
      <c r="J830" s="5" t="str">
        <f>OBV!F830</f>
        <v>BEARISH</v>
      </c>
      <c r="K830" s="5" t="str">
        <f>OBV!G830</f>
        <v>WEAK</v>
      </c>
      <c r="L830" s="5" t="str">
        <f>OBV!H830</f>
        <v>BEARISH DIVERGENCE</v>
      </c>
    </row>
    <row r="831" spans="1:12" ht="13.5" x14ac:dyDescent="0.25">
      <c r="A831" s="3">
        <f>RSI!A831</f>
        <v>45812</v>
      </c>
      <c r="B831" s="2">
        <f>RSI!B831</f>
        <v>22.3675</v>
      </c>
      <c r="C831" s="2">
        <f>RSI!I831</f>
        <v>51.468035904795876</v>
      </c>
      <c r="D831" s="2">
        <f>MACD!E831</f>
        <v>-0.15173049269048278</v>
      </c>
      <c r="E831" s="2">
        <f>MACD!F831</f>
        <v>-5.8746417812796034E-2</v>
      </c>
      <c r="F831" s="2">
        <f>'Moving Avg'!D831</f>
        <v>22.741520000000001</v>
      </c>
      <c r="G831" s="2">
        <f>'Moving Avg'!F831</f>
        <v>22.407814999999999</v>
      </c>
      <c r="H831" s="2">
        <f>'Moving Avg'!G831</f>
        <v>21.787029999999994</v>
      </c>
      <c r="I831" s="2">
        <f>'Moving Avg'!H831</f>
        <v>19.485887000000002</v>
      </c>
      <c r="J831" s="5" t="str">
        <f>OBV!F831</f>
        <v>BEARISH</v>
      </c>
      <c r="K831" s="5" t="str">
        <f>OBV!G831</f>
        <v>WEAK</v>
      </c>
      <c r="L831" s="5" t="str">
        <f>OBV!H831</f>
        <v>CONFIRMED BEARISH</v>
      </c>
    </row>
    <row r="832" spans="1:12" ht="13.5" x14ac:dyDescent="0.25">
      <c r="A832" s="3">
        <f>RSI!A832</f>
        <v>45813</v>
      </c>
      <c r="B832" s="2">
        <f>RSI!B832</f>
        <v>22.3675</v>
      </c>
      <c r="C832" s="2">
        <f>RSI!I832</f>
        <v>51.468035904795876</v>
      </c>
      <c r="D832" s="2">
        <f>MACD!E832</f>
        <v>-0.1225830247798676</v>
      </c>
      <c r="E832" s="2">
        <f>MACD!F832</f>
        <v>-7.1513739206210347E-2</v>
      </c>
      <c r="F832" s="2">
        <f>'Moving Avg'!D832</f>
        <v>22.741520000000001</v>
      </c>
      <c r="G832" s="2">
        <f>'Moving Avg'!F832</f>
        <v>22.408735</v>
      </c>
      <c r="H832" s="2">
        <f>'Moving Avg'!G832</f>
        <v>21.821863999999994</v>
      </c>
      <c r="I832" s="2">
        <f>'Moving Avg'!H832</f>
        <v>19.510179500000003</v>
      </c>
      <c r="J832" s="5" t="str">
        <f>OBV!F832</f>
        <v>BEARISH</v>
      </c>
      <c r="K832" s="5" t="str">
        <f>OBV!G832</f>
        <v>NEUTRAL</v>
      </c>
      <c r="L832" s="5" t="str">
        <f>OBV!H832</f>
        <v>NEUTRAL</v>
      </c>
    </row>
    <row r="833" spans="1:12" ht="13.5" x14ac:dyDescent="0.25">
      <c r="A833" s="3">
        <f>RSI!A833</f>
        <v>45817</v>
      </c>
      <c r="B833" s="2">
        <f>RSI!B833</f>
        <v>22.3675</v>
      </c>
      <c r="C833" s="2">
        <f>RSI!I833</f>
        <v>51.468035904795876</v>
      </c>
      <c r="D833" s="2">
        <f>MACD!E833</f>
        <v>-9.8349731974909815E-2</v>
      </c>
      <c r="E833" s="2">
        <f>MACD!F833</f>
        <v>-7.6880937759950252E-2</v>
      </c>
      <c r="F833" s="2">
        <f>'Moving Avg'!D833</f>
        <v>22.741520000000001</v>
      </c>
      <c r="G833" s="2">
        <f>'Moving Avg'!F833</f>
        <v>22.41057</v>
      </c>
      <c r="H833" s="2">
        <f>'Moving Avg'!G833</f>
        <v>21.853947999999995</v>
      </c>
      <c r="I833" s="2">
        <f>'Moving Avg'!H833</f>
        <v>19.534472000000001</v>
      </c>
      <c r="J833" s="5" t="str">
        <f>OBV!F833</f>
        <v>BEARISH</v>
      </c>
      <c r="K833" s="5" t="str">
        <f>OBV!G833</f>
        <v>NEUTRAL</v>
      </c>
      <c r="L833" s="5" t="str">
        <f>OBV!H833</f>
        <v>NEUTRAL</v>
      </c>
    </row>
    <row r="834" spans="1:12" ht="13.5" x14ac:dyDescent="0.25">
      <c r="A834" s="3">
        <f>RSI!A834</f>
        <v>45818</v>
      </c>
      <c r="B834" s="2">
        <f>RSI!B834</f>
        <v>22.3675</v>
      </c>
      <c r="C834" s="2">
        <f>RSI!I834</f>
        <v>51.468035904795876</v>
      </c>
      <c r="D834" s="2">
        <f>MACD!E834</f>
        <v>-3.5935046934273629E-2</v>
      </c>
      <c r="E834" s="2">
        <f>MACD!F834</f>
        <v>-6.8691759594814925E-2</v>
      </c>
      <c r="F834" s="2">
        <f>'Moving Avg'!D834</f>
        <v>22.539840000000005</v>
      </c>
      <c r="G834" s="2">
        <f>'Moving Avg'!F834</f>
        <v>22.411490000000004</v>
      </c>
      <c r="H834" s="2">
        <f>'Moving Avg'!G834</f>
        <v>21.886031999999997</v>
      </c>
      <c r="I834" s="2">
        <f>'Moving Avg'!H834</f>
        <v>19.558764499999999</v>
      </c>
      <c r="J834" s="5" t="str">
        <f>OBV!F834</f>
        <v>BEARISH</v>
      </c>
      <c r="K834" s="5" t="str">
        <f>OBV!G834</f>
        <v>WEAK</v>
      </c>
      <c r="L834" s="5" t="str">
        <f>OBV!H834</f>
        <v>CONFIRMED BEARISH</v>
      </c>
    </row>
    <row r="835" spans="1:12" ht="13.5" x14ac:dyDescent="0.25">
      <c r="A835" s="3">
        <f>RSI!A835</f>
        <v>45819</v>
      </c>
      <c r="B835" s="2">
        <f>RSI!B835</f>
        <v>22.3766</v>
      </c>
      <c r="C835" s="2">
        <f>RSI!I835</f>
        <v>51.644653474424906</v>
      </c>
      <c r="D835" s="2">
        <f>MACD!E835</f>
        <v>-2.3657615099764939E-2</v>
      </c>
      <c r="E835" s="2">
        <f>MACD!F835</f>
        <v>-5.9684930695804925E-2</v>
      </c>
      <c r="F835" s="2">
        <f>'Moving Avg'!D835</f>
        <v>22.369319999999998</v>
      </c>
      <c r="G835" s="2">
        <f>'Moving Avg'!F835</f>
        <v>22.412865</v>
      </c>
      <c r="H835" s="2">
        <f>'Moving Avg'!G835</f>
        <v>21.918297999999997</v>
      </c>
      <c r="I835" s="2">
        <f>'Moving Avg'!H835</f>
        <v>19.583102499999999</v>
      </c>
      <c r="J835" s="5" t="str">
        <f>OBV!F835</f>
        <v>BEARISH</v>
      </c>
      <c r="K835" s="5" t="str">
        <f>OBV!G835</f>
        <v>WEAK</v>
      </c>
      <c r="L835" s="5" t="str">
        <f>OBV!H835</f>
        <v>CONFIRMED BEARISH</v>
      </c>
    </row>
    <row r="836" spans="1:12" ht="13.5" x14ac:dyDescent="0.25">
      <c r="A836" s="3">
        <f>RSI!A836</f>
        <v>45820</v>
      </c>
      <c r="B836" s="2">
        <f>RSI!B836</f>
        <v>22.3675</v>
      </c>
      <c r="C836" s="2">
        <f>RSI!I836</f>
        <v>51.443041021390833</v>
      </c>
      <c r="D836" s="2">
        <f>MACD!E836</f>
        <v>-1.4405409359344645E-2</v>
      </c>
      <c r="E836" s="2">
        <f>MACD!F836</f>
        <v>-5.0629026428512872E-2</v>
      </c>
      <c r="F836" s="2">
        <f>'Moving Avg'!D836</f>
        <v>22.369319999999998</v>
      </c>
      <c r="G836" s="2">
        <f>'Moving Avg'!F836</f>
        <v>22.4147</v>
      </c>
      <c r="H836" s="2">
        <f>'Moving Avg'!G836</f>
        <v>21.953131999999997</v>
      </c>
      <c r="I836" s="2">
        <f>'Moving Avg'!H836</f>
        <v>19.607394999999993</v>
      </c>
      <c r="J836" s="5" t="str">
        <f>OBV!F836</f>
        <v>BEARISH</v>
      </c>
      <c r="K836" s="5" t="str">
        <f>OBV!G836</f>
        <v>WEAK</v>
      </c>
      <c r="L836" s="5" t="str">
        <f>OBV!H836</f>
        <v>NEUTRAL</v>
      </c>
    </row>
    <row r="837" spans="1:12" ht="13.5" x14ac:dyDescent="0.25">
      <c r="A837" s="3">
        <f>RSI!A837</f>
        <v>45821</v>
      </c>
      <c r="B837" s="2">
        <f>RSI!B837</f>
        <v>22.3766</v>
      </c>
      <c r="C837" s="2">
        <f>RSI!I837</f>
        <v>51.646326400470073</v>
      </c>
      <c r="D837" s="2">
        <f>MACD!E837</f>
        <v>-8.9627363791322523E-3</v>
      </c>
      <c r="E837" s="2">
        <f>MACD!F837</f>
        <v>-4.2295768418636748E-2</v>
      </c>
      <c r="F837" s="2">
        <f>'Moving Avg'!D837</f>
        <v>22.371139999999997</v>
      </c>
      <c r="G837" s="2">
        <f>'Moving Avg'!F837</f>
        <v>22.416990000000002</v>
      </c>
      <c r="H837" s="2">
        <f>'Moving Avg'!G837</f>
        <v>21.988515999999994</v>
      </c>
      <c r="I837" s="2">
        <f>'Moving Avg'!H837</f>
        <v>19.632420499999995</v>
      </c>
      <c r="J837" s="5" t="str">
        <f>OBV!F837</f>
        <v>BULLISH</v>
      </c>
      <c r="K837" s="5" t="str">
        <f>OBV!G837</f>
        <v>STRONG</v>
      </c>
      <c r="L837" s="5" t="str">
        <f>OBV!H837</f>
        <v>CONFIRMED BULLISH</v>
      </c>
    </row>
    <row r="838" spans="1:12" ht="13.5" x14ac:dyDescent="0.25">
      <c r="A838" s="3">
        <f>RSI!A838</f>
        <v>45824</v>
      </c>
      <c r="B838" s="2">
        <f>RSI!B838</f>
        <v>22.3675</v>
      </c>
      <c r="C838" s="2">
        <f>RSI!I838</f>
        <v>51.414520154213321</v>
      </c>
      <c r="D838" s="2">
        <f>MACD!E838</f>
        <v>-4.0260240854763651E-3</v>
      </c>
      <c r="E838" s="2">
        <f>MACD!F838</f>
        <v>-3.4641819552004668E-2</v>
      </c>
      <c r="F838" s="2">
        <f>'Moving Avg'!D838</f>
        <v>22.371140000000004</v>
      </c>
      <c r="G838" s="2">
        <f>'Moving Avg'!F838</f>
        <v>22.435785000000003</v>
      </c>
      <c r="H838" s="2">
        <f>'Moving Avg'!G838</f>
        <v>22.019683999999994</v>
      </c>
      <c r="I838" s="2">
        <f>'Moving Avg'!H838</f>
        <v>19.657400499999994</v>
      </c>
      <c r="J838" s="5" t="str">
        <f>OBV!F838</f>
        <v>BULLISH</v>
      </c>
      <c r="K838" s="5" t="str">
        <f>OBV!G838</f>
        <v>STRONG</v>
      </c>
      <c r="L838" s="5" t="str">
        <f>OBV!H838</f>
        <v>NEUTRAL</v>
      </c>
    </row>
    <row r="839" spans="1:12" ht="13.5" x14ac:dyDescent="0.25">
      <c r="A839" s="3">
        <f>RSI!A839</f>
        <v>45825</v>
      </c>
      <c r="B839" s="2">
        <f>RSI!B839</f>
        <v>22.3675</v>
      </c>
      <c r="C839" s="2">
        <f>RSI!I839</f>
        <v>51.414520154213321</v>
      </c>
      <c r="D839" s="2">
        <f>MACD!E839</f>
        <v>0.15502611260141208</v>
      </c>
      <c r="E839" s="2">
        <f>MACD!F839</f>
        <v>3.29176687867868E-3</v>
      </c>
      <c r="F839" s="2">
        <f>'Moving Avg'!D839</f>
        <v>22.371140000000004</v>
      </c>
      <c r="G839" s="2">
        <f>'Moving Avg'!F839</f>
        <v>22.456410000000002</v>
      </c>
      <c r="H839" s="2">
        <f>'Moving Avg'!G839</f>
        <v>22.036183999999999</v>
      </c>
      <c r="I839" s="2">
        <f>'Moving Avg'!H839</f>
        <v>19.682426499999991</v>
      </c>
      <c r="J839" s="5" t="str">
        <f>OBV!F839</f>
        <v>BULLISH</v>
      </c>
      <c r="K839" s="5" t="str">
        <f>OBV!G839</f>
        <v>STRONG</v>
      </c>
      <c r="L839" s="5" t="str">
        <f>OBV!H839</f>
        <v>NEUTRAL</v>
      </c>
    </row>
    <row r="840" spans="1:12" ht="13.5" x14ac:dyDescent="0.25">
      <c r="A840" s="3">
        <f>RSI!A840</f>
        <v>45826</v>
      </c>
      <c r="B840" s="2">
        <f>RSI!B840</f>
        <v>22.3675</v>
      </c>
      <c r="C840" s="2">
        <f>RSI!I840</f>
        <v>51.414520154213321</v>
      </c>
      <c r="D840" s="2">
        <f>MACD!E840</f>
        <v>0.26679543778229231</v>
      </c>
      <c r="E840" s="2">
        <f>MACD!F840</f>
        <v>5.5992501059401407E-2</v>
      </c>
      <c r="F840" s="2">
        <f>'Moving Avg'!D840</f>
        <v>22.369320000000005</v>
      </c>
      <c r="G840" s="2">
        <f>'Moving Avg'!F840</f>
        <v>22.477035000000001</v>
      </c>
      <c r="H840" s="2">
        <f>'Moving Avg'!G840</f>
        <v>22.043517999999999</v>
      </c>
      <c r="I840" s="2">
        <f>'Moving Avg'!H840</f>
        <v>19.707452499999992</v>
      </c>
      <c r="J840" s="5" t="str">
        <f>OBV!F840</f>
        <v>BULLISH</v>
      </c>
      <c r="K840" s="5" t="str">
        <f>OBV!G840</f>
        <v>STRONG</v>
      </c>
      <c r="L840" s="5" t="str">
        <f>OBV!H840</f>
        <v>BULLISH DIVERGENCE</v>
      </c>
    </row>
    <row r="841" spans="1:12" ht="13.5" x14ac:dyDescent="0.25">
      <c r="A841" s="3">
        <f>RSI!A841</f>
        <v>45827</v>
      </c>
      <c r="B841" s="2">
        <f>RSI!B841</f>
        <v>22.4133</v>
      </c>
      <c r="C841" s="2">
        <f>RSI!I841</f>
        <v>52.747694170563491</v>
      </c>
      <c r="D841" s="2">
        <f>MACD!E841</f>
        <v>0.22518171320568925</v>
      </c>
      <c r="E841" s="2">
        <f>MACD!F841</f>
        <v>8.9830343488658981E-2</v>
      </c>
      <c r="F841" s="2">
        <f>'Moving Avg'!D841</f>
        <v>22.378480000000003</v>
      </c>
      <c r="G841" s="2">
        <f>'Moving Avg'!F841</f>
        <v>22.479324999999999</v>
      </c>
      <c r="H841" s="2">
        <f>'Moving Avg'!G841</f>
        <v>22.051767999999996</v>
      </c>
      <c r="I841" s="2">
        <f>'Moving Avg'!H841</f>
        <v>19.732661499999992</v>
      </c>
      <c r="J841" s="5" t="str">
        <f>OBV!F841</f>
        <v>BULLISH</v>
      </c>
      <c r="K841" s="5" t="str">
        <f>OBV!G841</f>
        <v>STRONG</v>
      </c>
      <c r="L841" s="5" t="str">
        <f>OBV!H841</f>
        <v>CONFIRMED BULLISH</v>
      </c>
    </row>
    <row r="842" spans="1:12" ht="13.5" x14ac:dyDescent="0.25">
      <c r="A842" s="3">
        <f>RSI!A842</f>
        <v>45828</v>
      </c>
      <c r="B842" s="2">
        <f>RSI!B842</f>
        <v>22.3766</v>
      </c>
      <c r="C842" s="2">
        <f>RSI!I842</f>
        <v>51.527566582190204</v>
      </c>
      <c r="D842" s="2">
        <f>MACD!E842</f>
        <v>0.19220877556640303</v>
      </c>
      <c r="E842" s="2">
        <f>MACD!F842</f>
        <v>0.11030602990420779</v>
      </c>
      <c r="F842" s="2">
        <f>'Moving Avg'!D842</f>
        <v>22.378479999999996</v>
      </c>
      <c r="G842" s="2">
        <f>'Moving Avg'!F842</f>
        <v>22.479779999999998</v>
      </c>
      <c r="H842" s="2">
        <f>'Moving Avg'!G842</f>
        <v>22.063133999999994</v>
      </c>
      <c r="I842" s="2">
        <f>'Moving Avg'!H842</f>
        <v>19.753607999999993</v>
      </c>
      <c r="J842" s="5" t="str">
        <f>OBV!F842</f>
        <v>BEARISH</v>
      </c>
      <c r="K842" s="5" t="str">
        <f>OBV!G842</f>
        <v>WEAK</v>
      </c>
      <c r="L842" s="5" t="str">
        <f>OBV!H842</f>
        <v>NEUTRAL</v>
      </c>
    </row>
    <row r="843" spans="1:12" ht="13.5" x14ac:dyDescent="0.25">
      <c r="A843" s="3">
        <f>RSI!A843</f>
        <v>45831</v>
      </c>
      <c r="B843" s="2">
        <f>RSI!B843</f>
        <v>22.459099999999999</v>
      </c>
      <c r="C843" s="2">
        <f>RSI!I843</f>
        <v>54.097997674684649</v>
      </c>
      <c r="D843" s="2">
        <f>MACD!E843</f>
        <v>0.1579700492043834</v>
      </c>
      <c r="E843" s="2">
        <f>MACD!F843</f>
        <v>0.11983883376424292</v>
      </c>
      <c r="F843" s="2">
        <f>'Moving Avg'!D843</f>
        <v>22.396800000000002</v>
      </c>
      <c r="G843" s="2">
        <f>'Moving Avg'!F843</f>
        <v>22.484360000000002</v>
      </c>
      <c r="H843" s="2">
        <f>'Moving Avg'!G843</f>
        <v>22.085133999999996</v>
      </c>
      <c r="I843" s="2">
        <f>'Moving Avg'!H843</f>
        <v>19.775149999999993</v>
      </c>
      <c r="J843" s="5" t="str">
        <f>OBV!F843</f>
        <v>BULLISH</v>
      </c>
      <c r="K843" s="5" t="str">
        <f>OBV!G843</f>
        <v>NEUTRAL</v>
      </c>
      <c r="L843" s="5" t="str">
        <f>OBV!H843</f>
        <v>CONFIRMED BULLISH</v>
      </c>
    </row>
    <row r="844" spans="1:12" ht="13.5" x14ac:dyDescent="0.25">
      <c r="A844" s="3">
        <f>RSI!A844</f>
        <v>45832</v>
      </c>
      <c r="B844" s="2">
        <f>RSI!B844</f>
        <v>22.184100000000001</v>
      </c>
      <c r="C844" s="2">
        <f>RSI!I844</f>
        <v>45.446772465328813</v>
      </c>
      <c r="D844" s="2">
        <f>MACD!E844</f>
        <v>0.14867110348822266</v>
      </c>
      <c r="E844" s="2">
        <f>MACD!F844</f>
        <v>0.12560528770903889</v>
      </c>
      <c r="F844" s="2">
        <f>'Moving Avg'!D844</f>
        <v>22.360120000000002</v>
      </c>
      <c r="G844" s="2">
        <f>'Moving Avg'!F844</f>
        <v>22.46144</v>
      </c>
      <c r="H844" s="2">
        <f>'Moving Avg'!G844</f>
        <v>22.109883999999997</v>
      </c>
      <c r="I844" s="2">
        <f>'Moving Avg'!H844</f>
        <v>19.795179499999996</v>
      </c>
      <c r="J844" s="5" t="str">
        <f>OBV!F844</f>
        <v>BEARISH</v>
      </c>
      <c r="K844" s="5" t="str">
        <f>OBV!G844</f>
        <v>NEUTRAL</v>
      </c>
      <c r="L844" s="5" t="str">
        <f>OBV!H844</f>
        <v>CONFIRMED BEARISH</v>
      </c>
    </row>
    <row r="845" spans="1:12" ht="13.5" x14ac:dyDescent="0.25">
      <c r="A845" s="3">
        <f>RSI!A845</f>
        <v>45833</v>
      </c>
      <c r="B845" s="2">
        <f>RSI!B845</f>
        <v>23.4</v>
      </c>
      <c r="C845" s="2">
        <f>RSI!I845</f>
        <v>69.029514129297851</v>
      </c>
      <c r="D845" s="2">
        <f>MACD!E845</f>
        <v>5.311470894150716E-2</v>
      </c>
      <c r="E845" s="2">
        <f>MACD!F845</f>
        <v>0.11110717195553256</v>
      </c>
      <c r="F845" s="2">
        <f>'Moving Avg'!D845</f>
        <v>22.56662</v>
      </c>
      <c r="G845" s="2">
        <f>'Moving Avg'!F845</f>
        <v>22.512149999999998</v>
      </c>
      <c r="H845" s="2">
        <f>'Moving Avg'!G845</f>
        <v>22.174536</v>
      </c>
      <c r="I845" s="2">
        <f>'Moving Avg'!H845</f>
        <v>19.822800999999995</v>
      </c>
      <c r="J845" s="5" t="str">
        <f>OBV!F845</f>
        <v>BEARISH</v>
      </c>
      <c r="K845" s="5" t="str">
        <f>OBV!G845</f>
        <v>WEAK</v>
      </c>
      <c r="L845" s="5" t="str">
        <f>OBV!H845</f>
        <v>CONFIRMED BEARISH</v>
      </c>
    </row>
    <row r="846" spans="1:12" ht="13.5" x14ac:dyDescent="0.25">
      <c r="A846" s="3">
        <f>RSI!A846</f>
        <v>45835</v>
      </c>
      <c r="B846" s="2">
        <f>RSI!B846</f>
        <v>24.8</v>
      </c>
      <c r="C846" s="2">
        <f>RSI!I846</f>
        <v>79.837310708593591</v>
      </c>
      <c r="D846" s="2">
        <f>MACD!E846</f>
        <v>-0.13912308973687715</v>
      </c>
      <c r="E846" s="2">
        <f>MACD!F846</f>
        <v>6.1061119617050623E-2</v>
      </c>
      <c r="F846" s="2">
        <f>'Moving Avg'!D846</f>
        <v>23.043960000000002</v>
      </c>
      <c r="G846" s="2">
        <f>'Moving Avg'!F846</f>
        <v>22.633320000000001</v>
      </c>
      <c r="H846" s="2">
        <f>'Moving Avg'!G846</f>
        <v>22.254719999999992</v>
      </c>
      <c r="I846" s="2">
        <f>'Moving Avg'!H846</f>
        <v>19.857422499999995</v>
      </c>
      <c r="J846" s="5" t="str">
        <f>OBV!F846</f>
        <v>BEARISH</v>
      </c>
      <c r="K846" s="5" t="str">
        <f>OBV!G846</f>
        <v>WEAK</v>
      </c>
      <c r="L846" s="5" t="str">
        <f>OBV!H846</f>
        <v>BEARISH DIVERGENCE</v>
      </c>
    </row>
    <row r="847" spans="1:12" ht="13.5" x14ac:dyDescent="0.25">
      <c r="A847" s="3">
        <f>RSI!A847</f>
        <v>45838</v>
      </c>
      <c r="B847" s="2">
        <f>RSI!B847</f>
        <v>25.3</v>
      </c>
      <c r="C847" s="2">
        <f>RSI!I847</f>
        <v>82.223292484425116</v>
      </c>
      <c r="D847" s="2">
        <f>MACD!E847</f>
        <v>-0.35150913611182943</v>
      </c>
      <c r="E847" s="2">
        <f>MACD!F847</f>
        <v>-2.1452931528725384E-2</v>
      </c>
      <c r="F847" s="2">
        <f>'Moving Avg'!D847</f>
        <v>23.628639999999997</v>
      </c>
      <c r="G847" s="2">
        <f>'Moving Avg'!F847</f>
        <v>22.779945000000001</v>
      </c>
      <c r="H847" s="2">
        <f>'Moving Avg'!G847</f>
        <v>22.344903999999996</v>
      </c>
      <c r="I847" s="2">
        <f>'Moving Avg'!H847</f>
        <v>19.894544</v>
      </c>
      <c r="J847" s="5" t="str">
        <f>OBV!F847</f>
        <v>BULLISH</v>
      </c>
      <c r="K847" s="5" t="str">
        <f>OBV!G847</f>
        <v>NEUTRAL</v>
      </c>
      <c r="L847" s="5" t="str">
        <f>OBV!H847</f>
        <v>CONFIRMED BULLISH</v>
      </c>
    </row>
    <row r="848" spans="1:12" ht="13.5" x14ac:dyDescent="0.25">
      <c r="A848" s="3">
        <f>RSI!A848</f>
        <v>45839</v>
      </c>
      <c r="B848" s="2">
        <f>RSI!B848</f>
        <v>25.76</v>
      </c>
      <c r="C848" s="2">
        <f>RSI!I848</f>
        <v>84.08878887719996</v>
      </c>
      <c r="D848" s="2">
        <f>MACD!E848</f>
        <v>-0.58269183186300921</v>
      </c>
      <c r="E848" s="2">
        <f>MACD!F848</f>
        <v>-0.13370071159558214</v>
      </c>
      <c r="F848" s="2">
        <f>'Moving Avg'!D848</f>
        <v>24.288820000000001</v>
      </c>
      <c r="G848" s="2">
        <f>'Moving Avg'!F848</f>
        <v>22.949570000000001</v>
      </c>
      <c r="H848" s="2">
        <f>'Moving Avg'!G848</f>
        <v>22.445937999999998</v>
      </c>
      <c r="I848" s="2">
        <f>'Moving Avg'!H848</f>
        <v>19.933965499999999</v>
      </c>
      <c r="J848" s="5" t="str">
        <f>OBV!F848</f>
        <v>BULLISH</v>
      </c>
      <c r="K848" s="5" t="str">
        <f>OBV!G848</f>
        <v>STRONG</v>
      </c>
      <c r="L848" s="5" t="str">
        <f>OBV!H848</f>
        <v>CONFIRMED BULLISH</v>
      </c>
    </row>
    <row r="849" spans="1:12" ht="13.5" x14ac:dyDescent="0.25">
      <c r="A849" s="3">
        <f>RSI!A849</f>
        <v>45840</v>
      </c>
      <c r="B849" s="2">
        <f>RSI!B849</f>
        <v>25.7</v>
      </c>
      <c r="C849" s="2">
        <f>RSI!I849</f>
        <v>82.867258809027689</v>
      </c>
      <c r="D849" s="2">
        <f>MACD!E849</f>
        <v>-0.79139403700295929</v>
      </c>
      <c r="E849" s="2">
        <f>MACD!F849</f>
        <v>-0.26523937667705755</v>
      </c>
      <c r="F849" s="2">
        <f>'Moving Avg'!D849</f>
        <v>24.992000000000001</v>
      </c>
      <c r="G849" s="2">
        <f>'Moving Avg'!F849</f>
        <v>23.065774999999999</v>
      </c>
      <c r="H849" s="2">
        <f>'Moving Avg'!G849</f>
        <v>22.548523999999997</v>
      </c>
      <c r="I849" s="2">
        <f>'Moving Avg'!H849</f>
        <v>19.973087</v>
      </c>
      <c r="J849" s="5" t="str">
        <f>OBV!F849</f>
        <v>BULLISH</v>
      </c>
      <c r="K849" s="5" t="str">
        <f>OBV!G849</f>
        <v>STRONG</v>
      </c>
      <c r="L849" s="5" t="str">
        <f>OBV!H849</f>
        <v>CONFIRMED BULLISH</v>
      </c>
    </row>
    <row r="850" spans="1:12" ht="13.5" x14ac:dyDescent="0.25">
      <c r="A850" s="3">
        <f>RSI!A850</f>
        <v>45841</v>
      </c>
      <c r="B850" s="2">
        <f>RSI!B850</f>
        <v>25.69</v>
      </c>
      <c r="C850" s="2">
        <f>RSI!I850</f>
        <v>82.651756669775736</v>
      </c>
      <c r="D850" s="2">
        <f>MACD!E850</f>
        <v>-0.98312489246015389</v>
      </c>
      <c r="E850" s="2">
        <f>MACD!F850</f>
        <v>-0.40881647983367686</v>
      </c>
      <c r="F850" s="2">
        <f>'Moving Avg'!D850</f>
        <v>25.45</v>
      </c>
      <c r="G850" s="2">
        <f>'Moving Avg'!F850</f>
        <v>23.188814999999998</v>
      </c>
      <c r="H850" s="2">
        <f>'Moving Avg'!G850</f>
        <v>22.65091</v>
      </c>
      <c r="I850" s="2">
        <f>'Moving Avg'!H850</f>
        <v>20.012158499999995</v>
      </c>
      <c r="J850" s="5" t="str">
        <f>OBV!F850</f>
        <v>BULLISH</v>
      </c>
      <c r="K850" s="5" t="str">
        <f>OBV!G850</f>
        <v>STRONG</v>
      </c>
      <c r="L850" s="5" t="str">
        <f>OBV!H850</f>
        <v>CONFIRMED BULLISH</v>
      </c>
    </row>
    <row r="851" spans="1:12" ht="13.5" x14ac:dyDescent="0.25">
      <c r="A851" s="3">
        <f>RSI!A851</f>
        <v>45842</v>
      </c>
      <c r="B851" s="2">
        <f>RSI!B851</f>
        <v>25.69</v>
      </c>
      <c r="C851" s="2">
        <f>RSI!I851</f>
        <v>82.651756669775736</v>
      </c>
      <c r="D851" s="2">
        <f>MACD!E851</f>
        <v>-1.1529547661948776</v>
      </c>
      <c r="E851" s="2">
        <f>MACD!F851</f>
        <v>-0.55764413710591698</v>
      </c>
      <c r="F851" s="2">
        <f>'Moving Avg'!D851</f>
        <v>25.628000000000004</v>
      </c>
      <c r="G851" s="2">
        <f>'Moving Avg'!F851</f>
        <v>23.354939999999999</v>
      </c>
      <c r="H851" s="2">
        <f>'Moving Avg'!G851</f>
        <v>22.728728</v>
      </c>
      <c r="I851" s="2">
        <f>'Moving Avg'!H851</f>
        <v>20.051459499999993</v>
      </c>
      <c r="J851" s="5" t="str">
        <f>OBV!F851</f>
        <v>BULLISH</v>
      </c>
      <c r="K851" s="5" t="str">
        <f>OBV!G851</f>
        <v>STRONG</v>
      </c>
      <c r="L851" s="5" t="str">
        <f>OBV!H851</f>
        <v>CONFIRMED BULLISH</v>
      </c>
    </row>
    <row r="852" spans="1:12" ht="13.5" x14ac:dyDescent="0.25">
      <c r="A852" s="3">
        <f>RSI!A852</f>
        <v>45845</v>
      </c>
      <c r="B852" s="2">
        <f>RSI!B852</f>
        <v>25.69</v>
      </c>
      <c r="C852" s="2">
        <f>RSI!I852</f>
        <v>82.651756669775736</v>
      </c>
      <c r="D852" s="2">
        <f>MACD!E852</f>
        <v>-1.3158607383096026</v>
      </c>
      <c r="E852" s="2">
        <f>MACD!F852</f>
        <v>-0.7092874573466541</v>
      </c>
      <c r="F852" s="2">
        <f>'Moving Avg'!D852</f>
        <v>25.706</v>
      </c>
      <c r="G852" s="2">
        <f>'Moving Avg'!F852</f>
        <v>23.521065</v>
      </c>
      <c r="H852" s="2">
        <f>'Moving Avg'!G852</f>
        <v>22.802696000000001</v>
      </c>
      <c r="I852" s="2">
        <f>'Moving Avg'!H852</f>
        <v>20.090760499999998</v>
      </c>
      <c r="J852" s="5" t="str">
        <f>OBV!F852</f>
        <v>BULLISH</v>
      </c>
      <c r="K852" s="5" t="str">
        <f>OBV!G852</f>
        <v>NEUTRAL</v>
      </c>
      <c r="L852" s="5" t="str">
        <f>OBV!H852</f>
        <v>CONFIRMED BULLISH</v>
      </c>
    </row>
    <row r="853" spans="1:12" ht="13.5" x14ac:dyDescent="0.25">
      <c r="A853" s="3">
        <f>RSI!A853</f>
        <v>45846</v>
      </c>
      <c r="B853" s="2">
        <f>RSI!B853</f>
        <v>25.35</v>
      </c>
      <c r="C853" s="2">
        <f>RSI!I853</f>
        <v>74.431960672328188</v>
      </c>
      <c r="D853" s="2">
        <f>MACD!E853</f>
        <v>-1.4283801097577822</v>
      </c>
      <c r="E853" s="2">
        <f>MACD!F853</f>
        <v>-0.85310598782887981</v>
      </c>
      <c r="F853" s="2">
        <f>'Moving Avg'!D853</f>
        <v>25.624000000000002</v>
      </c>
      <c r="G853" s="2">
        <f>'Moving Avg'!F853</f>
        <v>23.670190000000002</v>
      </c>
      <c r="H853" s="2">
        <f>'Moving Avg'!G853</f>
        <v>22.870413999999993</v>
      </c>
      <c r="I853" s="2">
        <f>'Moving Avg'!H853</f>
        <v>20.128590499999994</v>
      </c>
      <c r="J853" s="5" t="str">
        <f>OBV!F853</f>
        <v>BEARISH</v>
      </c>
      <c r="K853" s="5" t="str">
        <f>OBV!G853</f>
        <v>NEUTRAL</v>
      </c>
      <c r="L853" s="5" t="str">
        <f>OBV!H853</f>
        <v>CONFIRMED BEARISH</v>
      </c>
    </row>
    <row r="854" spans="1:12" ht="13.5" x14ac:dyDescent="0.25">
      <c r="A854" s="3">
        <f>RSI!A854</f>
        <v>45847</v>
      </c>
      <c r="B854" s="2">
        <f>RSI!B854</f>
        <v>25.3</v>
      </c>
      <c r="C854" s="2">
        <f>RSI!I854</f>
        <v>73.277823882390237</v>
      </c>
      <c r="D854" s="2">
        <f>MACD!E854</f>
        <v>-1.5718071943994261</v>
      </c>
      <c r="E854" s="2">
        <f>MACD!F854</f>
        <v>-0.99684622914298915</v>
      </c>
      <c r="F854" s="2">
        <f>'Moving Avg'!D854</f>
        <v>25.544000000000004</v>
      </c>
      <c r="G854" s="2">
        <f>'Moving Avg'!F854</f>
        <v>23.816815000000002</v>
      </c>
      <c r="H854" s="2">
        <f>'Moving Avg'!G854</f>
        <v>22.938413999999995</v>
      </c>
      <c r="I854" s="2">
        <f>'Moving Avg'!H854</f>
        <v>20.1661705</v>
      </c>
      <c r="J854" s="5" t="str">
        <f>OBV!F854</f>
        <v>BEARISH</v>
      </c>
      <c r="K854" s="5" t="str">
        <f>OBV!G854</f>
        <v>NEUTRAL</v>
      </c>
      <c r="L854" s="5" t="str">
        <f>OBV!H854</f>
        <v>CONFIRMED BEARISH</v>
      </c>
    </row>
    <row r="855" spans="1:12" ht="13.5" x14ac:dyDescent="0.25">
      <c r="A855" s="3">
        <f>RSI!A855</f>
        <v>45848</v>
      </c>
      <c r="B855" s="2">
        <f>RSI!B855</f>
        <v>25.2</v>
      </c>
      <c r="C855" s="2">
        <f>RSI!I855</f>
        <v>70.909627523941793</v>
      </c>
      <c r="D855" s="2">
        <f>MACD!E855</f>
        <v>-1.5073063952508647</v>
      </c>
      <c r="E855" s="2">
        <f>MACD!F855</f>
        <v>-1.0989382623645643</v>
      </c>
      <c r="F855" s="2">
        <f>'Moving Avg'!D855</f>
        <v>25.446000000000002</v>
      </c>
      <c r="G855" s="2">
        <f>'Moving Avg'!F855</f>
        <v>23.957985000000001</v>
      </c>
      <c r="H855" s="2">
        <f>'Moving Avg'!G855</f>
        <v>22.995063999999992</v>
      </c>
      <c r="I855" s="2">
        <f>'Moving Avg'!H855</f>
        <v>20.203250499999996</v>
      </c>
      <c r="J855" s="5" t="str">
        <f>OBV!F855</f>
        <v>BEARISH</v>
      </c>
      <c r="K855" s="5" t="str">
        <f>OBV!G855</f>
        <v>NEUTRAL</v>
      </c>
      <c r="L855" s="5" t="str">
        <f>OBV!H855</f>
        <v>CONFIRMED BEARISH</v>
      </c>
    </row>
    <row r="856" spans="1:12" ht="13.5" x14ac:dyDescent="0.25">
      <c r="A856" s="3">
        <f>RSI!A856</f>
        <v>45849</v>
      </c>
      <c r="B856" s="2">
        <f>RSI!B856</f>
        <v>24.6</v>
      </c>
      <c r="C856" s="2">
        <f>RSI!I856</f>
        <v>58.659994063379429</v>
      </c>
      <c r="D856" s="2">
        <f>MACD!E856</f>
        <v>-1.2002780609293353</v>
      </c>
      <c r="E856" s="2">
        <f>MACD!F856</f>
        <v>-1.1192062220775185</v>
      </c>
      <c r="F856" s="2">
        <f>'Moving Avg'!D856</f>
        <v>25.228000000000002</v>
      </c>
      <c r="G856" s="2">
        <f>'Moving Avg'!F856</f>
        <v>24.069610000000004</v>
      </c>
      <c r="H856" s="2">
        <f>'Moving Avg'!G856</f>
        <v>23.042097999999992</v>
      </c>
      <c r="I856" s="2">
        <f>'Moving Avg'!H856</f>
        <v>20.237788999999996</v>
      </c>
      <c r="J856" s="5" t="str">
        <f>OBV!F856</f>
        <v>BEARISH</v>
      </c>
      <c r="K856" s="5" t="str">
        <f>OBV!G856</f>
        <v>NEUTRAL</v>
      </c>
      <c r="L856" s="5" t="str">
        <f>OBV!H856</f>
        <v>CONFIRMED BEARISH</v>
      </c>
    </row>
    <row r="857" spans="1:12" ht="13.5" x14ac:dyDescent="0.25">
      <c r="A857" s="3">
        <f>RSI!A857</f>
        <v>45852</v>
      </c>
      <c r="B857" s="2">
        <f>RSI!B857</f>
        <v>24.41</v>
      </c>
      <c r="C857" s="2">
        <f>RSI!I857</f>
        <v>55.396468612163694</v>
      </c>
      <c r="D857" s="2">
        <f>MACD!E857</f>
        <v>-0.8527740604104217</v>
      </c>
      <c r="E857" s="2">
        <f>MACD!F857</f>
        <v>-1.0659197897440991</v>
      </c>
      <c r="F857" s="2">
        <f>'Moving Avg'!D857</f>
        <v>24.972000000000001</v>
      </c>
      <c r="G857" s="2">
        <f>'Moving Avg'!F857</f>
        <v>24.171280000000003</v>
      </c>
      <c r="H857" s="2">
        <f>'Moving Avg'!G857</f>
        <v>23.085515999999995</v>
      </c>
      <c r="I857" s="2">
        <f>'Moving Avg'!H857</f>
        <v>20.271377499999993</v>
      </c>
      <c r="J857" s="5" t="str">
        <f>OBV!F857</f>
        <v>BEARISH</v>
      </c>
      <c r="K857" s="5" t="str">
        <f>OBV!G857</f>
        <v>NEUTRAL</v>
      </c>
      <c r="L857" s="5" t="str">
        <f>OBV!H857</f>
        <v>CONFIRMED BEARISH</v>
      </c>
    </row>
    <row r="858" spans="1:12" ht="13.5" x14ac:dyDescent="0.25">
      <c r="A858" s="3">
        <f>RSI!A858</f>
        <v>45853</v>
      </c>
      <c r="B858" s="2">
        <f>RSI!B858</f>
        <v>24.6</v>
      </c>
      <c r="C858" s="2">
        <f>RSI!I858</f>
        <v>57.917790022204393</v>
      </c>
      <c r="D858" s="2">
        <f>MACD!E858</f>
        <v>-0.50395726159463194</v>
      </c>
      <c r="E858" s="2">
        <f>MACD!F858</f>
        <v>-0.95352728411420573</v>
      </c>
      <c r="F858" s="2">
        <f>'Moving Avg'!D858</f>
        <v>24.821999999999996</v>
      </c>
      <c r="G858" s="2">
        <f>'Moving Avg'!F858</f>
        <v>24.282905000000007</v>
      </c>
      <c r="H858" s="2">
        <f>'Moving Avg'!G858</f>
        <v>23.140799999999999</v>
      </c>
      <c r="I858" s="2">
        <f>'Moving Avg'!H858</f>
        <v>20.307336999999993</v>
      </c>
      <c r="J858" s="5" t="str">
        <f>OBV!F858</f>
        <v>BEARISH</v>
      </c>
      <c r="K858" s="5" t="str">
        <f>OBV!G858</f>
        <v>NEUTRAL</v>
      </c>
      <c r="L858" s="5" t="str">
        <f>OBV!H858</f>
        <v>CONFIRMED BEARISH</v>
      </c>
    </row>
    <row r="859" spans="1:12" ht="13.5" x14ac:dyDescent="0.25">
      <c r="A859" s="3">
        <f>RSI!A859</f>
        <v>45854</v>
      </c>
      <c r="B859" s="2">
        <f>RSI!B859</f>
        <v>25.18</v>
      </c>
      <c r="C859" s="2">
        <f>RSI!I859</f>
        <v>64.512471161437858</v>
      </c>
      <c r="D859" s="2">
        <f>MACD!E859</f>
        <v>-0.26389900313104064</v>
      </c>
      <c r="E859" s="2">
        <f>MACD!F859</f>
        <v>-0.81560162791757274</v>
      </c>
      <c r="F859" s="2">
        <f>'Moving Avg'!D859</f>
        <v>24.798000000000002</v>
      </c>
      <c r="G859" s="2">
        <f>'Moving Avg'!F859</f>
        <v>24.423530000000007</v>
      </c>
      <c r="H859" s="2">
        <f>'Moving Avg'!G859</f>
        <v>23.206218</v>
      </c>
      <c r="I859" s="2">
        <f>'Moving Avg'!H859</f>
        <v>20.346196499999991</v>
      </c>
      <c r="J859" s="5" t="str">
        <f>OBV!F859</f>
        <v>BEARISH</v>
      </c>
      <c r="K859" s="5" t="str">
        <f>OBV!G859</f>
        <v>NEUTRAL</v>
      </c>
      <c r="L859" s="5" t="str">
        <f>OBV!H859</f>
        <v>CONFIRMED BEARISH</v>
      </c>
    </row>
    <row r="860" spans="1:12" ht="13.5" x14ac:dyDescent="0.25">
      <c r="A860" s="3">
        <f>RSI!A860</f>
        <v>45855</v>
      </c>
      <c r="B860" s="2">
        <f>RSI!B860</f>
        <v>25</v>
      </c>
      <c r="C860" s="2">
        <f>RSI!I860</f>
        <v>61.301786952716348</v>
      </c>
      <c r="D860" s="2">
        <f>MACD!E860</f>
        <v>-5.5090977233572147E-2</v>
      </c>
      <c r="E860" s="2">
        <f>MACD!F860</f>
        <v>-0.66349949778077266</v>
      </c>
      <c r="F860" s="2">
        <f>'Moving Avg'!D860</f>
        <v>24.758000000000003</v>
      </c>
      <c r="G860" s="2">
        <f>'Moving Avg'!F860</f>
        <v>24.555155000000006</v>
      </c>
      <c r="H860" s="2">
        <f>'Moving Avg'!G860</f>
        <v>23.259052000000001</v>
      </c>
      <c r="I860" s="2">
        <f>'Moving Avg'!H860</f>
        <v>20.38415599999999</v>
      </c>
      <c r="J860" s="5" t="str">
        <f>OBV!F860</f>
        <v>BEARISH</v>
      </c>
      <c r="K860" s="5" t="str">
        <f>OBV!G860</f>
        <v>NEUTRAL</v>
      </c>
      <c r="L860" s="5" t="str">
        <f>OBV!H860</f>
        <v>CONFIRMED BEARISH</v>
      </c>
    </row>
    <row r="861" spans="1:12" ht="13.5" x14ac:dyDescent="0.25">
      <c r="A861" s="3">
        <f>RSI!A861</f>
        <v>45856</v>
      </c>
      <c r="B861" s="2">
        <f>RSI!B861</f>
        <v>25.17</v>
      </c>
      <c r="C861" s="2">
        <f>RSI!I861</f>
        <v>63.166279296817869</v>
      </c>
      <c r="D861" s="2">
        <f>MACD!E861</f>
        <v>0.10440352712750212</v>
      </c>
      <c r="E861" s="2">
        <f>MACD!F861</f>
        <v>-0.50991889279911773</v>
      </c>
      <c r="F861" s="2">
        <f>'Moving Avg'!D861</f>
        <v>24.872</v>
      </c>
      <c r="G861" s="2">
        <f>'Moving Avg'!F861</f>
        <v>24.692990000000005</v>
      </c>
      <c r="H861" s="2">
        <f>'Moving Avg'!G861</f>
        <v>23.315102000000003</v>
      </c>
      <c r="I861" s="2">
        <f>'Moving Avg'!H861</f>
        <v>20.422965499999989</v>
      </c>
      <c r="J861" s="5" t="str">
        <f>OBV!F861</f>
        <v>BULLISH</v>
      </c>
      <c r="K861" s="5" t="str">
        <f>OBV!G861</f>
        <v>NEUTRAL</v>
      </c>
      <c r="L861" s="5" t="str">
        <f>OBV!H861</f>
        <v>CONFIRMED BULLISH</v>
      </c>
    </row>
    <row r="862" spans="1:12" ht="13.5" x14ac:dyDescent="0.25">
      <c r="A862" s="3">
        <f>RSI!A862</f>
        <v>45859</v>
      </c>
      <c r="B862" s="2">
        <f>RSI!B862</f>
        <v>25.1</v>
      </c>
      <c r="C862" s="2">
        <f>RSI!I862</f>
        <v>61.844959908848772</v>
      </c>
      <c r="D862" s="2">
        <f>MACD!E862</f>
        <v>0.23928493621806268</v>
      </c>
      <c r="E862" s="2">
        <f>MACD!F862</f>
        <v>-0.36007812699568165</v>
      </c>
      <c r="F862" s="2">
        <f>'Moving Avg'!D862</f>
        <v>25.01</v>
      </c>
      <c r="G862" s="2">
        <f>'Moving Avg'!F862</f>
        <v>24.829160000000005</v>
      </c>
      <c r="H862" s="2">
        <f>'Moving Avg'!G862</f>
        <v>23.37012</v>
      </c>
      <c r="I862" s="2">
        <f>'Moving Avg'!H862</f>
        <v>20.461516499999991</v>
      </c>
      <c r="J862" s="5" t="str">
        <f>OBV!F862</f>
        <v>BULLISH</v>
      </c>
      <c r="K862" s="5" t="str">
        <f>OBV!G862</f>
        <v>NEUTRAL</v>
      </c>
      <c r="L862" s="5" t="str">
        <f>OBV!H862</f>
        <v>CONFIRMED BULLISH</v>
      </c>
    </row>
    <row r="863" spans="1:12" ht="13.5" x14ac:dyDescent="0.25">
      <c r="A863" s="3">
        <f>RSI!A863</f>
        <v>45860</v>
      </c>
      <c r="B863" s="2">
        <f>RSI!B863</f>
        <v>25.05</v>
      </c>
      <c r="C863" s="2">
        <f>RSI!I863</f>
        <v>60.865580592108685</v>
      </c>
      <c r="D863" s="2">
        <f>MACD!E863</f>
        <v>0.30035401814123475</v>
      </c>
      <c r="E863" s="2">
        <f>MACD!F863</f>
        <v>-0.22799169796829838</v>
      </c>
      <c r="F863" s="2">
        <f>'Moving Avg'!D863</f>
        <v>25.099999999999998</v>
      </c>
      <c r="G863" s="2">
        <f>'Moving Avg'!F863</f>
        <v>24.958705000000005</v>
      </c>
      <c r="H863" s="2">
        <f>'Moving Avg'!G863</f>
        <v>23.424504000000002</v>
      </c>
      <c r="I863" s="2">
        <f>'Moving Avg'!H863</f>
        <v>20.498304999999991</v>
      </c>
      <c r="J863" s="5" t="str">
        <f>OBV!F863</f>
        <v>BEARISH</v>
      </c>
      <c r="K863" s="5" t="str">
        <f>OBV!G863</f>
        <v>NEUTRAL</v>
      </c>
      <c r="L863" s="5" t="str">
        <f>OBV!H863</f>
        <v>BEARISH DIVERGENCE</v>
      </c>
    </row>
    <row r="864" spans="1:12" ht="13.5" x14ac:dyDescent="0.25">
      <c r="A864" s="3">
        <f>RSI!A864</f>
        <v>45861</v>
      </c>
      <c r="B864" s="2">
        <f>RSI!B864</f>
        <v>25.67</v>
      </c>
      <c r="C864" s="2">
        <f>RSI!I864</f>
        <v>67.69680384458465</v>
      </c>
      <c r="D864" s="2">
        <f>MACD!E864</f>
        <v>0.29457789693412906</v>
      </c>
      <c r="E864" s="2">
        <f>MACD!F864</f>
        <v>-0.1234777789878129</v>
      </c>
      <c r="F864" s="2">
        <f>'Moving Avg'!D864</f>
        <v>25.198</v>
      </c>
      <c r="G864" s="2">
        <f>'Moving Avg'!F864</f>
        <v>25.133000000000006</v>
      </c>
      <c r="H864" s="2">
        <f>'Moving Avg'!G864</f>
        <v>23.490922000000005</v>
      </c>
      <c r="I864" s="2">
        <f>'Moving Avg'!H864</f>
        <v>20.538193499999991</v>
      </c>
      <c r="J864" s="5" t="str">
        <f>OBV!F864</f>
        <v>BULLISH</v>
      </c>
      <c r="K864" s="5" t="str">
        <f>OBV!G864</f>
        <v>NEUTRAL</v>
      </c>
      <c r="L864" s="5" t="str">
        <f>OBV!H864</f>
        <v>CONFIRMED BULLISH</v>
      </c>
    </row>
    <row r="865" spans="1:12" ht="13.5" x14ac:dyDescent="0.25">
      <c r="A865" s="3">
        <f>RSI!A865</f>
        <v>45862</v>
      </c>
      <c r="B865" s="2">
        <f>RSI!B865</f>
        <v>26.4</v>
      </c>
      <c r="C865" s="2">
        <f>RSI!I865</f>
        <v>73.550971571091139</v>
      </c>
      <c r="D865" s="2">
        <f>MACD!E865</f>
        <v>0.21302021910025104</v>
      </c>
      <c r="E865" s="2">
        <f>MACD!F865</f>
        <v>-5.6178179370200108E-2</v>
      </c>
      <c r="F865" s="2">
        <f>'Moving Avg'!D865</f>
        <v>25.478000000000002</v>
      </c>
      <c r="G865" s="2">
        <f>'Moving Avg'!F865</f>
        <v>25.283000000000005</v>
      </c>
      <c r="H865" s="2">
        <f>'Moving Avg'!G865</f>
        <v>23.571940000000005</v>
      </c>
      <c r="I865" s="2">
        <f>'Moving Avg'!H865</f>
        <v>20.581960999999993</v>
      </c>
      <c r="J865" s="5" t="str">
        <f>OBV!F865</f>
        <v>BULLISH</v>
      </c>
      <c r="K865" s="5" t="str">
        <f>OBV!G865</f>
        <v>STRONG</v>
      </c>
      <c r="L865" s="5" t="str">
        <f>OBV!H865</f>
        <v>CONFIRMED BULLISH</v>
      </c>
    </row>
    <row r="866" spans="1:12" ht="13.5" x14ac:dyDescent="0.25">
      <c r="A866" s="3">
        <f>RSI!A866</f>
        <v>45866</v>
      </c>
      <c r="B866" s="2">
        <f>RSI!B866</f>
        <v>26.89</v>
      </c>
      <c r="C866" s="2">
        <f>RSI!I866</f>
        <v>76.614514437944464</v>
      </c>
      <c r="D866" s="2">
        <f>MACD!E866</f>
        <v>4.4149704372387077E-3</v>
      </c>
      <c r="E866" s="2">
        <f>MACD!F866</f>
        <v>-4.4059549408712345E-2</v>
      </c>
      <c r="F866" s="2">
        <f>'Moving Avg'!D866</f>
        <v>25.822000000000003</v>
      </c>
      <c r="G866" s="2">
        <f>'Moving Avg'!F866</f>
        <v>25.387500000000003</v>
      </c>
      <c r="H866" s="2">
        <f>'Moving Avg'!G866</f>
        <v>23.663124000000007</v>
      </c>
      <c r="I866" s="2">
        <f>'Moving Avg'!H866</f>
        <v>20.628453499999992</v>
      </c>
      <c r="J866" s="5" t="str">
        <f>OBV!F866</f>
        <v>BULLISH</v>
      </c>
      <c r="K866" s="5" t="str">
        <f>OBV!G866</f>
        <v>STRONG</v>
      </c>
      <c r="L866" s="5" t="str">
        <f>OBV!H866</f>
        <v>CONFIRMED BULLISH</v>
      </c>
    </row>
    <row r="867" spans="1:12" ht="13.5" x14ac:dyDescent="0.25">
      <c r="A867" s="3">
        <f>RSI!A867</f>
        <v>45867</v>
      </c>
      <c r="B867" s="2">
        <f>RSI!B867</f>
        <v>27</v>
      </c>
      <c r="C867" s="2">
        <f>RSI!I867</f>
        <v>77.251526685616454</v>
      </c>
      <c r="D867" s="2">
        <f>MACD!E867</f>
        <v>-0.2225482867253703</v>
      </c>
      <c r="E867" s="2">
        <f>MACD!F867</f>
        <v>-7.9757296872043942E-2</v>
      </c>
      <c r="F867" s="2">
        <f>'Moving Avg'!D867</f>
        <v>26.201999999999998</v>
      </c>
      <c r="G867" s="2">
        <f>'Moving Avg'!F867</f>
        <v>25.472500000000004</v>
      </c>
      <c r="H867" s="2">
        <f>'Moving Avg'!G867</f>
        <v>23.756508000000007</v>
      </c>
      <c r="I867" s="2">
        <f>'Moving Avg'!H867</f>
        <v>20.675541999999997</v>
      </c>
      <c r="J867" s="5" t="str">
        <f>OBV!F867</f>
        <v>BULLISH</v>
      </c>
      <c r="K867" s="5" t="str">
        <f>OBV!G867</f>
        <v>STRONG</v>
      </c>
      <c r="L867" s="5" t="str">
        <f>OBV!H867</f>
        <v>CONFIRMED BULLISH</v>
      </c>
    </row>
    <row r="868" spans="1:12" ht="13.5" x14ac:dyDescent="0.25">
      <c r="A868" s="3">
        <f>RSI!A868</f>
        <v>45868</v>
      </c>
      <c r="B868" s="2">
        <f>RSI!B868</f>
        <v>27.38</v>
      </c>
      <c r="C868" s="2">
        <f>RSI!I868</f>
        <v>79.344714456119959</v>
      </c>
      <c r="D868" s="2">
        <f>MACD!E868</f>
        <v>-0.42626538807242653</v>
      </c>
      <c r="E868" s="2">
        <f>MACD!F868</f>
        <v>-0.14905891511212047</v>
      </c>
      <c r="F868" s="2">
        <f>'Moving Avg'!D868</f>
        <v>26.667999999999999</v>
      </c>
      <c r="G868" s="2">
        <f>'Moving Avg'!F868</f>
        <v>25.5535</v>
      </c>
      <c r="H868" s="2">
        <f>'Moving Avg'!G868</f>
        <v>23.864276000000014</v>
      </c>
      <c r="I868" s="2">
        <f>'Moving Avg'!H868</f>
        <v>20.724484499999996</v>
      </c>
      <c r="J868" s="5" t="str">
        <f>OBV!F868</f>
        <v>BULLISH</v>
      </c>
      <c r="K868" s="5" t="str">
        <f>OBV!G868</f>
        <v>STRONG</v>
      </c>
      <c r="L868" s="5" t="str">
        <f>OBV!H868</f>
        <v>CONFIRMED BULLISH</v>
      </c>
    </row>
    <row r="869" spans="1:12" ht="13.5" x14ac:dyDescent="0.25">
      <c r="A869" s="3">
        <f>RSI!A869</f>
        <v>45869</v>
      </c>
      <c r="B869" s="2">
        <f>RSI!B869</f>
        <v>27.4</v>
      </c>
      <c r="C869" s="2">
        <f>RSI!I869</f>
        <v>79.451880966262664</v>
      </c>
      <c r="D869" s="2">
        <f>MACD!E869</f>
        <v>-0.52494670236914942</v>
      </c>
      <c r="E869" s="2">
        <f>MACD!F869</f>
        <v>-0.22423647256352627</v>
      </c>
      <c r="F869" s="2">
        <f>'Moving Avg'!D869</f>
        <v>27.013999999999999</v>
      </c>
      <c r="G869" s="2">
        <f>'Moving Avg'!F869</f>
        <v>25.638500000000004</v>
      </c>
      <c r="H869" s="2">
        <f>'Moving Avg'!G869</f>
        <v>23.973176000000013</v>
      </c>
      <c r="I869" s="2">
        <f>'Moving Avg'!H869</f>
        <v>20.778797999999991</v>
      </c>
      <c r="J869" s="5" t="str">
        <f>OBV!F869</f>
        <v>BULLISH</v>
      </c>
      <c r="K869" s="5" t="str">
        <f>OBV!G869</f>
        <v>STRONG</v>
      </c>
      <c r="L869" s="5" t="str">
        <f>OBV!H869</f>
        <v>CONFIRMED BULLISH</v>
      </c>
    </row>
    <row r="870" spans="1:12" ht="13.5" x14ac:dyDescent="0.25">
      <c r="A870" s="3">
        <f>RSI!A870</f>
        <v>45870</v>
      </c>
      <c r="B870" s="2">
        <f>RSI!B870</f>
        <v>29.04</v>
      </c>
      <c r="C870" s="2">
        <f>RSI!I870</f>
        <v>85.908280634393009</v>
      </c>
      <c r="D870" s="2">
        <f>MACD!E870</f>
        <v>-0.77075175827263109</v>
      </c>
      <c r="E870" s="2">
        <f>MACD!F870</f>
        <v>-0.33353952970534728</v>
      </c>
      <c r="F870" s="2">
        <f>'Moving Avg'!D870</f>
        <v>27.541999999999994</v>
      </c>
      <c r="G870" s="2">
        <f>'Moving Avg'!F870</f>
        <v>25.806000000000001</v>
      </c>
      <c r="H870" s="2">
        <f>'Moving Avg'!G870</f>
        <v>24.11487600000001</v>
      </c>
      <c r="I870" s="2">
        <f>'Moving Avg'!H870</f>
        <v>20.837827999999991</v>
      </c>
      <c r="J870" s="5" t="str">
        <f>OBV!F870</f>
        <v>BULLISH</v>
      </c>
      <c r="K870" s="5" t="str">
        <f>OBV!G870</f>
        <v>STRONG</v>
      </c>
      <c r="L870" s="5" t="str">
        <f>OBV!H870</f>
        <v>CONFIRMED BULLISH</v>
      </c>
    </row>
    <row r="871" spans="1:12" ht="13.5" x14ac:dyDescent="0.25">
      <c r="A871" s="3">
        <f>RSI!A871</f>
        <v>45873</v>
      </c>
      <c r="B871" s="2">
        <f>RSI!B871</f>
        <v>30</v>
      </c>
      <c r="C871" s="2">
        <f>RSI!I871</f>
        <v>88.238035673952197</v>
      </c>
      <c r="D871" s="2">
        <f>MACD!E871</f>
        <v>-1.0455477222053027</v>
      </c>
      <c r="E871" s="2">
        <f>MACD!F871</f>
        <v>-0.47594116820533838</v>
      </c>
      <c r="F871" s="2">
        <f>'Moving Avg'!D871</f>
        <v>28.163999999999998</v>
      </c>
      <c r="G871" s="2">
        <f>'Moving Avg'!F871</f>
        <v>26.021500000000003</v>
      </c>
      <c r="H871" s="2">
        <f>'Moving Avg'!G871</f>
        <v>24.267526000000004</v>
      </c>
      <c r="I871" s="2">
        <f>'Moving Avg'!H871</f>
        <v>20.903308499999994</v>
      </c>
      <c r="J871" s="5" t="str">
        <f>OBV!F871</f>
        <v>BULLISH</v>
      </c>
      <c r="K871" s="5" t="str">
        <f>OBV!G871</f>
        <v>STRONG</v>
      </c>
      <c r="L871" s="5" t="str">
        <f>OBV!H871</f>
        <v>CONFIRMED BULLISH</v>
      </c>
    </row>
    <row r="872" spans="1:12" ht="13.5" x14ac:dyDescent="0.25">
      <c r="A872" s="3">
        <f>RSI!A872</f>
        <v>45874</v>
      </c>
      <c r="B872" s="2">
        <f>RSI!B872</f>
        <v>30</v>
      </c>
      <c r="C872" s="2">
        <f>RSI!I872</f>
        <v>88.238035673952197</v>
      </c>
      <c r="D872" s="2">
        <f>MACD!E872</f>
        <v>-1.3147405973980781</v>
      </c>
      <c r="E872" s="2">
        <f>MACD!F872</f>
        <v>-0.64370105404388633</v>
      </c>
      <c r="F872" s="2">
        <f>'Moving Avg'!D872</f>
        <v>28.763999999999999</v>
      </c>
      <c r="G872" s="2">
        <f>'Moving Avg'!F872</f>
        <v>26.237000000000002</v>
      </c>
      <c r="H872" s="2">
        <f>'Moving Avg'!G872</f>
        <v>24.420176000000001</v>
      </c>
      <c r="I872" s="2">
        <f>'Moving Avg'!H872</f>
        <v>20.967596999999991</v>
      </c>
      <c r="J872" s="5" t="str">
        <f>OBV!F872</f>
        <v>BULLISH</v>
      </c>
      <c r="K872" s="5" t="str">
        <f>OBV!G872</f>
        <v>STRONG</v>
      </c>
      <c r="L872" s="5" t="str">
        <f>OBV!H872</f>
        <v>CONFIRMED BULLISH</v>
      </c>
    </row>
    <row r="873" spans="1:12" ht="13.5" x14ac:dyDescent="0.25">
      <c r="A873" s="3">
        <f>RSI!A873</f>
        <v>45875</v>
      </c>
      <c r="B873" s="2">
        <f>RSI!B873</f>
        <v>31</v>
      </c>
      <c r="C873" s="2">
        <f>RSI!I873</f>
        <v>90.196161352927973</v>
      </c>
      <c r="D873" s="2">
        <f>MACD!E873</f>
        <v>-1.6482707349719234</v>
      </c>
      <c r="E873" s="2">
        <f>MACD!F873</f>
        <v>-0.84461499022949371</v>
      </c>
      <c r="F873" s="2">
        <f>'Moving Avg'!D873</f>
        <v>29.488</v>
      </c>
      <c r="G873" s="2">
        <f>'Moving Avg'!F873</f>
        <v>26.519499999999994</v>
      </c>
      <c r="H873" s="2">
        <f>'Moving Avg'!G873</f>
        <v>24.592826000000006</v>
      </c>
      <c r="I873" s="2">
        <f>'Moving Avg'!H873</f>
        <v>21.034731499999992</v>
      </c>
      <c r="J873" s="5" t="str">
        <f>OBV!F873</f>
        <v>BULLISH</v>
      </c>
      <c r="K873" s="5" t="str">
        <f>OBV!G873</f>
        <v>STRONG</v>
      </c>
      <c r="L873" s="5" t="str">
        <f>OBV!H873</f>
        <v>CONFIRMED BULLISH</v>
      </c>
    </row>
    <row r="874" spans="1:12" ht="13.5" x14ac:dyDescent="0.25">
      <c r="A874" s="3">
        <f>RSI!A874</f>
        <v>45876</v>
      </c>
      <c r="B874" s="2">
        <f>RSI!B874</f>
        <v>31.48</v>
      </c>
      <c r="C874" s="2">
        <f>RSI!I874</f>
        <v>90.972998756421561</v>
      </c>
      <c r="D874" s="2">
        <f>MACD!E874</f>
        <v>-1.8987770167181353</v>
      </c>
      <c r="E874" s="2">
        <f>MACD!F874</f>
        <v>-1.0554473955272221</v>
      </c>
      <c r="F874" s="2">
        <f>'Moving Avg'!D874</f>
        <v>30.303999999999995</v>
      </c>
      <c r="G874" s="2">
        <f>'Moving Avg'!F874</f>
        <v>26.828499999999998</v>
      </c>
      <c r="H874" s="2">
        <f>'Moving Avg'!G874</f>
        <v>24.769576000000008</v>
      </c>
      <c r="I874" s="2">
        <f>'Moving Avg'!H874</f>
        <v>21.105044999999997</v>
      </c>
      <c r="J874" s="5" t="str">
        <f>OBV!F874</f>
        <v>BULLISH</v>
      </c>
      <c r="K874" s="5" t="str">
        <f>OBV!G874</f>
        <v>STRONG</v>
      </c>
      <c r="L874" s="5" t="str">
        <f>OBV!H874</f>
        <v>CONFIRMED BULLISH</v>
      </c>
    </row>
    <row r="875" spans="1:12" ht="13.5" x14ac:dyDescent="0.25">
      <c r="A875" s="3">
        <f>RSI!A875</f>
        <v>45877</v>
      </c>
      <c r="B875" s="2">
        <f>RSI!B875</f>
        <v>31.98</v>
      </c>
      <c r="C875" s="2">
        <f>RSI!I875</f>
        <v>91.70989673268808</v>
      </c>
      <c r="D875" s="2">
        <f>MACD!E875</f>
        <v>-2.0643443084940216</v>
      </c>
      <c r="E875" s="2">
        <f>MACD!F875</f>
        <v>-1.2572267781205819</v>
      </c>
      <c r="F875" s="2">
        <f>'Moving Avg'!D875</f>
        <v>30.892000000000003</v>
      </c>
      <c r="G875" s="2">
        <f>'Moving Avg'!F875</f>
        <v>27.1675</v>
      </c>
      <c r="H875" s="2">
        <f>'Moving Avg'!G875</f>
        <v>24.961460000000006</v>
      </c>
      <c r="I875" s="2">
        <f>'Moving Avg'!H875</f>
        <v>21.177858499999992</v>
      </c>
      <c r="J875" s="5" t="str">
        <f>OBV!F875</f>
        <v>BULLISH</v>
      </c>
      <c r="K875" s="5" t="str">
        <f>OBV!G875</f>
        <v>STRONG</v>
      </c>
      <c r="L875" s="5" t="str">
        <f>OBV!H875</f>
        <v>CONFIRMED BULLISH</v>
      </c>
    </row>
    <row r="876" spans="1:12" ht="13.5" x14ac:dyDescent="0.25">
      <c r="A876" s="3">
        <f>RSI!A876</f>
        <v>45880</v>
      </c>
      <c r="B876" s="2">
        <f>RSI!B876</f>
        <v>33</v>
      </c>
      <c r="C876" s="2">
        <f>RSI!I876</f>
        <v>92.970560841687927</v>
      </c>
      <c r="D876" s="2">
        <f>MACD!E876</f>
        <v>-2.2342976646318888</v>
      </c>
      <c r="E876" s="2">
        <f>MACD!F876</f>
        <v>-1.4526409554228434</v>
      </c>
      <c r="F876" s="2">
        <f>'Moving Avg'!D876</f>
        <v>31.492000000000001</v>
      </c>
      <c r="G876" s="2">
        <f>'Moving Avg'!F876</f>
        <v>27.587499999999999</v>
      </c>
      <c r="H876" s="2">
        <f>'Moving Avg'!G876</f>
        <v>25.173928</v>
      </c>
      <c r="I876" s="2">
        <f>'Moving Avg'!H876</f>
        <v>21.25632199999999</v>
      </c>
      <c r="J876" s="5" t="str">
        <f>OBV!F876</f>
        <v>BULLISH</v>
      </c>
      <c r="K876" s="5" t="str">
        <f>OBV!G876</f>
        <v>STRONG</v>
      </c>
      <c r="L876" s="5" t="str">
        <f>OBV!H876</f>
        <v>CONFIRMED BULLISH</v>
      </c>
    </row>
    <row r="877" spans="1:12" ht="13.5" x14ac:dyDescent="0.25">
      <c r="A877" s="3">
        <f>RSI!A877</f>
        <v>45881</v>
      </c>
      <c r="B877" s="2">
        <f>RSI!B877</f>
        <v>33.5</v>
      </c>
      <c r="C877" s="2">
        <f>RSI!I877</f>
        <v>93.492932132675293</v>
      </c>
      <c r="D877" s="2">
        <f>MACD!E877</f>
        <v>-2.4317335115817116</v>
      </c>
      <c r="E877" s="2">
        <f>MACD!F877</f>
        <v>-1.6484594666546171</v>
      </c>
      <c r="F877" s="2">
        <f>'Moving Avg'!D877</f>
        <v>32.192</v>
      </c>
      <c r="G877" s="2">
        <f>'Moving Avg'!F877</f>
        <v>28.042000000000009</v>
      </c>
      <c r="H877" s="2">
        <f>'Moving Avg'!G877</f>
        <v>25.396577999999998</v>
      </c>
      <c r="I877" s="2">
        <f>'Moving Avg'!H877</f>
        <v>21.336826999999992</v>
      </c>
      <c r="J877" s="5" t="str">
        <f>OBV!F877</f>
        <v>BULLISH</v>
      </c>
      <c r="K877" s="5" t="str">
        <f>OBV!G877</f>
        <v>STRONG</v>
      </c>
      <c r="L877" s="5" t="str">
        <f>OBV!H877</f>
        <v>CONFIRMED BULLISH</v>
      </c>
    </row>
    <row r="878" spans="1:12" ht="13.5" x14ac:dyDescent="0.25">
      <c r="A878" s="3">
        <f>RSI!A878</f>
        <v>45883</v>
      </c>
      <c r="B878" s="2">
        <f>RSI!B878</f>
        <v>33</v>
      </c>
      <c r="C878" s="2">
        <f>RSI!I878</f>
        <v>86.56526561581434</v>
      </c>
      <c r="D878" s="2">
        <f>MACD!E878</f>
        <v>-2.5372831522223755</v>
      </c>
      <c r="E878" s="2">
        <f>MACD!F878</f>
        <v>-1.8262242037681689</v>
      </c>
      <c r="F878" s="2">
        <f>'Moving Avg'!D878</f>
        <v>32.591999999999999</v>
      </c>
      <c r="G878" s="2">
        <f>'Moving Avg'!F878</f>
        <v>28.462</v>
      </c>
      <c r="H878" s="2">
        <f>'Moving Avg'!G878</f>
        <v>25.609227999999998</v>
      </c>
      <c r="I878" s="2">
        <f>'Moving Avg'!H878</f>
        <v>21.41474049999999</v>
      </c>
      <c r="J878" s="5" t="str">
        <f>OBV!F878</f>
        <v>BULLISH</v>
      </c>
      <c r="K878" s="5" t="str">
        <f>OBV!G878</f>
        <v>NEUTRAL</v>
      </c>
      <c r="L878" s="5" t="str">
        <f>OBV!H878</f>
        <v>CONFIRMED BULLISH</v>
      </c>
    </row>
    <row r="879" spans="1:12" ht="13.5" x14ac:dyDescent="0.25">
      <c r="A879" s="3">
        <f>RSI!A879</f>
        <v>45884</v>
      </c>
      <c r="B879" s="2">
        <f>RSI!B879</f>
        <v>33</v>
      </c>
      <c r="C879" s="2">
        <f>RSI!I879</f>
        <v>86.56526561581434</v>
      </c>
      <c r="D879" s="2">
        <f>MACD!E879</f>
        <v>-2.6520324928699353</v>
      </c>
      <c r="E879" s="2">
        <f>MACD!F879</f>
        <v>-1.991385861588522</v>
      </c>
      <c r="F879" s="2">
        <f>'Moving Avg'!D879</f>
        <v>32.896000000000001</v>
      </c>
      <c r="G879" s="2">
        <f>'Moving Avg'!F879</f>
        <v>28.853000000000002</v>
      </c>
      <c r="H879" s="2">
        <f>'Moving Avg'!G879</f>
        <v>25.80171</v>
      </c>
      <c r="I879" s="2">
        <f>'Moving Avg'!H879</f>
        <v>21.492653999999995</v>
      </c>
      <c r="J879" s="5" t="str">
        <f>OBV!F879</f>
        <v>BULLISH</v>
      </c>
      <c r="K879" s="5" t="str">
        <f>OBV!G879</f>
        <v>NEUTRAL</v>
      </c>
      <c r="L879" s="5" t="str">
        <f>OBV!H879</f>
        <v>CONFIRMED BULLISH</v>
      </c>
    </row>
    <row r="880" spans="1:12" ht="13.5" x14ac:dyDescent="0.25">
      <c r="A880" s="3">
        <f>RSI!A880</f>
        <v>45887</v>
      </c>
      <c r="B880" s="2">
        <f>RSI!B880</f>
        <v>32</v>
      </c>
      <c r="C880" s="2">
        <f>RSI!I880</f>
        <v>73.869155273426742</v>
      </c>
      <c r="D880" s="2">
        <f>MACD!E880</f>
        <v>-2.4491491273616717</v>
      </c>
      <c r="E880" s="2">
        <f>MACD!F880</f>
        <v>-2.0829385147431521</v>
      </c>
      <c r="F880" s="2">
        <f>'Moving Avg'!D880</f>
        <v>32.9</v>
      </c>
      <c r="G880" s="2">
        <f>'Moving Avg'!F880</f>
        <v>29.203000000000003</v>
      </c>
      <c r="H880" s="2">
        <f>'Moving Avg'!G880</f>
        <v>25.977125999999998</v>
      </c>
      <c r="I880" s="2">
        <f>'Moving Avg'!H880</f>
        <v>21.566850999999993</v>
      </c>
      <c r="J880" s="5" t="str">
        <f>OBV!F880</f>
        <v>BEARISH</v>
      </c>
      <c r="K880" s="5" t="str">
        <f>OBV!G880</f>
        <v>NEUTRAL</v>
      </c>
      <c r="L880" s="5" t="str">
        <f>OBV!H880</f>
        <v>BEARISH DIVERGENCE</v>
      </c>
    </row>
    <row r="881" spans="1:12" ht="13.5" x14ac:dyDescent="0.25">
      <c r="A881" s="3">
        <f>RSI!A881</f>
        <v>45888</v>
      </c>
      <c r="B881" s="2">
        <f>RSI!B881</f>
        <v>31.8</v>
      </c>
      <c r="C881" s="2">
        <f>RSI!I881</f>
        <v>71.607127394706907</v>
      </c>
      <c r="D881" s="2">
        <f>MACD!E881</f>
        <v>-2.1335094634750078</v>
      </c>
      <c r="E881" s="2">
        <f>MACD!F881</f>
        <v>-2.0930527044895233</v>
      </c>
      <c r="F881" s="2">
        <f>'Moving Avg'!D881</f>
        <v>32.660000000000004</v>
      </c>
      <c r="G881" s="2">
        <f>'Moving Avg'!F881</f>
        <v>29.534500000000001</v>
      </c>
      <c r="H881" s="2">
        <f>'Moving Avg'!G881</f>
        <v>26.16577599999999</v>
      </c>
      <c r="I881" s="2">
        <f>'Moving Avg'!H881</f>
        <v>21.639864499999995</v>
      </c>
      <c r="J881" s="5" t="str">
        <f>OBV!F881</f>
        <v>BEARISH</v>
      </c>
      <c r="K881" s="5" t="str">
        <f>OBV!G881</f>
        <v>WEAK</v>
      </c>
      <c r="L881" s="5" t="str">
        <f>OBV!H881</f>
        <v>CONFIRMED BEARISH</v>
      </c>
    </row>
    <row r="882" spans="1:12" ht="13.5" x14ac:dyDescent="0.25">
      <c r="A882" s="3">
        <f>RSI!A882</f>
        <v>45889</v>
      </c>
      <c r="B882" s="2">
        <f>RSI!B882</f>
        <v>31.6</v>
      </c>
      <c r="C882" s="2">
        <f>RSI!I882</f>
        <v>69.321082068520241</v>
      </c>
      <c r="D882" s="2">
        <f>MACD!E882</f>
        <v>-1.8675979380541179</v>
      </c>
      <c r="E882" s="2">
        <f>MACD!F882</f>
        <v>-2.0479617512024424</v>
      </c>
      <c r="F882" s="2">
        <f>'Moving Avg'!D882</f>
        <v>32.28</v>
      </c>
      <c r="G882" s="2">
        <f>'Moving Avg'!F882</f>
        <v>29.859499999999997</v>
      </c>
      <c r="H882" s="2">
        <f>'Moving Avg'!G882</f>
        <v>26.350425999999992</v>
      </c>
      <c r="I882" s="2">
        <f>'Moving Avg'!H882</f>
        <v>21.711878000000002</v>
      </c>
      <c r="J882" s="5" t="str">
        <f>OBV!F882</f>
        <v>BEARISH</v>
      </c>
      <c r="K882" s="5" t="str">
        <f>OBV!G882</f>
        <v>WEAK</v>
      </c>
      <c r="L882" s="5" t="str">
        <f>OBV!H882</f>
        <v>CONFIRMED BEARISH</v>
      </c>
    </row>
    <row r="883" spans="1:12" ht="13.5" x14ac:dyDescent="0.25">
      <c r="A883" s="3">
        <f>RSI!A883</f>
        <v>45890</v>
      </c>
      <c r="B883" s="2">
        <f>RSI!B883</f>
        <v>31.3</v>
      </c>
      <c r="C883" s="2">
        <f>RSI!I883</f>
        <v>65.9214547503407</v>
      </c>
      <c r="D883" s="2">
        <f>MACD!E883</f>
        <v>-1.4801447721197576</v>
      </c>
      <c r="E883" s="2">
        <f>MACD!F883</f>
        <v>-1.9343983553859057</v>
      </c>
      <c r="F883" s="2">
        <f>'Moving Avg'!D883</f>
        <v>31.940000000000005</v>
      </c>
      <c r="G883" s="2">
        <f>'Moving Avg'!F883</f>
        <v>30.171999999999997</v>
      </c>
      <c r="H883" s="2">
        <f>'Moving Avg'!G883</f>
        <v>26.529075999999989</v>
      </c>
      <c r="I883" s="2">
        <f>'Moving Avg'!H883</f>
        <v>21.783078999999997</v>
      </c>
      <c r="J883" s="5" t="str">
        <f>OBV!F883</f>
        <v>BEARISH</v>
      </c>
      <c r="K883" s="5" t="str">
        <f>OBV!G883</f>
        <v>WEAK</v>
      </c>
      <c r="L883" s="5" t="str">
        <f>OBV!H883</f>
        <v>CONFIRMED BEARISH</v>
      </c>
    </row>
    <row r="884" spans="1:12" ht="13.5" x14ac:dyDescent="0.25">
      <c r="A884" s="3">
        <f>RSI!A884</f>
        <v>45891</v>
      </c>
      <c r="B884" s="2">
        <f>RSI!B884</f>
        <v>31.29</v>
      </c>
      <c r="C884" s="2">
        <f>RSI!I884</f>
        <v>65.805605748283355</v>
      </c>
      <c r="D884" s="2">
        <f>MACD!E884</f>
        <v>-1.0885487615202472</v>
      </c>
      <c r="E884" s="2">
        <f>MACD!F884</f>
        <v>-1.765228436612774</v>
      </c>
      <c r="F884" s="2">
        <f>'Moving Avg'!D884</f>
        <v>31.598000000000003</v>
      </c>
      <c r="G884" s="2">
        <f>'Moving Avg'!F884</f>
        <v>30.452999999999996</v>
      </c>
      <c r="H884" s="2">
        <f>'Moving Avg'!G884</f>
        <v>26.707525999999987</v>
      </c>
      <c r="I884" s="2">
        <f>'Moving Avg'!H884</f>
        <v>21.853680000000001</v>
      </c>
      <c r="J884" s="5" t="str">
        <f>OBV!F884</f>
        <v>BEARISH</v>
      </c>
      <c r="K884" s="5" t="str">
        <f>OBV!G884</f>
        <v>WEAK</v>
      </c>
      <c r="L884" s="5" t="str">
        <f>OBV!H884</f>
        <v>CONFIRMED BEARISH</v>
      </c>
    </row>
    <row r="885" spans="1:12" ht="13.5" x14ac:dyDescent="0.25">
      <c r="A885" s="3">
        <f>RSI!A885</f>
        <v>45894</v>
      </c>
      <c r="B885" s="2">
        <f>RSI!B885</f>
        <v>31.29</v>
      </c>
      <c r="C885" s="2">
        <f>RSI!I885</f>
        <v>65.805605748283355</v>
      </c>
      <c r="D885" s="2">
        <f>MACD!E885</f>
        <v>-0.69024933713008352</v>
      </c>
      <c r="E885" s="2">
        <f>MACD!F885</f>
        <v>-1.5502326167162359</v>
      </c>
      <c r="F885" s="2">
        <f>'Moving Avg'!D885</f>
        <v>31.456</v>
      </c>
      <c r="G885" s="2">
        <f>'Moving Avg'!F885</f>
        <v>30.697499999999998</v>
      </c>
      <c r="H885" s="2">
        <f>'Moving Avg'!G885</f>
        <v>26.88579399999999</v>
      </c>
      <c r="I885" s="2">
        <f>'Moving Avg'!H885</f>
        <v>21.921897500000004</v>
      </c>
      <c r="J885" s="5" t="str">
        <f>OBV!F885</f>
        <v>BEARISH</v>
      </c>
      <c r="K885" s="5" t="str">
        <f>OBV!G885</f>
        <v>WEAK</v>
      </c>
      <c r="L885" s="5" t="str">
        <f>OBV!H885</f>
        <v>CONFIRMED BEARISH</v>
      </c>
    </row>
    <row r="886" spans="1:12" ht="13.5" x14ac:dyDescent="0.25">
      <c r="A886" s="3">
        <f>RSI!A886</f>
        <v>45895</v>
      </c>
      <c r="B886" s="2">
        <f>RSI!B886</f>
        <v>30.89</v>
      </c>
      <c r="C886" s="2">
        <f>RSI!I886</f>
        <v>60.845157828178998</v>
      </c>
      <c r="D886" s="2">
        <f>MACD!E886</f>
        <v>-0.17590933982006973</v>
      </c>
      <c r="E886" s="2">
        <f>MACD!F886</f>
        <v>-1.2753679613370028</v>
      </c>
      <c r="F886" s="2">
        <f>'Moving Avg'!D886</f>
        <v>31.274000000000001</v>
      </c>
      <c r="G886" s="2">
        <f>'Moving Avg'!F886</f>
        <v>30.897499999999997</v>
      </c>
      <c r="H886" s="2">
        <f>'Moving Avg'!G886</f>
        <v>27.056243999999992</v>
      </c>
      <c r="I886" s="2">
        <f>'Moving Avg'!H886</f>
        <v>21.986969000000002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</row>
    <row r="887" spans="1:12" ht="13.5" x14ac:dyDescent="0.25">
      <c r="A887" s="3">
        <f>RSI!A887</f>
        <v>45896</v>
      </c>
      <c r="B887" s="2">
        <f>RSI!B887</f>
        <v>30.9</v>
      </c>
      <c r="C887" s="2">
        <f>RSI!I887</f>
        <v>60.924460474204196</v>
      </c>
      <c r="D887" s="2">
        <f>MACD!E887</f>
        <v>0.32929617761450203</v>
      </c>
      <c r="E887" s="2">
        <f>MACD!F887</f>
        <v>-0.95443513354670184</v>
      </c>
      <c r="F887" s="2">
        <f>'Moving Avg'!D887</f>
        <v>31.133999999999997</v>
      </c>
      <c r="G887" s="2">
        <f>'Moving Avg'!F887</f>
        <v>31.092499999999994</v>
      </c>
      <c r="H887" s="2">
        <f>'Moving Avg'!G887</f>
        <v>27.226711999999999</v>
      </c>
      <c r="I887" s="2">
        <f>'Moving Avg'!H887</f>
        <v>22.0516325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</row>
    <row r="888" spans="1:12" ht="13.5" x14ac:dyDescent="0.25">
      <c r="A888" s="3">
        <f>RSI!A888</f>
        <v>45897</v>
      </c>
      <c r="B888" s="2">
        <f>RSI!B888</f>
        <v>30.8</v>
      </c>
      <c r="C888" s="2">
        <f>RSI!I888</f>
        <v>59.623968246870859</v>
      </c>
      <c r="D888" s="2">
        <f>MACD!E888</f>
        <v>0.68147376332404264</v>
      </c>
      <c r="E888" s="2">
        <f>MACD!F888</f>
        <v>-0.62725335417255301</v>
      </c>
      <c r="F888" s="2">
        <f>'Moving Avg'!D888</f>
        <v>31.034000000000002</v>
      </c>
      <c r="G888" s="2">
        <f>'Moving Avg'!F888</f>
        <v>31.263500000000001</v>
      </c>
      <c r="H888" s="2">
        <f>'Moving Avg'!G888</f>
        <v>27.395361999999995</v>
      </c>
      <c r="I888" s="2">
        <f>'Moving Avg'!H888</f>
        <v>22.116025</v>
      </c>
      <c r="J888" s="5" t="str">
        <f>OBV!F888</f>
        <v>BEARISH</v>
      </c>
      <c r="K888" s="5" t="str">
        <f>OBV!G888</f>
        <v>WEAK</v>
      </c>
      <c r="L888" s="5" t="str">
        <f>OBV!H888</f>
        <v>CONFIRMED BEARISH</v>
      </c>
    </row>
    <row r="889" spans="1:12" ht="13.5" x14ac:dyDescent="0.25">
      <c r="A889" s="3">
        <f>RSI!A889</f>
        <v>45898</v>
      </c>
      <c r="B889" s="2">
        <f>RSI!B889</f>
        <v>31.8</v>
      </c>
      <c r="C889" s="2">
        <f>RSI!I889</f>
        <v>67.170748909181725</v>
      </c>
      <c r="D889" s="2">
        <f>MACD!E889</f>
        <v>0.90062744143466134</v>
      </c>
      <c r="E889" s="2">
        <f>MACD!F889</f>
        <v>-0.32167719505111014</v>
      </c>
      <c r="F889" s="2">
        <f>'Moving Avg'!D889</f>
        <v>31.136000000000003</v>
      </c>
      <c r="G889" s="2">
        <f>'Moving Avg'!F889</f>
        <v>31.483499999999999</v>
      </c>
      <c r="H889" s="2">
        <f>'Moving Avg'!G889</f>
        <v>27.584011999999998</v>
      </c>
      <c r="I889" s="2">
        <f>'Moving Avg'!H889</f>
        <v>22.186242500000002</v>
      </c>
      <c r="J889" s="5" t="str">
        <f>OBV!F889</f>
        <v>BEARISH</v>
      </c>
      <c r="K889" s="5" t="str">
        <f>OBV!G889</f>
        <v>NEUTRAL</v>
      </c>
      <c r="L889" s="5" t="str">
        <f>OBV!H889</f>
        <v>BEARISH DIVERGENCE</v>
      </c>
    </row>
    <row r="890" spans="1:12" ht="13.5" x14ac:dyDescent="0.25">
      <c r="A890" s="3">
        <f>RSI!A890</f>
        <v>45901</v>
      </c>
      <c r="B890" s="2">
        <f>RSI!B890</f>
        <v>32.49</v>
      </c>
      <c r="C890" s="2">
        <f>RSI!I890</f>
        <v>71.174351449102232</v>
      </c>
      <c r="D890" s="2">
        <f>MACD!E890</f>
        <v>0.87078342922577789</v>
      </c>
      <c r="E890" s="2">
        <f>MACD!F890</f>
        <v>-8.3185070195732513E-2</v>
      </c>
      <c r="F890" s="2">
        <f>'Moving Avg'!D890</f>
        <v>31.375999999999998</v>
      </c>
      <c r="G890" s="2">
        <f>'Moving Avg'!F890</f>
        <v>31.655999999999999</v>
      </c>
      <c r="H890" s="2">
        <f>'Moving Avg'!G890</f>
        <v>27.786461999999997</v>
      </c>
      <c r="I890" s="2">
        <f>'Moving Avg'!H890</f>
        <v>22.261606</v>
      </c>
      <c r="J890" s="5" t="str">
        <f>OBV!F890</f>
        <v>BEARISH</v>
      </c>
      <c r="K890" s="5" t="str">
        <f>OBV!G890</f>
        <v>NEUTRAL</v>
      </c>
      <c r="L890" s="5" t="str">
        <f>OBV!H890</f>
        <v>BEARISH DIVERGENCE</v>
      </c>
    </row>
    <row r="891" spans="1:12" ht="13.5" x14ac:dyDescent="0.25">
      <c r="A891" s="3">
        <f>RSI!A891</f>
        <v>45902</v>
      </c>
      <c r="B891" s="2">
        <f>RSI!B891</f>
        <v>33.35</v>
      </c>
      <c r="C891" s="2">
        <f>RSI!I891</f>
        <v>75.22911510894636</v>
      </c>
      <c r="D891" s="2">
        <f>MACD!E891</f>
        <v>0.73742093043846779</v>
      </c>
      <c r="E891" s="2">
        <f>MACD!F891</f>
        <v>8.0936129931107548E-2</v>
      </c>
      <c r="F891" s="2">
        <f>'Moving Avg'!D891</f>
        <v>31.868000000000002</v>
      </c>
      <c r="G891" s="2">
        <f>'Moving Avg'!F891</f>
        <v>31.823500000000003</v>
      </c>
      <c r="H891" s="2">
        <f>'Moving Avg'!G891</f>
        <v>28.005195999999998</v>
      </c>
      <c r="I891" s="2">
        <f>'Moving Avg'!H891</f>
        <v>22.339894500000003</v>
      </c>
      <c r="J891" s="5" t="str">
        <f>OBV!F891</f>
        <v>BULLISH</v>
      </c>
      <c r="K891" s="5" t="str">
        <f>OBV!G891</f>
        <v>STRONG</v>
      </c>
      <c r="L891" s="5" t="str">
        <f>OBV!H891</f>
        <v>CONFIRMED BULLISH</v>
      </c>
    </row>
    <row r="892" spans="1:12" ht="13.5" x14ac:dyDescent="0.25">
      <c r="A892" s="3">
        <f>RSI!A892</f>
        <v>45903</v>
      </c>
      <c r="B892" s="2">
        <f>RSI!B892</f>
        <v>34.5</v>
      </c>
      <c r="C892" s="2">
        <f>RSI!I892</f>
        <v>79.401673864001737</v>
      </c>
      <c r="D892" s="2">
        <f>MACD!E892</f>
        <v>0.49091275126962231</v>
      </c>
      <c r="E892" s="2">
        <f>MACD!F892</f>
        <v>0.1629314541988105</v>
      </c>
      <c r="F892" s="2">
        <f>'Moving Avg'!D892</f>
        <v>32.588000000000001</v>
      </c>
      <c r="G892" s="2">
        <f>'Moving Avg'!F892</f>
        <v>32.048500000000004</v>
      </c>
      <c r="H892" s="2">
        <f>'Moving Avg'!G892</f>
        <v>28.247663999999997</v>
      </c>
      <c r="I892" s="2">
        <f>'Moving Avg'!H892</f>
        <v>22.425308000000001</v>
      </c>
      <c r="J892" s="5" t="str">
        <f>OBV!F892</f>
        <v>BULLISH</v>
      </c>
      <c r="K892" s="5" t="str">
        <f>OBV!G892</f>
        <v>STRONG</v>
      </c>
      <c r="L892" s="5" t="str">
        <f>OBV!H892</f>
        <v>CONFIRMED BULLISH</v>
      </c>
    </row>
    <row r="893" spans="1:12" ht="13.5" x14ac:dyDescent="0.25">
      <c r="A893" s="3">
        <f>RSI!A893</f>
        <v>45905</v>
      </c>
      <c r="B893" s="2">
        <f>RSI!B893</f>
        <v>34.49</v>
      </c>
      <c r="C893" s="2">
        <f>RSI!I893</f>
        <v>79.276621209549646</v>
      </c>
      <c r="D893" s="2">
        <f>MACD!E893</f>
        <v>0.21372357669266862</v>
      </c>
      <c r="E893" s="2">
        <f>MACD!F893</f>
        <v>0.17308987869758213</v>
      </c>
      <c r="F893" s="2">
        <f>'Moving Avg'!D893</f>
        <v>33.326000000000008</v>
      </c>
      <c r="G893" s="2">
        <f>'Moving Avg'!F893</f>
        <v>32.222999999999999</v>
      </c>
      <c r="H893" s="2">
        <f>'Moving Avg'!G893</f>
        <v>28.488281999999998</v>
      </c>
      <c r="I893" s="2">
        <f>'Moving Avg'!H893</f>
        <v>22.510671499999997</v>
      </c>
      <c r="J893" s="5" t="str">
        <f>OBV!F893</f>
        <v>BULLISH</v>
      </c>
      <c r="K893" s="5" t="str">
        <f>OBV!G893</f>
        <v>STRONG</v>
      </c>
      <c r="L893" s="5" t="str">
        <f>OBV!H893</f>
        <v>CONFIRMED BULLISH</v>
      </c>
    </row>
    <row r="894" spans="1:12" ht="13.5" x14ac:dyDescent="0.25">
      <c r="A894" s="3">
        <f>RSI!A894</f>
        <v>45908</v>
      </c>
      <c r="B894" s="2">
        <f>RSI!B894</f>
        <v>34.49</v>
      </c>
      <c r="C894" s="2">
        <f>RSI!I894</f>
        <v>79.276621209549646</v>
      </c>
      <c r="D894" s="2">
        <f>MACD!E894</f>
        <v>-4.3774763237340863E-2</v>
      </c>
      <c r="E894" s="2">
        <f>MACD!F894</f>
        <v>0.12971695031059755</v>
      </c>
      <c r="F894" s="2">
        <f>'Moving Avg'!D894</f>
        <v>33.864000000000004</v>
      </c>
      <c r="G894" s="2">
        <f>'Moving Avg'!F894</f>
        <v>32.373500000000007</v>
      </c>
      <c r="H894" s="2">
        <f>'Moving Avg'!G894</f>
        <v>28.734400000000001</v>
      </c>
      <c r="I894" s="2">
        <f>'Moving Avg'!H894</f>
        <v>22.596034999999997</v>
      </c>
      <c r="J894" s="5" t="str">
        <f>OBV!F894</f>
        <v>BULLISH</v>
      </c>
      <c r="K894" s="5" t="str">
        <f>OBV!G894</f>
        <v>STRONG</v>
      </c>
      <c r="L894" s="5" t="str">
        <f>OBV!H894</f>
        <v>CONFIRMED BULLISH</v>
      </c>
    </row>
    <row r="895" spans="1:12" ht="13.5" x14ac:dyDescent="0.25">
      <c r="A895" s="3">
        <f>RSI!A895</f>
        <v>45909</v>
      </c>
      <c r="B895" s="2">
        <f>RSI!B895</f>
        <v>33.770000000000003</v>
      </c>
      <c r="C895" s="2">
        <f>RSI!I895</f>
        <v>70.062559456525989</v>
      </c>
      <c r="D895" s="2">
        <f>MACD!E895</f>
        <v>-0.2281535222909099</v>
      </c>
      <c r="E895" s="2">
        <f>MACD!F895</f>
        <v>5.8142855790296058E-2</v>
      </c>
      <c r="F895" s="2">
        <f>'Moving Avg'!D895</f>
        <v>34.120000000000005</v>
      </c>
      <c r="G895" s="2">
        <f>'Moving Avg'!F895</f>
        <v>32.463000000000001</v>
      </c>
      <c r="H895" s="2">
        <f>'Moving Avg'!G895</f>
        <v>28.941799999999997</v>
      </c>
      <c r="I895" s="2">
        <f>'Moving Avg'!H895</f>
        <v>22.680090499999995</v>
      </c>
      <c r="J895" s="5" t="str">
        <f>OBV!F895</f>
        <v>BULLISH</v>
      </c>
      <c r="K895" s="5" t="str">
        <f>OBV!G895</f>
        <v>STRONG</v>
      </c>
      <c r="L895" s="5" t="str">
        <f>OBV!H895</f>
        <v>CONFIRMED BULLISH</v>
      </c>
    </row>
    <row r="896" spans="1:12" ht="13.5" x14ac:dyDescent="0.25">
      <c r="A896" s="3">
        <f>RSI!A896</f>
        <v>45910</v>
      </c>
      <c r="B896" s="2">
        <f>RSI!B896</f>
        <v>33.770000000000003</v>
      </c>
      <c r="C896" s="2">
        <f>RSI!I896</f>
        <v>70.062559456526003</v>
      </c>
      <c r="D896" s="2">
        <f>MACD!E896</f>
        <v>-0.45981034465719972</v>
      </c>
      <c r="E896" s="2">
        <f>MACD!F896</f>
        <v>-4.5447784299203098E-2</v>
      </c>
      <c r="F896" s="2">
        <f>'Moving Avg'!D896</f>
        <v>34.204000000000008</v>
      </c>
      <c r="G896" s="2">
        <f>'Moving Avg'!F896</f>
        <v>32.5015</v>
      </c>
      <c r="H896" s="2">
        <f>'Moving Avg'!G896</f>
        <v>29.121199999999998</v>
      </c>
      <c r="I896" s="2">
        <f>'Moving Avg'!H896</f>
        <v>22.762082999999997</v>
      </c>
      <c r="J896" s="5" t="str">
        <f>OBV!F896</f>
        <v>BULLISH</v>
      </c>
      <c r="K896" s="5" t="str">
        <f>OBV!G896</f>
        <v>NEUTRAL</v>
      </c>
      <c r="L896" s="5" t="str">
        <f>OBV!H896</f>
        <v>CONFIRMED BULLISH</v>
      </c>
    </row>
    <row r="897" spans="1:12" ht="13.5" x14ac:dyDescent="0.25">
      <c r="A897" s="3">
        <f>RSI!A897</f>
        <v>45911</v>
      </c>
      <c r="B897" s="2">
        <f>RSI!B897</f>
        <v>35</v>
      </c>
      <c r="C897" s="2">
        <f>RSI!I897</f>
        <v>75.666070306105127</v>
      </c>
      <c r="D897" s="2">
        <f>MACD!E897</f>
        <v>-0.75846101352358275</v>
      </c>
      <c r="E897" s="2">
        <f>MACD!F897</f>
        <v>-0.18805043014407904</v>
      </c>
      <c r="F897" s="2">
        <f>'Moving Avg'!D897</f>
        <v>34.304000000000002</v>
      </c>
      <c r="G897" s="2">
        <f>'Moving Avg'!F897</f>
        <v>32.576499999999996</v>
      </c>
      <c r="H897" s="2">
        <f>'Moving Avg'!G897</f>
        <v>29.315200000000001</v>
      </c>
      <c r="I897" s="2">
        <f>'Moving Avg'!H897</f>
        <v>22.850362999999998</v>
      </c>
      <c r="J897" s="5" t="str">
        <f>OBV!F897</f>
        <v>BULLISH</v>
      </c>
      <c r="K897" s="5" t="str">
        <f>OBV!G897</f>
        <v>STRONG</v>
      </c>
      <c r="L897" s="5" t="str">
        <f>OBV!H897</f>
        <v>CONFIRMED BULLISH</v>
      </c>
    </row>
    <row r="898" spans="1:12" ht="13.5" x14ac:dyDescent="0.25">
      <c r="A898" s="3">
        <f>RSI!A898</f>
        <v>45912</v>
      </c>
      <c r="B898" s="2">
        <f>RSI!B898</f>
        <v>34.6</v>
      </c>
      <c r="C898" s="2">
        <f>RSI!I898</f>
        <v>71.01115595469922</v>
      </c>
      <c r="D898" s="2">
        <f>MACD!E898</f>
        <v>-1.0162817824243255</v>
      </c>
      <c r="E898" s="2">
        <f>MACD!F898</f>
        <v>-0.35369670060012837</v>
      </c>
      <c r="F898" s="2">
        <f>'Moving Avg'!D898</f>
        <v>34.326000000000001</v>
      </c>
      <c r="G898" s="2">
        <f>'Moving Avg'!F898</f>
        <v>32.656500000000001</v>
      </c>
      <c r="H898" s="2">
        <f>'Moving Avg'!G898</f>
        <v>29.491999999999997</v>
      </c>
      <c r="I898" s="2">
        <f>'Moving Avg'!H898</f>
        <v>22.939943499999998</v>
      </c>
      <c r="J898" s="5" t="str">
        <f>OBV!F898</f>
        <v>BULLISH</v>
      </c>
      <c r="K898" s="5" t="str">
        <f>OBV!G898</f>
        <v>STRONG</v>
      </c>
      <c r="L898" s="5" t="str">
        <f>OBV!H898</f>
        <v>CONFIRMED BULLISH</v>
      </c>
    </row>
    <row r="899" spans="1:12" ht="13.5" x14ac:dyDescent="0.25">
      <c r="A899" s="3">
        <f>RSI!A899</f>
        <v>45915</v>
      </c>
      <c r="B899" s="2">
        <f>RSI!B899</f>
        <v>34.79</v>
      </c>
      <c r="C899" s="2">
        <f>RSI!I899</f>
        <v>71.895585712787963</v>
      </c>
      <c r="D899" s="2">
        <f>MACD!E899</f>
        <v>-1.1102293160938608</v>
      </c>
      <c r="E899" s="2">
        <f>MACD!F899</f>
        <v>-0.50500322369887485</v>
      </c>
      <c r="F899" s="2">
        <f>'Moving Avg'!D899</f>
        <v>34.386000000000003</v>
      </c>
      <c r="G899" s="2">
        <f>'Moving Avg'!F899</f>
        <v>32.746000000000002</v>
      </c>
      <c r="H899" s="2">
        <f>'Moving Avg'!G899</f>
        <v>29.673799999999996</v>
      </c>
      <c r="I899" s="2">
        <f>'Moving Avg'!H899</f>
        <v>23.027860999999998</v>
      </c>
      <c r="J899" s="5" t="str">
        <f>OBV!F899</f>
        <v>BULLISH</v>
      </c>
      <c r="K899" s="5" t="str">
        <f>OBV!G899</f>
        <v>STRONG</v>
      </c>
      <c r="L899" s="5" t="str">
        <f>OBV!H899</f>
        <v>CONFIRMED BULLISH</v>
      </c>
    </row>
    <row r="900" spans="1:12" ht="13.5" x14ac:dyDescent="0.25">
      <c r="A900" s="3">
        <f>RSI!A900</f>
        <v>45916</v>
      </c>
      <c r="B900" s="2">
        <f>RSI!B900</f>
        <v>35.4</v>
      </c>
      <c r="C900" s="2">
        <f>RSI!I900</f>
        <v>74.577314149266286</v>
      </c>
      <c r="D900" s="2">
        <f>MACD!E900</f>
        <v>-1.1442881608082374</v>
      </c>
      <c r="E900" s="2">
        <f>MACD!F900</f>
        <v>-0.63286021112074742</v>
      </c>
      <c r="F900" s="2">
        <f>'Moving Avg'!D900</f>
        <v>34.712000000000003</v>
      </c>
      <c r="G900" s="2">
        <f>'Moving Avg'!F900</f>
        <v>32.916000000000004</v>
      </c>
      <c r="H900" s="2">
        <f>'Moving Avg'!G900</f>
        <v>29.867999999999991</v>
      </c>
      <c r="I900" s="2">
        <f>'Moving Avg'!H900</f>
        <v>23.119149499999999</v>
      </c>
      <c r="J900" s="5" t="str">
        <f>OBV!F900</f>
        <v>BULLISH</v>
      </c>
      <c r="K900" s="5" t="str">
        <f>OBV!G900</f>
        <v>STRONG</v>
      </c>
      <c r="L900" s="5" t="str">
        <f>OBV!H900</f>
        <v>CONFIRMED BULLISH</v>
      </c>
    </row>
    <row r="901" spans="1:12" ht="13.5" x14ac:dyDescent="0.25">
      <c r="A901" s="3">
        <f>RSI!A901</f>
        <v>45917</v>
      </c>
      <c r="B901" s="2">
        <f>RSI!B901</f>
        <v>33.28</v>
      </c>
      <c r="C901" s="2">
        <f>RSI!I901</f>
        <v>54.952071465834273</v>
      </c>
      <c r="D901" s="2">
        <f>MACD!E901</f>
        <v>-0.9017497837518853</v>
      </c>
      <c r="E901" s="2">
        <f>MACD!F901</f>
        <v>-0.68663812564697513</v>
      </c>
      <c r="F901" s="2">
        <f>'Moving Avg'!D901</f>
        <v>34.613999999999997</v>
      </c>
      <c r="G901" s="2">
        <f>'Moving Avg'!F901</f>
        <v>32.989999999999995</v>
      </c>
      <c r="H901" s="2">
        <f>'Moving Avg'!G901</f>
        <v>30.019799999999996</v>
      </c>
      <c r="I901" s="2">
        <f>'Moving Avg'!H901</f>
        <v>23.199883999999997</v>
      </c>
      <c r="J901" s="5" t="str">
        <f>OBV!F901</f>
        <v>BULLISH</v>
      </c>
      <c r="K901" s="5" t="str">
        <f>OBV!G901</f>
        <v>STRONG</v>
      </c>
      <c r="L901" s="5" t="str">
        <f>OBV!H901</f>
        <v>BULLISH DIVERGENCE</v>
      </c>
    </row>
    <row r="902" spans="1:12" ht="13.5" x14ac:dyDescent="0.25">
      <c r="A902" s="3">
        <f>RSI!A902</f>
        <v>45918</v>
      </c>
      <c r="B902" s="2">
        <f>RSI!B902</f>
        <v>34.979999999999997</v>
      </c>
      <c r="C902" s="2">
        <f>RSI!I902</f>
        <v>63.293634343534414</v>
      </c>
      <c r="D902" s="2">
        <f>MACD!E902</f>
        <v>-0.64965561615785816</v>
      </c>
      <c r="E902" s="2">
        <f>MACD!F902</f>
        <v>-0.67924162374915176</v>
      </c>
      <c r="F902" s="2">
        <f>'Moving Avg'!D902</f>
        <v>34.61</v>
      </c>
      <c r="G902" s="2">
        <f>'Moving Avg'!F902</f>
        <v>33.158999999999999</v>
      </c>
      <c r="H902" s="2">
        <f>'Moving Avg'!G902</f>
        <v>30.205599999999993</v>
      </c>
      <c r="I902" s="2">
        <f>'Moving Avg'!H902</f>
        <v>23.288613999999988</v>
      </c>
      <c r="J902" s="5" t="str">
        <f>OBV!F902</f>
        <v>BULLISH</v>
      </c>
      <c r="K902" s="5" t="str">
        <f>OBV!G902</f>
        <v>STRONG</v>
      </c>
      <c r="L902" s="5" t="str">
        <f>OBV!H902</f>
        <v>BULLISH DIVERGENCE</v>
      </c>
    </row>
    <row r="903" spans="1:12" ht="13.5" x14ac:dyDescent="0.25">
      <c r="A903" s="3">
        <f>RSI!A903</f>
        <v>45919</v>
      </c>
      <c r="B903" s="2">
        <f>RSI!B903</f>
        <v>33.5</v>
      </c>
      <c r="C903" s="2">
        <f>RSI!I903</f>
        <v>53.930807293889146</v>
      </c>
      <c r="D903" s="2">
        <f>MACD!E903</f>
        <v>-0.34212137526615294</v>
      </c>
      <c r="E903" s="2">
        <f>MACD!F903</f>
        <v>-0.61181757405255199</v>
      </c>
      <c r="F903" s="2">
        <f>'Moving Avg'!D903</f>
        <v>34.39</v>
      </c>
      <c r="G903" s="2">
        <f>'Moving Avg'!F903</f>
        <v>33.268999999999998</v>
      </c>
      <c r="H903" s="2">
        <f>'Moving Avg'!G903</f>
        <v>30.368599999999994</v>
      </c>
      <c r="I903" s="2">
        <f>'Moving Avg'!H903</f>
        <v>23.371319499999991</v>
      </c>
      <c r="J903" s="5" t="str">
        <f>OBV!F903</f>
        <v>BULLISH</v>
      </c>
      <c r="K903" s="5" t="str">
        <f>OBV!G903</f>
        <v>STRONG</v>
      </c>
      <c r="L903" s="5" t="str">
        <f>OBV!H903</f>
        <v>BULLISH DIVERGENCE</v>
      </c>
    </row>
    <row r="904" spans="1:12" ht="13.5" x14ac:dyDescent="0.25">
      <c r="A904" s="3">
        <f>RSI!A904</f>
        <v>45922</v>
      </c>
      <c r="B904" s="2">
        <f>RSI!B904</f>
        <v>35.49</v>
      </c>
      <c r="C904" s="2">
        <f>RSI!I904</f>
        <v>62.058041211806298</v>
      </c>
      <c r="D904" s="2">
        <f>MACD!E904</f>
        <v>-0.23340228197189816</v>
      </c>
      <c r="E904" s="2">
        <f>MACD!F904</f>
        <v>-0.53613451563642123</v>
      </c>
      <c r="F904" s="2">
        <f>'Moving Avg'!D904</f>
        <v>34.53</v>
      </c>
      <c r="G904" s="2">
        <f>'Moving Avg'!F904</f>
        <v>33.478999999999999</v>
      </c>
      <c r="H904" s="2">
        <f>'Moving Avg'!G904</f>
        <v>30.572399999999988</v>
      </c>
      <c r="I904" s="2">
        <f>'Moving Avg'!H904</f>
        <v>23.463332999999988</v>
      </c>
      <c r="J904" s="5" t="str">
        <f>OBV!F904</f>
        <v>BULLISH</v>
      </c>
      <c r="K904" s="5" t="str">
        <f>OBV!G904</f>
        <v>STRONG</v>
      </c>
      <c r="L904" s="5" t="str">
        <f>OBV!H904</f>
        <v>CONFIRMED BULLISH</v>
      </c>
    </row>
    <row r="905" spans="1:12" ht="13.5" x14ac:dyDescent="0.25">
      <c r="A905" s="3">
        <f>RSI!A905</f>
        <v>45923</v>
      </c>
      <c r="B905" s="2">
        <f>RSI!B905</f>
        <v>35.19</v>
      </c>
      <c r="C905" s="2">
        <f>RSI!I905</f>
        <v>60.33013828487578</v>
      </c>
      <c r="D905" s="2">
        <f>MACD!E905</f>
        <v>-0.24550667005221527</v>
      </c>
      <c r="E905" s="2">
        <f>MACD!F905</f>
        <v>-0.47800894651958004</v>
      </c>
      <c r="F905" s="2">
        <f>'Moving Avg'!D905</f>
        <v>34.488</v>
      </c>
      <c r="G905" s="2">
        <f>'Moving Avg'!F905</f>
        <v>33.673999999999999</v>
      </c>
      <c r="H905" s="2">
        <f>'Moving Avg'!G905</f>
        <v>30.772199999999994</v>
      </c>
      <c r="I905" s="2">
        <f>'Moving Avg'!H905</f>
        <v>23.552517499999986</v>
      </c>
      <c r="J905" s="5" t="str">
        <f>OBV!F905</f>
        <v>BEARISH</v>
      </c>
      <c r="K905" s="5" t="str">
        <f>OBV!G905</f>
        <v>NEUTRAL</v>
      </c>
      <c r="L905" s="5" t="str">
        <f>OBV!H905</f>
        <v>CONFIRMED BEARISH</v>
      </c>
    </row>
    <row r="906" spans="1:12" ht="13.5" x14ac:dyDescent="0.25">
      <c r="A906" s="3">
        <f>RSI!A906</f>
        <v>45924</v>
      </c>
      <c r="B906" s="2">
        <f>RSI!B906</f>
        <v>35.200000000000003</v>
      </c>
      <c r="C906" s="2">
        <f>RSI!I906</f>
        <v>60.369748894787868</v>
      </c>
      <c r="D906" s="2">
        <f>MACD!E906</f>
        <v>-0.26911544510030438</v>
      </c>
      <c r="E906" s="2">
        <f>MACD!F906</f>
        <v>-0.43623024623572493</v>
      </c>
      <c r="F906" s="2">
        <f>'Moving Avg'!D906</f>
        <v>34.872</v>
      </c>
      <c r="G906" s="2">
        <f>'Moving Avg'!F906</f>
        <v>33.889499999999998</v>
      </c>
      <c r="H906" s="2">
        <f>'Moving Avg'!G906</f>
        <v>30.984199999999998</v>
      </c>
      <c r="I906" s="2">
        <f>'Moving Avg'!H906</f>
        <v>23.640101999999988</v>
      </c>
      <c r="J906" s="5" t="str">
        <f>OBV!F906</f>
        <v>BEARISH</v>
      </c>
      <c r="K906" s="5" t="str">
        <f>OBV!G906</f>
        <v>NEUTRAL</v>
      </c>
      <c r="L906" s="5" t="str">
        <f>OBV!H906</f>
        <v>BEARISH DIVERGENCE</v>
      </c>
    </row>
    <row r="907" spans="1:12" ht="13.5" x14ac:dyDescent="0.25">
      <c r="A907" s="3">
        <f>RSI!A907</f>
        <v>45925</v>
      </c>
      <c r="B907" s="2">
        <f>RSI!B907</f>
        <v>34.5</v>
      </c>
      <c r="C907" s="2">
        <f>RSI!I907</f>
        <v>56.14369928339422</v>
      </c>
      <c r="D907" s="2">
        <f>MACD!E907</f>
        <v>-5.9759181162483799E-2</v>
      </c>
      <c r="E907" s="2">
        <f>MACD!F907</f>
        <v>-0.3609360332210767</v>
      </c>
      <c r="F907" s="2">
        <f>'Moving Avg'!D907</f>
        <v>34.775999999999996</v>
      </c>
      <c r="G907" s="2">
        <f>'Moving Avg'!F907</f>
        <v>34.069500000000005</v>
      </c>
      <c r="H907" s="2">
        <f>'Moving Avg'!G907</f>
        <v>31.186</v>
      </c>
      <c r="I907" s="2">
        <f>'Moving Avg'!H907</f>
        <v>23.724186499999988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</row>
    <row r="908" spans="1:12" ht="13.5" x14ac:dyDescent="0.25">
      <c r="A908" s="3">
        <f>RSI!A908</f>
        <v>45926</v>
      </c>
      <c r="B908" s="2">
        <f>RSI!B908</f>
        <v>34.49</v>
      </c>
      <c r="C908" s="2">
        <f>RSI!I908</f>
        <v>56.083299494433916</v>
      </c>
      <c r="D908" s="2">
        <f>MACD!E908</f>
        <v>4.9847682961598139E-2</v>
      </c>
      <c r="E908" s="2">
        <f>MACD!F908</f>
        <v>-0.27877928998454171</v>
      </c>
      <c r="F908" s="2">
        <f>'Moving Avg'!D908</f>
        <v>34.974000000000004</v>
      </c>
      <c r="G908" s="2">
        <f>'Moving Avg'!F908</f>
        <v>34.254000000000005</v>
      </c>
      <c r="H908" s="2">
        <f>'Moving Avg'!G908</f>
        <v>31.383799999999997</v>
      </c>
      <c r="I908" s="2">
        <f>'Moving Avg'!H908</f>
        <v>23.809549999999991</v>
      </c>
      <c r="J908" s="5" t="str">
        <f>OBV!F908</f>
        <v>BEARISH</v>
      </c>
      <c r="K908" s="5" t="str">
        <f>OBV!G908</f>
        <v>NEUTRAL</v>
      </c>
      <c r="L908" s="5" t="str">
        <f>OBV!H908</f>
        <v>BEARISH DIVERGENCE</v>
      </c>
    </row>
    <row r="909" spans="1:12" ht="13.5" x14ac:dyDescent="0.25">
      <c r="A909" s="3">
        <f>RSI!A909</f>
        <v>45929</v>
      </c>
      <c r="B909" s="2">
        <f>RSI!B909</f>
        <v>34.799999999999997</v>
      </c>
      <c r="C909" s="2">
        <f>RSI!I909</f>
        <v>57.605900757802324</v>
      </c>
      <c r="D909" s="2">
        <f>MACD!E909</f>
        <v>0.14267530946380447</v>
      </c>
      <c r="E909" s="2">
        <f>MACD!F909</f>
        <v>-0.19448837009487249</v>
      </c>
      <c r="F909" s="2">
        <f>'Moving Avg'!D909</f>
        <v>34.835999999999999</v>
      </c>
      <c r="G909" s="2">
        <f>'Moving Avg'!F909</f>
        <v>34.404000000000011</v>
      </c>
      <c r="H909" s="2">
        <f>'Moving Avg'!G909</f>
        <v>31.576199999999993</v>
      </c>
      <c r="I909" s="2">
        <f>'Moving Avg'!H909</f>
        <v>23.89531749999999</v>
      </c>
      <c r="J909" s="5" t="str">
        <f>OBV!F909</f>
        <v>BEARISH</v>
      </c>
      <c r="K909" s="5" t="str">
        <f>OBV!G909</f>
        <v>NEUTRAL</v>
      </c>
      <c r="L909" s="5" t="str">
        <f>OBV!H909</f>
        <v>CONFIRMED BEARISH</v>
      </c>
    </row>
    <row r="910" spans="1:12" ht="13.5" x14ac:dyDescent="0.25">
      <c r="A910" s="3">
        <f>RSI!A910</f>
        <v>45930</v>
      </c>
      <c r="B910" s="2">
        <f>RSI!B910</f>
        <v>34.799999999999997</v>
      </c>
      <c r="C910" s="2">
        <f>RSI!I910</f>
        <v>57.605900757802324</v>
      </c>
      <c r="D910" s="2">
        <f>MACD!E910</f>
        <v>0.30750977114543332</v>
      </c>
      <c r="E910" s="2">
        <f>MACD!F910</f>
        <v>-9.4088741846811347E-2</v>
      </c>
      <c r="F910" s="2">
        <f>'Moving Avg'!D910</f>
        <v>34.758000000000003</v>
      </c>
      <c r="G910" s="2">
        <f>'Moving Avg'!F910</f>
        <v>34.519500000000008</v>
      </c>
      <c r="H910" s="2">
        <f>'Moving Avg'!G910</f>
        <v>31.772199999999994</v>
      </c>
      <c r="I910" s="2">
        <f>'Moving Avg'!H910</f>
        <v>23.981314499999993</v>
      </c>
      <c r="J910" s="5" t="str">
        <f>OBV!F910</f>
        <v>BEARISH</v>
      </c>
      <c r="K910" s="5" t="str">
        <f>OBV!G910</f>
        <v>NEUTRAL</v>
      </c>
      <c r="L910" s="5" t="str">
        <f>OBV!H910</f>
        <v>CONFIRMED BEARISH</v>
      </c>
    </row>
    <row r="911" spans="1:12" ht="13.5" x14ac:dyDescent="0.25">
      <c r="A911" s="3">
        <f>RSI!A911</f>
        <v>45931</v>
      </c>
      <c r="B911" s="2">
        <f>RSI!B911</f>
        <v>34.200000000000003</v>
      </c>
      <c r="C911" s="2">
        <f>RSI!I911</f>
        <v>53.446465265593737</v>
      </c>
      <c r="D911" s="2">
        <f>MACD!E911</f>
        <v>0.15827740042710303</v>
      </c>
      <c r="E911" s="2">
        <f>MACD!F911</f>
        <v>-4.3615513392028481E-2</v>
      </c>
      <c r="F911" s="2">
        <f>'Moving Avg'!D911</f>
        <v>34.558000000000007</v>
      </c>
      <c r="G911" s="2">
        <f>'Moving Avg'!F911</f>
        <v>34.561999999999998</v>
      </c>
      <c r="H911" s="2">
        <f>'Moving Avg'!G911</f>
        <v>31.952799999999996</v>
      </c>
      <c r="I911" s="2">
        <f>'Moving Avg'!H911</f>
        <v>24.064311499999995</v>
      </c>
      <c r="J911" s="5" t="str">
        <f>OBV!F911</f>
        <v>BEARISH</v>
      </c>
      <c r="K911" s="5" t="str">
        <f>OBV!G911</f>
        <v>WEAK</v>
      </c>
      <c r="L911" s="5" t="str">
        <f>OBV!H911</f>
        <v>CONFIRMED BEARISH</v>
      </c>
    </row>
    <row r="912" spans="1:12" ht="13.5" x14ac:dyDescent="0.25">
      <c r="A912" s="3">
        <f>RSI!A912</f>
        <v>45932</v>
      </c>
      <c r="B912" s="2">
        <f>RSI!B912</f>
        <v>34.200000000000003</v>
      </c>
      <c r="C912" s="2">
        <f>RSI!I912</f>
        <v>53.446465265593737</v>
      </c>
      <c r="D912" s="2">
        <f>MACD!E912</f>
        <v>0.29060785185374982</v>
      </c>
      <c r="E912" s="2">
        <f>MACD!F912</f>
        <v>2.3229159657127185E-2</v>
      </c>
      <c r="F912" s="2">
        <f>'Moving Avg'!D912</f>
        <v>34.498000000000005</v>
      </c>
      <c r="G912" s="2">
        <f>'Moving Avg'!F912</f>
        <v>34.547000000000004</v>
      </c>
      <c r="H912" s="2">
        <f>'Moving Avg'!G912</f>
        <v>32.134799999999998</v>
      </c>
      <c r="I912" s="2">
        <f>'Moving Avg'!H912</f>
        <v>24.147537499999988</v>
      </c>
      <c r="J912" s="5" t="str">
        <f>OBV!F912</f>
        <v>BEARISH</v>
      </c>
      <c r="K912" s="5" t="str">
        <f>OBV!G912</f>
        <v>WEAK</v>
      </c>
      <c r="L912" s="5" t="str">
        <f>OBV!H912</f>
        <v>CONFIRMED BEARISH</v>
      </c>
    </row>
    <row r="913" spans="1:12" ht="13.5" x14ac:dyDescent="0.25">
      <c r="A913" s="3">
        <f>RSI!A913</f>
        <v>45933</v>
      </c>
      <c r="B913" s="2">
        <f>RSI!B913</f>
        <v>34</v>
      </c>
      <c r="C913" s="2">
        <f>RSI!I913</f>
        <v>51.995096014048258</v>
      </c>
      <c r="D913" s="2">
        <f>MACD!E913</f>
        <v>0.18698518158284827</v>
      </c>
      <c r="E913" s="2">
        <f>MACD!F913</f>
        <v>5.5980364042271399E-2</v>
      </c>
      <c r="F913" s="2">
        <f>'Moving Avg'!D913</f>
        <v>34.4</v>
      </c>
      <c r="G913" s="2">
        <f>'Moving Avg'!F913</f>
        <v>34.522500000000001</v>
      </c>
      <c r="H913" s="2">
        <f>'Moving Avg'!G913</f>
        <v>32.313799999999993</v>
      </c>
      <c r="I913" s="2">
        <f>'Moving Avg'!H913</f>
        <v>24.229625999999989</v>
      </c>
      <c r="J913" s="5" t="str">
        <f>OBV!F913</f>
        <v>BEARISH</v>
      </c>
      <c r="K913" s="5" t="str">
        <f>OBV!G913</f>
        <v>NEUTRAL</v>
      </c>
      <c r="L913" s="5" t="str">
        <f>OBV!H913</f>
        <v>CONFIRMED BEARISH</v>
      </c>
    </row>
    <row r="914" spans="1:12" ht="13.5" x14ac:dyDescent="0.25">
      <c r="A914" s="3">
        <f>RSI!A914</f>
        <v>45936</v>
      </c>
      <c r="B914" s="2">
        <f>RSI!B914</f>
        <v>33.4</v>
      </c>
      <c r="C914" s="2">
        <f>RSI!I914</f>
        <v>47.801324207081755</v>
      </c>
      <c r="D914" s="2">
        <f>MACD!E914</f>
        <v>0.44856872844658113</v>
      </c>
      <c r="E914" s="2">
        <f>MACD!F914</f>
        <v>0.13449803692313334</v>
      </c>
      <c r="F914" s="2">
        <f>'Moving Avg'!D914</f>
        <v>34.119999999999997</v>
      </c>
      <c r="G914" s="2">
        <f>'Moving Avg'!F914</f>
        <v>34.468000000000004</v>
      </c>
      <c r="H914" s="2">
        <f>'Moving Avg'!G914</f>
        <v>32.468400000000003</v>
      </c>
      <c r="I914" s="2">
        <f>'Moving Avg'!H914</f>
        <v>24.30688099999999</v>
      </c>
      <c r="J914" s="5" t="str">
        <f>OBV!F914</f>
        <v>BEARISH</v>
      </c>
      <c r="K914" s="5" t="str">
        <f>OBV!G914</f>
        <v>NEUTRAL</v>
      </c>
      <c r="L914" s="5" t="str">
        <f>OBV!H914</f>
        <v>CONFIRMED BEARISH</v>
      </c>
    </row>
    <row r="915" spans="1:12" ht="13.5" x14ac:dyDescent="0.25">
      <c r="A915" s="3">
        <f>RSI!A915</f>
        <v>45937</v>
      </c>
      <c r="B915" s="2">
        <f>RSI!B915</f>
        <v>33.5</v>
      </c>
      <c r="C915" s="2">
        <f>RSI!I915</f>
        <v>48.546215956000161</v>
      </c>
      <c r="D915" s="2">
        <f>MACD!E915</f>
        <v>0.61865761868514824</v>
      </c>
      <c r="E915" s="2">
        <f>MACD!F915</f>
        <v>0.23132995327553635</v>
      </c>
      <c r="F915" s="2">
        <f>'Moving Avg'!D915</f>
        <v>33.86</v>
      </c>
      <c r="G915" s="2">
        <f>'Moving Avg'!F915</f>
        <v>34.454500000000003</v>
      </c>
      <c r="H915" s="2">
        <f>'Moving Avg'!G915</f>
        <v>32.610399999999998</v>
      </c>
      <c r="I915" s="2">
        <f>'Moving Avg'!H915</f>
        <v>24.380281499999992</v>
      </c>
      <c r="J915" s="5" t="str">
        <f>OBV!F915</f>
        <v>BEARISH</v>
      </c>
      <c r="K915" s="5" t="str">
        <f>OBV!G915</f>
        <v>NEUTRAL</v>
      </c>
      <c r="L915" s="5" t="str">
        <f>OBV!H915</f>
        <v>CONFIRMED BEARISH</v>
      </c>
    </row>
    <row r="916" spans="1:12" ht="13.5" x14ac:dyDescent="0.25">
      <c r="A916" s="3">
        <f>RSI!A916</f>
        <v>45938</v>
      </c>
      <c r="B916" s="2">
        <f>RSI!B916</f>
        <v>33.5</v>
      </c>
      <c r="C916" s="2">
        <f>RSI!I916</f>
        <v>48.546215956000161</v>
      </c>
      <c r="D916" s="2">
        <f>MACD!E916</f>
        <v>0.76566563675029187</v>
      </c>
      <c r="E916" s="2">
        <f>MACD!F916</f>
        <v>0.33819708997048747</v>
      </c>
      <c r="F916" s="2">
        <f>'Moving Avg'!D916</f>
        <v>33.72</v>
      </c>
      <c r="G916" s="2">
        <f>'Moving Avg'!F916</f>
        <v>34.441000000000003</v>
      </c>
      <c r="H916" s="2">
        <f>'Moving Avg'!G916</f>
        <v>32.742600000000003</v>
      </c>
      <c r="I916" s="2">
        <f>'Moving Avg'!H916</f>
        <v>24.452581999999989</v>
      </c>
      <c r="J916" s="5" t="str">
        <f>OBV!F916</f>
        <v>BEARISH</v>
      </c>
      <c r="K916" s="5" t="str">
        <f>OBV!G916</f>
        <v>NEUTRAL</v>
      </c>
      <c r="L916" s="5" t="str">
        <f>OBV!H916</f>
        <v>CONFIRMED BEARISH</v>
      </c>
    </row>
    <row r="917" spans="1:12" ht="13.5" x14ac:dyDescent="0.25">
      <c r="A917" s="3">
        <f>RSI!A917</f>
        <v>45939</v>
      </c>
      <c r="B917" s="2">
        <f>RSI!B917</f>
        <v>33.5</v>
      </c>
      <c r="C917" s="2">
        <f>RSI!I917</f>
        <v>48.546215956000161</v>
      </c>
      <c r="D917" s="2">
        <f>MACD!E917</f>
        <v>0.78379823624007372</v>
      </c>
      <c r="E917" s="2">
        <f>MACD!F917</f>
        <v>0.42731731922440475</v>
      </c>
      <c r="F917" s="2">
        <f>'Moving Avg'!D917</f>
        <v>33.58</v>
      </c>
      <c r="G917" s="2">
        <f>'Moving Avg'!F917</f>
        <v>34.366</v>
      </c>
      <c r="H917" s="2">
        <f>'Moving Avg'!G917</f>
        <v>32.872600000000006</v>
      </c>
      <c r="I917" s="2">
        <f>'Moving Avg'!H917</f>
        <v>24.519244999999987</v>
      </c>
      <c r="J917" s="5" t="str">
        <f>OBV!F917</f>
        <v>BEARISH</v>
      </c>
      <c r="K917" s="5" t="str">
        <f>OBV!G917</f>
        <v>NEUTRAL</v>
      </c>
      <c r="L917" s="5" t="str">
        <f>OBV!H917</f>
        <v>CONFIRMED BEARISH</v>
      </c>
    </row>
    <row r="918" spans="1:12" ht="13.5" x14ac:dyDescent="0.25">
      <c r="A918" s="3">
        <f>RSI!A918</f>
        <v>45940</v>
      </c>
      <c r="B918" s="2">
        <f>RSI!B918</f>
        <v>33.5</v>
      </c>
      <c r="C918" s="2">
        <f>RSI!I918</f>
        <v>48.546215956000161</v>
      </c>
      <c r="D918" s="2">
        <f>MACD!E918</f>
        <v>0.79893006505697173</v>
      </c>
      <c r="E918" s="2">
        <f>MACD!F918</f>
        <v>0.50163986839091823</v>
      </c>
      <c r="F918" s="2">
        <f>'Moving Avg'!D918</f>
        <v>33.480000000000004</v>
      </c>
      <c r="G918" s="2">
        <f>'Moving Avg'!F918</f>
        <v>34.310999999999993</v>
      </c>
      <c r="H918" s="2">
        <f>'Moving Avg'!G918</f>
        <v>32.995000000000005</v>
      </c>
      <c r="I918" s="2">
        <f>'Moving Avg'!H918</f>
        <v>24.585907999999986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</row>
    <row r="919" spans="1:12" ht="13.5" x14ac:dyDescent="0.25">
      <c r="A919" s="3">
        <f>RSI!A919</f>
        <v>45943</v>
      </c>
      <c r="B919" s="2">
        <f>RSI!B919</f>
        <v>31.49</v>
      </c>
      <c r="C919" s="2">
        <f>RSI!I919</f>
        <v>35.031044592577928</v>
      </c>
      <c r="D919" s="2">
        <f>MACD!E919</f>
        <v>1.0095441182319576</v>
      </c>
      <c r="E919" s="2">
        <f>MACD!F919</f>
        <v>0.60322071835912605</v>
      </c>
      <c r="F919" s="2">
        <f>'Moving Avg'!D919</f>
        <v>33.097999999999999</v>
      </c>
      <c r="G919" s="2">
        <f>'Moving Avg'!F919</f>
        <v>34.146000000000001</v>
      </c>
      <c r="H919" s="2">
        <f>'Moving Avg'!G919</f>
        <v>33.076800000000006</v>
      </c>
      <c r="I919" s="2">
        <f>'Moving Avg'!H919</f>
        <v>24.647104499999983</v>
      </c>
      <c r="J919" s="5" t="str">
        <f>OBV!F919</f>
        <v>BEARISH</v>
      </c>
      <c r="K919" s="5" t="str">
        <f>OBV!G919</f>
        <v>NEUTRAL</v>
      </c>
      <c r="L919" s="5" t="str">
        <f>OBV!H919</f>
        <v>CONFIRMED BEARISH</v>
      </c>
    </row>
    <row r="920" spans="1:12" ht="13.5" x14ac:dyDescent="0.25">
      <c r="A920" s="3">
        <f>RSI!A920</f>
        <v>45944</v>
      </c>
      <c r="B920" s="2">
        <f>RSI!B920</f>
        <v>32.340000000000003</v>
      </c>
      <c r="C920" s="2">
        <f>RSI!I920</f>
        <v>42.341389937001004</v>
      </c>
      <c r="D920" s="2">
        <f>MACD!E920</f>
        <v>1.1378081870359296</v>
      </c>
      <c r="E920" s="2">
        <f>MACD!F920</f>
        <v>0.7101382120944868</v>
      </c>
      <c r="F920" s="2">
        <f>'Moving Avg'!D920</f>
        <v>32.866</v>
      </c>
      <c r="G920" s="2">
        <f>'Moving Avg'!F920</f>
        <v>33.993000000000002</v>
      </c>
      <c r="H920" s="2">
        <f>'Moving Avg'!G920</f>
        <v>33.142800000000001</v>
      </c>
      <c r="I920" s="2">
        <f>'Moving Avg'!H920</f>
        <v>24.712550999999984</v>
      </c>
      <c r="J920" s="5" t="str">
        <f>OBV!F920</f>
        <v>BULLISH</v>
      </c>
      <c r="K920" s="5" t="str">
        <f>OBV!G920</f>
        <v>NEUTRAL</v>
      </c>
      <c r="L920" s="5" t="str">
        <f>OBV!H920</f>
        <v>BULLISH DIVERGENCE</v>
      </c>
    </row>
    <row r="921" spans="1:12" ht="13.5" x14ac:dyDescent="0.25">
      <c r="A921" s="3">
        <f>RSI!A921</f>
        <v>45946</v>
      </c>
      <c r="B921" s="2">
        <f>RSI!B921</f>
        <v>33.33</v>
      </c>
      <c r="C921" s="2">
        <f>RSI!I921</f>
        <v>49.472552278334263</v>
      </c>
      <c r="D921" s="2">
        <f>MACD!E921</f>
        <v>1.0877266661611316</v>
      </c>
      <c r="E921" s="2">
        <f>MACD!F921</f>
        <v>0.78565590290781584</v>
      </c>
      <c r="F921" s="2">
        <f>'Moving Avg'!D921</f>
        <v>32.831999999999994</v>
      </c>
      <c r="G921" s="2">
        <f>'Moving Avg'!F921</f>
        <v>33.995500000000007</v>
      </c>
      <c r="H921" s="2">
        <f>'Moving Avg'!G921</f>
        <v>33.209400000000002</v>
      </c>
      <c r="I921" s="2">
        <f>'Moving Avg'!H921</f>
        <v>24.782947499999988</v>
      </c>
      <c r="J921" s="5" t="str">
        <f>OBV!F921</f>
        <v>BULLISH</v>
      </c>
      <c r="K921" s="5" t="str">
        <f>OBV!G921</f>
        <v>NEUTRAL</v>
      </c>
      <c r="L921" s="5" t="str">
        <f>OBV!H921</f>
        <v>BULLISH DIVERGENCE</v>
      </c>
    </row>
    <row r="922" spans="1:12" ht="13.5" x14ac:dyDescent="0.25">
      <c r="A922" s="3">
        <f>RSI!A922</f>
        <v>45947</v>
      </c>
      <c r="B922" s="2">
        <f>RSI!B922</f>
        <v>33.5</v>
      </c>
      <c r="C922" s="2">
        <f>RSI!I922</f>
        <v>50.602350403318781</v>
      </c>
      <c r="D922" s="2">
        <f>MACD!E922</f>
        <v>1.0334151991947138</v>
      </c>
      <c r="E922" s="2">
        <f>MACD!F922</f>
        <v>0.83520776216519543</v>
      </c>
      <c r="F922" s="2">
        <f>'Moving Avg'!D922</f>
        <v>32.832000000000001</v>
      </c>
      <c r="G922" s="2">
        <f>'Moving Avg'!F922</f>
        <v>33.921500000000002</v>
      </c>
      <c r="H922" s="2">
        <f>'Moving Avg'!G922</f>
        <v>33.279400000000003</v>
      </c>
      <c r="I922" s="2">
        <f>'Moving Avg'!H922</f>
        <v>24.854193999999985</v>
      </c>
      <c r="J922" s="5" t="str">
        <f>OBV!F922</f>
        <v>BULLISH</v>
      </c>
      <c r="K922" s="5" t="str">
        <f>OBV!G922</f>
        <v>NEUTRAL</v>
      </c>
      <c r="L922" s="5" t="str">
        <f>OBV!H922</f>
        <v>NEUTRAL</v>
      </c>
    </row>
    <row r="923" spans="1:12" ht="13.5" x14ac:dyDescent="0.25">
      <c r="A923" s="3">
        <f>RSI!A923</f>
        <v>45950</v>
      </c>
      <c r="B923" s="2">
        <f>RSI!B923</f>
        <v>35.200000000000003</v>
      </c>
      <c r="C923" s="2">
        <f>RSI!I923</f>
        <v>60.188900456662353</v>
      </c>
      <c r="D923" s="2">
        <f>MACD!E923</f>
        <v>0.83036871995669514</v>
      </c>
      <c r="E923" s="2">
        <f>MACD!F923</f>
        <v>0.83423995372349535</v>
      </c>
      <c r="F923" s="2">
        <f>'Moving Avg'!D923</f>
        <v>33.172000000000004</v>
      </c>
      <c r="G923" s="2">
        <f>'Moving Avg'!F923</f>
        <v>34.006500000000003</v>
      </c>
      <c r="H923" s="2">
        <f>'Moving Avg'!G923</f>
        <v>33.363399999999999</v>
      </c>
      <c r="I923" s="2">
        <f>'Moving Avg'!H923</f>
        <v>24.933940499999984</v>
      </c>
      <c r="J923" s="5" t="str">
        <f>OBV!F923</f>
        <v>BULLISH</v>
      </c>
      <c r="K923" s="5" t="str">
        <f>OBV!G923</f>
        <v>STRONG</v>
      </c>
      <c r="L923" s="5" t="str">
        <f>OBV!H923</f>
        <v>CONFIRMED BULLISH</v>
      </c>
    </row>
    <row r="924" spans="1:12" ht="13.5" x14ac:dyDescent="0.25">
      <c r="A924" s="3">
        <f>RSI!A924</f>
        <v>45951</v>
      </c>
      <c r="B924" s="2">
        <f>RSI!B924</f>
        <v>35</v>
      </c>
      <c r="C924" s="2">
        <f>RSI!I924</f>
        <v>58.744495418846164</v>
      </c>
      <c r="D924" s="2">
        <f>MACD!E924</f>
        <v>0.57065573799008007</v>
      </c>
      <c r="E924" s="2">
        <f>MACD!F924</f>
        <v>0.78152311057681234</v>
      </c>
      <c r="F924" s="2">
        <f>'Moving Avg'!D924</f>
        <v>33.874000000000002</v>
      </c>
      <c r="G924" s="2">
        <f>'Moving Avg'!F924</f>
        <v>33.982000000000006</v>
      </c>
      <c r="H924" s="2">
        <f>'Moving Avg'!G924</f>
        <v>33.433799999999998</v>
      </c>
      <c r="I924" s="2">
        <f>'Moving Avg'!H924</f>
        <v>25.011540999999983</v>
      </c>
      <c r="J924" s="5" t="str">
        <f>OBV!F924</f>
        <v>BULLISH</v>
      </c>
      <c r="K924" s="5" t="str">
        <f>OBV!G924</f>
        <v>STRONG</v>
      </c>
      <c r="L924" s="5" t="str">
        <f>OBV!H924</f>
        <v>CONFIRMED BULLISH</v>
      </c>
    </row>
    <row r="925" spans="1:12" ht="13.5" x14ac:dyDescent="0.25">
      <c r="A925" s="3">
        <f>RSI!A925</f>
        <v>45952</v>
      </c>
      <c r="B925" s="2">
        <f>RSI!B925</f>
        <v>35.5</v>
      </c>
      <c r="C925" s="2">
        <f>RSI!I925</f>
        <v>61.248232886227036</v>
      </c>
      <c r="D925" s="2">
        <f>MACD!E925</f>
        <v>0.32078766678558424</v>
      </c>
      <c r="E925" s="2">
        <f>MACD!F925</f>
        <v>0.68937602181856672</v>
      </c>
      <c r="F925" s="2">
        <f>'Moving Avg'!D925</f>
        <v>34.506</v>
      </c>
      <c r="G925" s="2">
        <f>'Moving Avg'!F925</f>
        <v>33.997500000000002</v>
      </c>
      <c r="H925" s="2">
        <f>'Moving Avg'!G925</f>
        <v>33.504199999999997</v>
      </c>
      <c r="I925" s="2">
        <f>'Moving Avg'!H925</f>
        <v>25.092787499999986</v>
      </c>
      <c r="J925" s="5" t="str">
        <f>OBV!F925</f>
        <v>BULLISH</v>
      </c>
      <c r="K925" s="5" t="str">
        <f>OBV!G925</f>
        <v>STRONG</v>
      </c>
      <c r="L925" s="5" t="str">
        <f>OBV!H925</f>
        <v>CONFIRMED BULLISH</v>
      </c>
    </row>
    <row r="926" spans="1:12" ht="13.5" x14ac:dyDescent="0.25">
      <c r="A926" s="3">
        <f>RSI!A926</f>
        <v>45953</v>
      </c>
      <c r="B926" s="2">
        <f>RSI!B926</f>
        <v>35.9</v>
      </c>
      <c r="C926" s="2">
        <f>RSI!I926</f>
        <v>63.173714901981995</v>
      </c>
      <c r="D926" s="2">
        <f>MACD!E926</f>
        <v>6.8944731605014908E-2</v>
      </c>
      <c r="E926" s="2">
        <f>MACD!F926</f>
        <v>0.56528976377585638</v>
      </c>
      <c r="F926" s="2">
        <f>'Moving Avg'!D926</f>
        <v>35.019999999999996</v>
      </c>
      <c r="G926" s="2">
        <f>'Moving Avg'!F926</f>
        <v>34.032499999999999</v>
      </c>
      <c r="H926" s="2">
        <f>'Moving Avg'!G926</f>
        <v>33.562200000000004</v>
      </c>
      <c r="I926" s="2">
        <f>'Moving Avg'!H926</f>
        <v>25.17603399999998</v>
      </c>
      <c r="J926" s="5" t="str">
        <f>OBV!F926</f>
        <v>BULLISH</v>
      </c>
      <c r="K926" s="5" t="str">
        <f>OBV!G926</f>
        <v>STRONG</v>
      </c>
      <c r="L926" s="5" t="str">
        <f>OBV!H926</f>
        <v>CONFIRMED BULLISH</v>
      </c>
    </row>
    <row r="927" spans="1:12" ht="13.5" x14ac:dyDescent="0.25">
      <c r="A927" s="3">
        <f>RSI!A927</f>
        <v>45954</v>
      </c>
      <c r="B927" s="2">
        <f>RSI!B927</f>
        <v>35.99</v>
      </c>
      <c r="C927" s="2">
        <f>RSI!I927</f>
        <v>63.611817193164299</v>
      </c>
      <c r="D927" s="2">
        <f>MACD!E927</f>
        <v>-0.16317089831257903</v>
      </c>
      <c r="E927" s="2">
        <f>MACD!F927</f>
        <v>0.4195976313581693</v>
      </c>
      <c r="F927" s="2">
        <f>'Moving Avg'!D927</f>
        <v>35.518000000000001</v>
      </c>
      <c r="G927" s="2">
        <f>'Moving Avg'!F927</f>
        <v>34.106999999999999</v>
      </c>
      <c r="H927" s="2">
        <f>'Moving Avg'!G927</f>
        <v>33.612000000000002</v>
      </c>
      <c r="I927" s="2">
        <f>'Moving Avg'!H927</f>
        <v>25.25881399999998</v>
      </c>
      <c r="J927" s="5" t="str">
        <f>OBV!F927</f>
        <v>BULLISH</v>
      </c>
      <c r="K927" s="5" t="str">
        <f>OBV!G927</f>
        <v>STRONG</v>
      </c>
      <c r="L927" s="5" t="str">
        <f>OBV!H927</f>
        <v>CONFIRMED BULLISH</v>
      </c>
    </row>
    <row r="928" spans="1:12" ht="13.5" x14ac:dyDescent="0.25">
      <c r="A928" s="3">
        <f>RSI!A928</f>
        <v>45957</v>
      </c>
      <c r="B928" s="2">
        <f>RSI!B928</f>
        <v>36</v>
      </c>
      <c r="C928" s="2">
        <f>RSI!I928</f>
        <v>63.663542416360137</v>
      </c>
      <c r="D928" s="2">
        <f>MACD!E928</f>
        <v>-0.37228518501938623</v>
      </c>
      <c r="E928" s="2">
        <f>MACD!F928</f>
        <v>0.26122106808265821</v>
      </c>
      <c r="F928" s="2">
        <f>'Moving Avg'!D928</f>
        <v>35.678000000000004</v>
      </c>
      <c r="G928" s="2">
        <f>'Moving Avg'!F928</f>
        <v>34.182499999999997</v>
      </c>
      <c r="H928" s="2">
        <f>'Moving Avg'!G928</f>
        <v>33.672000000000004</v>
      </c>
      <c r="I928" s="2">
        <f>'Moving Avg'!H928</f>
        <v>25.338939499999977</v>
      </c>
      <c r="J928" s="5" t="str">
        <f>OBV!F928</f>
        <v>BULLISH</v>
      </c>
      <c r="K928" s="5" t="str">
        <f>OBV!G928</f>
        <v>NEUTRAL</v>
      </c>
      <c r="L928" s="5" t="str">
        <f>OBV!H928</f>
        <v>CONFIRMED BULLISH</v>
      </c>
    </row>
    <row r="929" spans="1:12" ht="13.5" x14ac:dyDescent="0.25">
      <c r="A929" s="3">
        <f>RSI!A929</f>
        <v>45958</v>
      </c>
      <c r="B929" s="2">
        <f>RSI!B929</f>
        <v>35</v>
      </c>
      <c r="C929" s="2">
        <f>RSI!I929</f>
        <v>55.211591691720351</v>
      </c>
      <c r="D929" s="2">
        <f>MACD!E929</f>
        <v>-0.79552532206865578</v>
      </c>
      <c r="E929" s="2">
        <f>MACD!F929</f>
        <v>4.9871790052395393E-2</v>
      </c>
      <c r="F929" s="2">
        <f>'Moving Avg'!D929</f>
        <v>35.678000000000004</v>
      </c>
      <c r="G929" s="2">
        <f>'Moving Avg'!F929</f>
        <v>34.192500000000003</v>
      </c>
      <c r="H929" s="2">
        <f>'Moving Avg'!G929</f>
        <v>33.712000000000003</v>
      </c>
      <c r="I929" s="2">
        <f>'Moving Avg'!H929</f>
        <v>25.414523499999984</v>
      </c>
      <c r="J929" s="5" t="str">
        <f>OBV!F929</f>
        <v>BEARISH</v>
      </c>
      <c r="K929" s="5" t="str">
        <f>OBV!G929</f>
        <v>WEAK</v>
      </c>
      <c r="L929" s="5" t="str">
        <f>OBV!H929</f>
        <v>NEUTRAL</v>
      </c>
    </row>
    <row r="930" spans="1:12" ht="13.5" x14ac:dyDescent="0.25">
      <c r="A930" s="3">
        <f>RSI!A930</f>
        <v>45959</v>
      </c>
      <c r="B930" s="2">
        <f>RSI!B930</f>
        <v>35</v>
      </c>
      <c r="C930" s="2">
        <f>RSI!I930</f>
        <v>55.211591691720351</v>
      </c>
      <c r="D930" s="2">
        <f>MACD!E930</f>
        <v>-1.0272886736363844</v>
      </c>
      <c r="E930" s="2">
        <f>MACD!F930</f>
        <v>-0.16556030268536059</v>
      </c>
      <c r="F930" s="2">
        <f>'Moving Avg'!D930</f>
        <v>35.577999999999996</v>
      </c>
      <c r="G930" s="2">
        <f>'Moving Avg'!F930</f>
        <v>34.202500000000001</v>
      </c>
      <c r="H930" s="2">
        <f>'Moving Avg'!G930</f>
        <v>33.772000000000006</v>
      </c>
      <c r="I930" s="2">
        <f>'Moving Avg'!H930</f>
        <v>25.490427999999984</v>
      </c>
      <c r="J930" s="5" t="str">
        <f>OBV!F930</f>
        <v>BEARISH</v>
      </c>
      <c r="K930" s="5" t="str">
        <f>OBV!G930</f>
        <v>WEAK</v>
      </c>
      <c r="L930" s="5" t="str">
        <f>OBV!H930</f>
        <v>CONFIRMED BEARISH</v>
      </c>
    </row>
    <row r="931" spans="1:12" ht="13.5" x14ac:dyDescent="0.25">
      <c r="A931" s="3">
        <f>RSI!A931</f>
        <v>45960</v>
      </c>
      <c r="B931" s="2">
        <f>RSI!B931</f>
        <v>34.700000000000003</v>
      </c>
      <c r="C931" s="2">
        <f>RSI!I931</f>
        <v>52.773915074824437</v>
      </c>
      <c r="D931" s="2">
        <f>MACD!E931</f>
        <v>-1.0529461294386095</v>
      </c>
      <c r="E931" s="2">
        <f>MACD!F931</f>
        <v>-0.34303746803601043</v>
      </c>
      <c r="F931" s="2">
        <f>'Moving Avg'!D931</f>
        <v>35.338000000000001</v>
      </c>
      <c r="G931" s="2">
        <f>'Moving Avg'!F931</f>
        <v>34.227499999999999</v>
      </c>
      <c r="H931" s="2">
        <f>'Moving Avg'!G931</f>
        <v>33.830000000000005</v>
      </c>
      <c r="I931" s="2">
        <f>'Moving Avg'!H931</f>
        <v>25.567674499999985</v>
      </c>
      <c r="J931" s="5" t="str">
        <f>OBV!F931</f>
        <v>BEARISH</v>
      </c>
      <c r="K931" s="5" t="str">
        <f>OBV!G931</f>
        <v>WEAK</v>
      </c>
      <c r="L931" s="5" t="str">
        <f>OBV!H931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931"/>
  <sheetViews>
    <sheetView topLeftCell="A923" workbookViewId="0">
      <selection activeCell="A932" sqref="A932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44613</v>
      </c>
      <c r="B2" s="2">
        <f>RSI!B2</f>
        <v>12.0937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44614</v>
      </c>
      <c r="B3" s="2">
        <f>RSI!B3</f>
        <v>12.0937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44615</v>
      </c>
      <c r="B4" s="2">
        <f>RSI!B4</f>
        <v>12.0937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44616</v>
      </c>
      <c r="B5" s="2">
        <f>RSI!B5</f>
        <v>12.0937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12.0937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100</v>
      </c>
      <c r="P5" s="7">
        <f t="shared" si="3"/>
        <v>33</v>
      </c>
      <c r="Q5" s="8">
        <f t="shared" si="4"/>
        <v>53.2</v>
      </c>
      <c r="R5" s="8">
        <f t="shared" si="5"/>
        <v>62.25</v>
      </c>
      <c r="S5" s="8">
        <f t="shared" si="6"/>
        <v>54.1</v>
      </c>
      <c r="T5" s="8">
        <f t="shared" si="7"/>
        <v>57</v>
      </c>
      <c r="U5" s="7">
        <f t="shared" si="8"/>
        <v>56.516666666666673</v>
      </c>
      <c r="V5" s="7">
        <f t="shared" si="9"/>
        <v>56.637500000000003</v>
      </c>
    </row>
    <row r="6" spans="1:22" ht="13.5" x14ac:dyDescent="0.25">
      <c r="A6" s="3">
        <f>RSI!A6</f>
        <v>44617</v>
      </c>
      <c r="B6" s="2">
        <f>RSI!B6</f>
        <v>12.0937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12.0937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100</v>
      </c>
      <c r="P6" s="7">
        <f t="shared" si="3"/>
        <v>33</v>
      </c>
      <c r="Q6" s="8">
        <f t="shared" si="4"/>
        <v>53.2</v>
      </c>
      <c r="R6" s="8">
        <f t="shared" si="5"/>
        <v>62.25</v>
      </c>
      <c r="S6" s="8">
        <f t="shared" si="6"/>
        <v>54.1</v>
      </c>
      <c r="T6" s="8">
        <f t="shared" si="7"/>
        <v>57</v>
      </c>
      <c r="U6" s="7">
        <f t="shared" si="8"/>
        <v>56.516666666666673</v>
      </c>
      <c r="V6" s="7">
        <f t="shared" si="9"/>
        <v>56.637500000000003</v>
      </c>
    </row>
    <row r="7" spans="1:22" ht="13.5" x14ac:dyDescent="0.25">
      <c r="A7" s="3">
        <f>RSI!A7</f>
        <v>44620</v>
      </c>
      <c r="B7" s="2">
        <f>RSI!B7</f>
        <v>12.0937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12.0937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e">
        <f>OBV!G7</f>
        <v>#DIV/0!</v>
      </c>
      <c r="L7" s="5" t="str">
        <f>OBV!H7</f>
        <v>NEUTRAL</v>
      </c>
      <c r="M7" s="7">
        <f t="shared" si="0"/>
        <v>50</v>
      </c>
      <c r="N7" s="7">
        <f t="shared" si="1"/>
        <v>45</v>
      </c>
      <c r="O7" s="7">
        <f t="shared" si="2"/>
        <v>100</v>
      </c>
      <c r="P7" s="7" t="e">
        <f t="shared" si="3"/>
        <v>#DIV/0!</v>
      </c>
      <c r="Q7" s="8" t="e">
        <f t="shared" si="4"/>
        <v>#DIV/0!</v>
      </c>
      <c r="R7" s="8" t="e">
        <f t="shared" si="5"/>
        <v>#DIV/0!</v>
      </c>
      <c r="S7" s="8" t="e">
        <f t="shared" si="6"/>
        <v>#DIV/0!</v>
      </c>
      <c r="T7" s="8" t="e">
        <f t="shared" si="7"/>
        <v>#DIV/0!</v>
      </c>
      <c r="U7" s="7" t="e">
        <f t="shared" si="8"/>
        <v>#DIV/0!</v>
      </c>
      <c r="V7" s="7" t="e">
        <f t="shared" si="9"/>
        <v>#DIV/0!</v>
      </c>
    </row>
    <row r="8" spans="1:22" ht="13.5" x14ac:dyDescent="0.25">
      <c r="A8" s="3">
        <f>RSI!A8</f>
        <v>44621</v>
      </c>
      <c r="B8" s="2">
        <f>RSI!B8</f>
        <v>12.0937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12.0937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e">
        <f>OBV!G8</f>
        <v>#DIV/0!</v>
      </c>
      <c r="L8" s="5" t="str">
        <f>OBV!H8</f>
        <v>NEUTRAL</v>
      </c>
      <c r="M8" s="7">
        <f t="shared" si="0"/>
        <v>50</v>
      </c>
      <c r="N8" s="7">
        <f t="shared" si="1"/>
        <v>45</v>
      </c>
      <c r="O8" s="7">
        <f t="shared" si="2"/>
        <v>100</v>
      </c>
      <c r="P8" s="7" t="e">
        <f t="shared" si="3"/>
        <v>#DIV/0!</v>
      </c>
      <c r="Q8" s="8" t="e">
        <f t="shared" si="4"/>
        <v>#DIV/0!</v>
      </c>
      <c r="R8" s="8" t="e">
        <f t="shared" si="5"/>
        <v>#DIV/0!</v>
      </c>
      <c r="S8" s="8" t="e">
        <f t="shared" si="6"/>
        <v>#DIV/0!</v>
      </c>
      <c r="T8" s="8" t="e">
        <f t="shared" si="7"/>
        <v>#DIV/0!</v>
      </c>
      <c r="U8" s="7" t="e">
        <f t="shared" si="8"/>
        <v>#DIV/0!</v>
      </c>
      <c r="V8" s="7" t="e">
        <f t="shared" si="9"/>
        <v>#DIV/0!</v>
      </c>
    </row>
    <row r="9" spans="1:22" ht="13.5" x14ac:dyDescent="0.25">
      <c r="A9" s="3">
        <f>RSI!A9</f>
        <v>44622</v>
      </c>
      <c r="B9" s="2">
        <f>RSI!B9</f>
        <v>12.0937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12.0937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e">
        <f>OBV!G9</f>
        <v>#DIV/0!</v>
      </c>
      <c r="L9" s="5" t="str">
        <f>OBV!H9</f>
        <v>NEUTRAL</v>
      </c>
      <c r="M9" s="7">
        <f t="shared" si="0"/>
        <v>50</v>
      </c>
      <c r="N9" s="7">
        <f t="shared" si="1"/>
        <v>45</v>
      </c>
      <c r="O9" s="7">
        <f t="shared" si="2"/>
        <v>100</v>
      </c>
      <c r="P9" s="7" t="e">
        <f t="shared" si="3"/>
        <v>#DIV/0!</v>
      </c>
      <c r="Q9" s="8" t="e">
        <f t="shared" si="4"/>
        <v>#DIV/0!</v>
      </c>
      <c r="R9" s="8" t="e">
        <f t="shared" si="5"/>
        <v>#DIV/0!</v>
      </c>
      <c r="S9" s="8" t="e">
        <f t="shared" si="6"/>
        <v>#DIV/0!</v>
      </c>
      <c r="T9" s="8" t="e">
        <f t="shared" si="7"/>
        <v>#DIV/0!</v>
      </c>
      <c r="U9" s="7" t="e">
        <f t="shared" si="8"/>
        <v>#DIV/0!</v>
      </c>
      <c r="V9" s="7" t="e">
        <f t="shared" si="9"/>
        <v>#DIV/0!</v>
      </c>
    </row>
    <row r="10" spans="1:22" ht="13.5" x14ac:dyDescent="0.25">
      <c r="A10" s="3">
        <f>RSI!A10</f>
        <v>44623</v>
      </c>
      <c r="B10" s="2">
        <f>RSI!B10</f>
        <v>12.0937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12.0937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NEUTRAL</v>
      </c>
      <c r="K10" s="5" t="e">
        <f>OBV!G10</f>
        <v>#DIV/0!</v>
      </c>
      <c r="L10" s="5" t="str">
        <f>OBV!H10</f>
        <v>NEUTRAL</v>
      </c>
      <c r="M10" s="7">
        <f t="shared" si="0"/>
        <v>50</v>
      </c>
      <c r="N10" s="7">
        <f t="shared" si="1"/>
        <v>45</v>
      </c>
      <c r="O10" s="7">
        <f t="shared" si="2"/>
        <v>100</v>
      </c>
      <c r="P10" s="7" t="e">
        <f t="shared" si="3"/>
        <v>#DIV/0!</v>
      </c>
      <c r="Q10" s="8" t="e">
        <f t="shared" si="4"/>
        <v>#DIV/0!</v>
      </c>
      <c r="R10" s="8" t="e">
        <f t="shared" si="5"/>
        <v>#DIV/0!</v>
      </c>
      <c r="S10" s="8" t="e">
        <f t="shared" si="6"/>
        <v>#DIV/0!</v>
      </c>
      <c r="T10" s="8" t="e">
        <f t="shared" si="7"/>
        <v>#DIV/0!</v>
      </c>
      <c r="U10" s="7" t="e">
        <f t="shared" si="8"/>
        <v>#DIV/0!</v>
      </c>
      <c r="V10" s="7" t="e">
        <f t="shared" si="9"/>
        <v>#DIV/0!</v>
      </c>
    </row>
    <row r="11" spans="1:22" ht="13.5" x14ac:dyDescent="0.25">
      <c r="A11" s="3">
        <f>RSI!A11</f>
        <v>44624</v>
      </c>
      <c r="B11" s="2">
        <f>RSI!B11</f>
        <v>12.0937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12.0937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NEUTRAL</v>
      </c>
      <c r="K11" s="5" t="e">
        <f>OBV!G11</f>
        <v>#DIV/0!</v>
      </c>
      <c r="L11" s="5" t="str">
        <f>OBV!H11</f>
        <v>NEUTRAL</v>
      </c>
      <c r="M11" s="7">
        <f t="shared" si="0"/>
        <v>50</v>
      </c>
      <c r="N11" s="7">
        <f t="shared" si="1"/>
        <v>45</v>
      </c>
      <c r="O11" s="7">
        <f t="shared" si="2"/>
        <v>100</v>
      </c>
      <c r="P11" s="7" t="e">
        <f t="shared" si="3"/>
        <v>#DIV/0!</v>
      </c>
      <c r="Q11" s="8" t="e">
        <f t="shared" si="4"/>
        <v>#DIV/0!</v>
      </c>
      <c r="R11" s="8" t="e">
        <f t="shared" si="5"/>
        <v>#DIV/0!</v>
      </c>
      <c r="S11" s="8" t="e">
        <f t="shared" si="6"/>
        <v>#DIV/0!</v>
      </c>
      <c r="T11" s="8" t="e">
        <f t="shared" si="7"/>
        <v>#DIV/0!</v>
      </c>
      <c r="U11" s="7" t="e">
        <f t="shared" si="8"/>
        <v>#DIV/0!</v>
      </c>
      <c r="V11" s="7" t="e">
        <f t="shared" si="9"/>
        <v>#DIV/0!</v>
      </c>
    </row>
    <row r="12" spans="1:22" ht="13.5" x14ac:dyDescent="0.25">
      <c r="A12" s="3">
        <f>RSI!A12</f>
        <v>44627</v>
      </c>
      <c r="B12" s="2">
        <f>RSI!B12</f>
        <v>12.0937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12.0937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NEUTRAL</v>
      </c>
      <c r="K12" s="5" t="e">
        <f>OBV!G12</f>
        <v>#DIV/0!</v>
      </c>
      <c r="L12" s="5" t="str">
        <f>OBV!H12</f>
        <v>NEUTRAL</v>
      </c>
      <c r="M12" s="7">
        <f t="shared" si="0"/>
        <v>50</v>
      </c>
      <c r="N12" s="7">
        <f t="shared" si="1"/>
        <v>45</v>
      </c>
      <c r="O12" s="7">
        <f t="shared" si="2"/>
        <v>100</v>
      </c>
      <c r="P12" s="7" t="e">
        <f t="shared" si="3"/>
        <v>#DIV/0!</v>
      </c>
      <c r="Q12" s="8" t="e">
        <f t="shared" si="4"/>
        <v>#DIV/0!</v>
      </c>
      <c r="R12" s="8" t="e">
        <f t="shared" si="5"/>
        <v>#DIV/0!</v>
      </c>
      <c r="S12" s="8" t="e">
        <f t="shared" si="6"/>
        <v>#DIV/0!</v>
      </c>
      <c r="T12" s="8" t="e">
        <f t="shared" si="7"/>
        <v>#DIV/0!</v>
      </c>
      <c r="U12" s="7" t="e">
        <f t="shared" si="8"/>
        <v>#DIV/0!</v>
      </c>
      <c r="V12" s="7" t="e">
        <f t="shared" si="9"/>
        <v>#DIV/0!</v>
      </c>
    </row>
    <row r="13" spans="1:22" ht="13.5" x14ac:dyDescent="0.25">
      <c r="A13" s="3">
        <f>RSI!A13</f>
        <v>44628</v>
      </c>
      <c r="B13" s="2">
        <f>RSI!B13</f>
        <v>12.0937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12.0937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NEUTRAL</v>
      </c>
      <c r="K13" s="5" t="e">
        <f>OBV!G13</f>
        <v>#DIV/0!</v>
      </c>
      <c r="L13" s="5" t="str">
        <f>OBV!H13</f>
        <v>NEUTRAL</v>
      </c>
      <c r="M13" s="7">
        <f t="shared" si="0"/>
        <v>50</v>
      </c>
      <c r="N13" s="7">
        <f t="shared" si="1"/>
        <v>45</v>
      </c>
      <c r="O13" s="7">
        <f t="shared" si="2"/>
        <v>100</v>
      </c>
      <c r="P13" s="7" t="e">
        <f t="shared" si="3"/>
        <v>#DIV/0!</v>
      </c>
      <c r="Q13" s="8" t="e">
        <f t="shared" si="4"/>
        <v>#DIV/0!</v>
      </c>
      <c r="R13" s="8" t="e">
        <f t="shared" si="5"/>
        <v>#DIV/0!</v>
      </c>
      <c r="S13" s="8" t="e">
        <f t="shared" si="6"/>
        <v>#DIV/0!</v>
      </c>
      <c r="T13" s="8" t="e">
        <f t="shared" si="7"/>
        <v>#DIV/0!</v>
      </c>
      <c r="U13" s="7" t="e">
        <f t="shared" si="8"/>
        <v>#DIV/0!</v>
      </c>
      <c r="V13" s="7" t="e">
        <f t="shared" si="9"/>
        <v>#DIV/0!</v>
      </c>
    </row>
    <row r="14" spans="1:22" ht="13.5" x14ac:dyDescent="0.25">
      <c r="A14" s="3">
        <f>RSI!A14</f>
        <v>44629</v>
      </c>
      <c r="B14" s="2">
        <f>RSI!B14</f>
        <v>12.0937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12.0937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NEUTRAL</v>
      </c>
      <c r="K14" s="5" t="e">
        <f>OBV!G14</f>
        <v>#DIV/0!</v>
      </c>
      <c r="L14" s="5" t="str">
        <f>OBV!H14</f>
        <v>NEUTRAL</v>
      </c>
      <c r="M14" s="7">
        <f t="shared" si="0"/>
        <v>50</v>
      </c>
      <c r="N14" s="7">
        <f t="shared" si="1"/>
        <v>45</v>
      </c>
      <c r="O14" s="7">
        <f t="shared" si="2"/>
        <v>100</v>
      </c>
      <c r="P14" s="7" t="e">
        <f t="shared" si="3"/>
        <v>#DIV/0!</v>
      </c>
      <c r="Q14" s="8" t="e">
        <f t="shared" si="4"/>
        <v>#DIV/0!</v>
      </c>
      <c r="R14" s="8" t="e">
        <f t="shared" si="5"/>
        <v>#DIV/0!</v>
      </c>
      <c r="S14" s="8" t="e">
        <f t="shared" si="6"/>
        <v>#DIV/0!</v>
      </c>
      <c r="T14" s="8" t="e">
        <f t="shared" si="7"/>
        <v>#DIV/0!</v>
      </c>
      <c r="U14" s="7" t="e">
        <f t="shared" si="8"/>
        <v>#DIV/0!</v>
      </c>
      <c r="V14" s="7" t="e">
        <f t="shared" si="9"/>
        <v>#DIV/0!</v>
      </c>
    </row>
    <row r="15" spans="1:22" ht="13.5" x14ac:dyDescent="0.25">
      <c r="A15" s="3">
        <f>RSI!A15</f>
        <v>44630</v>
      </c>
      <c r="B15" s="2">
        <f>RSI!B15</f>
        <v>12.0937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12.0937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e">
        <f>OBV!G15</f>
        <v>#DIV/0!</v>
      </c>
      <c r="L15" s="5" t="str">
        <f>OBV!H15</f>
        <v>NEUTRAL</v>
      </c>
      <c r="M15" s="7">
        <f t="shared" si="0"/>
        <v>50</v>
      </c>
      <c r="N15" s="7">
        <f t="shared" si="1"/>
        <v>45</v>
      </c>
      <c r="O15" s="7">
        <f t="shared" si="2"/>
        <v>100</v>
      </c>
      <c r="P15" s="7" t="e">
        <f t="shared" si="3"/>
        <v>#DIV/0!</v>
      </c>
      <c r="Q15" s="8" t="e">
        <f t="shared" si="4"/>
        <v>#DIV/0!</v>
      </c>
      <c r="R15" s="8" t="e">
        <f t="shared" si="5"/>
        <v>#DIV/0!</v>
      </c>
      <c r="S15" s="8" t="e">
        <f t="shared" si="6"/>
        <v>#DIV/0!</v>
      </c>
      <c r="T15" s="8" t="e">
        <f t="shared" si="7"/>
        <v>#DIV/0!</v>
      </c>
      <c r="U15" s="7" t="e">
        <f t="shared" si="8"/>
        <v>#DIV/0!</v>
      </c>
      <c r="V15" s="7" t="e">
        <f t="shared" si="9"/>
        <v>#DIV/0!</v>
      </c>
    </row>
    <row r="16" spans="1:22" ht="13.5" x14ac:dyDescent="0.25">
      <c r="A16" s="3">
        <f>RSI!A16</f>
        <v>44631</v>
      </c>
      <c r="B16" s="2">
        <f>RSI!B16</f>
        <v>12.0937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12.0937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NEUTRAL</v>
      </c>
      <c r="K16" s="5" t="e">
        <f>OBV!G16</f>
        <v>#DIV/0!</v>
      </c>
      <c r="L16" s="5" t="str">
        <f>OBV!H16</f>
        <v>NEUTRAL</v>
      </c>
      <c r="M16" s="7">
        <f t="shared" si="0"/>
        <v>0</v>
      </c>
      <c r="N16" s="7">
        <f t="shared" si="1"/>
        <v>45</v>
      </c>
      <c r="O16" s="7">
        <f t="shared" si="2"/>
        <v>100</v>
      </c>
      <c r="P16" s="7" t="e">
        <f t="shared" si="3"/>
        <v>#DIV/0!</v>
      </c>
      <c r="Q16" s="8" t="e">
        <f t="shared" si="4"/>
        <v>#DIV/0!</v>
      </c>
      <c r="R16" s="8" t="e">
        <f t="shared" si="5"/>
        <v>#DIV/0!</v>
      </c>
      <c r="S16" s="8" t="e">
        <f t="shared" si="6"/>
        <v>#DIV/0!</v>
      </c>
      <c r="T16" s="8" t="e">
        <f t="shared" si="7"/>
        <v>#DIV/0!</v>
      </c>
      <c r="U16" s="7" t="e">
        <f t="shared" si="8"/>
        <v>#DIV/0!</v>
      </c>
      <c r="V16" s="7" t="e">
        <f t="shared" si="9"/>
        <v>#DIV/0!</v>
      </c>
    </row>
    <row r="17" spans="1:22" ht="13.5" x14ac:dyDescent="0.25">
      <c r="A17" s="3">
        <f>RSI!A17</f>
        <v>44634</v>
      </c>
      <c r="B17" s="2">
        <f>RSI!B17</f>
        <v>12.0937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12.0937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NEUTRAL</v>
      </c>
      <c r="K17" s="5" t="e">
        <f>OBV!G17</f>
        <v>#DIV/0!</v>
      </c>
      <c r="L17" s="5" t="str">
        <f>OBV!H17</f>
        <v>NEUTRAL</v>
      </c>
      <c r="M17" s="7">
        <f t="shared" si="0"/>
        <v>0</v>
      </c>
      <c r="N17" s="7">
        <f t="shared" si="1"/>
        <v>45</v>
      </c>
      <c r="O17" s="7">
        <f t="shared" si="2"/>
        <v>100</v>
      </c>
      <c r="P17" s="7" t="e">
        <f t="shared" si="3"/>
        <v>#DIV/0!</v>
      </c>
      <c r="Q17" s="8" t="e">
        <f t="shared" si="4"/>
        <v>#DIV/0!</v>
      </c>
      <c r="R17" s="8" t="e">
        <f t="shared" si="5"/>
        <v>#DIV/0!</v>
      </c>
      <c r="S17" s="8" t="e">
        <f t="shared" si="6"/>
        <v>#DIV/0!</v>
      </c>
      <c r="T17" s="8" t="e">
        <f t="shared" si="7"/>
        <v>#DIV/0!</v>
      </c>
      <c r="U17" s="7" t="e">
        <f t="shared" si="8"/>
        <v>#DIV/0!</v>
      </c>
      <c r="V17" s="7" t="e">
        <f t="shared" si="9"/>
        <v>#DIV/0!</v>
      </c>
    </row>
    <row r="18" spans="1:22" ht="13.5" x14ac:dyDescent="0.25">
      <c r="A18" s="3">
        <f>RSI!A18</f>
        <v>44635</v>
      </c>
      <c r="B18" s="2">
        <f>RSI!B18</f>
        <v>12.0937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12.0937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NEUTRAL</v>
      </c>
      <c r="K18" s="5" t="e">
        <f>OBV!G18</f>
        <v>#DIV/0!</v>
      </c>
      <c r="L18" s="5" t="str">
        <f>OBV!H18</f>
        <v>NEUTRAL</v>
      </c>
      <c r="M18" s="7">
        <f t="shared" si="0"/>
        <v>0</v>
      </c>
      <c r="N18" s="7">
        <f t="shared" si="1"/>
        <v>45</v>
      </c>
      <c r="O18" s="7">
        <f t="shared" si="2"/>
        <v>100</v>
      </c>
      <c r="P18" s="7" t="e">
        <f t="shared" si="3"/>
        <v>#DIV/0!</v>
      </c>
      <c r="Q18" s="8" t="e">
        <f t="shared" si="4"/>
        <v>#DIV/0!</v>
      </c>
      <c r="R18" s="8" t="e">
        <f t="shared" si="5"/>
        <v>#DIV/0!</v>
      </c>
      <c r="S18" s="8" t="e">
        <f t="shared" si="6"/>
        <v>#DIV/0!</v>
      </c>
      <c r="T18" s="8" t="e">
        <f t="shared" si="7"/>
        <v>#DIV/0!</v>
      </c>
      <c r="U18" s="7" t="e">
        <f t="shared" si="8"/>
        <v>#DIV/0!</v>
      </c>
      <c r="V18" s="7" t="e">
        <f t="shared" si="9"/>
        <v>#DIV/0!</v>
      </c>
    </row>
    <row r="19" spans="1:22" ht="13.5" x14ac:dyDescent="0.25">
      <c r="A19" s="3">
        <f>RSI!A19</f>
        <v>44636</v>
      </c>
      <c r="B19" s="2">
        <f>RSI!B19</f>
        <v>12.0937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12.0937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NEUTRAL</v>
      </c>
      <c r="K19" s="5" t="e">
        <f>OBV!G19</f>
        <v>#DIV/0!</v>
      </c>
      <c r="L19" s="5" t="str">
        <f>OBV!H19</f>
        <v>NEUTRAL</v>
      </c>
      <c r="M19" s="7">
        <f t="shared" si="0"/>
        <v>0</v>
      </c>
      <c r="N19" s="7">
        <f t="shared" si="1"/>
        <v>45</v>
      </c>
      <c r="O19" s="7">
        <f t="shared" si="2"/>
        <v>100</v>
      </c>
      <c r="P19" s="7" t="e">
        <f t="shared" si="3"/>
        <v>#DIV/0!</v>
      </c>
      <c r="Q19" s="8" t="e">
        <f t="shared" si="4"/>
        <v>#DIV/0!</v>
      </c>
      <c r="R19" s="8" t="e">
        <f t="shared" si="5"/>
        <v>#DIV/0!</v>
      </c>
      <c r="S19" s="8" t="e">
        <f t="shared" si="6"/>
        <v>#DIV/0!</v>
      </c>
      <c r="T19" s="8" t="e">
        <f t="shared" si="7"/>
        <v>#DIV/0!</v>
      </c>
      <c r="U19" s="7" t="e">
        <f t="shared" si="8"/>
        <v>#DIV/0!</v>
      </c>
      <c r="V19" s="7" t="e">
        <f t="shared" si="9"/>
        <v>#DIV/0!</v>
      </c>
    </row>
    <row r="20" spans="1:22" ht="13.5" x14ac:dyDescent="0.25">
      <c r="A20" s="3">
        <f>RSI!A20</f>
        <v>44637</v>
      </c>
      <c r="B20" s="2">
        <f>RSI!B20</f>
        <v>12.449400000000001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12.164840000000002</v>
      </c>
      <c r="G20" s="2">
        <f>'Moving Avg'!F20</f>
        <v>12.112421052631584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e">
        <f>OBV!G20</f>
        <v>#DIV/0!</v>
      </c>
      <c r="L20" s="5" t="str">
        <f>OBV!H20</f>
        <v>CONFIRMED BULLISH</v>
      </c>
      <c r="M20" s="7">
        <f t="shared" si="0"/>
        <v>0</v>
      </c>
      <c r="N20" s="7">
        <f t="shared" si="1"/>
        <v>45</v>
      </c>
      <c r="O20" s="7">
        <f t="shared" si="2"/>
        <v>100</v>
      </c>
      <c r="P20" s="7" t="e">
        <f t="shared" si="3"/>
        <v>#DIV/0!</v>
      </c>
      <c r="Q20" s="8" t="e">
        <f t="shared" si="4"/>
        <v>#DIV/0!</v>
      </c>
      <c r="R20" s="8" t="e">
        <f t="shared" si="5"/>
        <v>#DIV/0!</v>
      </c>
      <c r="S20" s="8" t="e">
        <f t="shared" si="6"/>
        <v>#DIV/0!</v>
      </c>
      <c r="T20" s="8" t="e">
        <f t="shared" si="7"/>
        <v>#DIV/0!</v>
      </c>
      <c r="U20" s="7" t="e">
        <f t="shared" si="8"/>
        <v>#DIV/0!</v>
      </c>
      <c r="V20" s="7" t="e">
        <f t="shared" si="9"/>
        <v>#DIV/0!</v>
      </c>
    </row>
    <row r="21" spans="1:22" ht="13.5" x14ac:dyDescent="0.25">
      <c r="A21" s="3">
        <f>RSI!A21</f>
        <v>44638</v>
      </c>
      <c r="B21" s="2">
        <f>RSI!B21</f>
        <v>12.449400000000001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12.235980000000001</v>
      </c>
      <c r="G21" s="2">
        <f>'Moving Avg'!F21</f>
        <v>12.129270000000004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e">
        <f>OBV!G21</f>
        <v>#DIV/0!</v>
      </c>
      <c r="L21" s="5" t="str">
        <f>OBV!H21</f>
        <v>CONFIRMED BULLISH</v>
      </c>
      <c r="M21" s="7">
        <f t="shared" si="0"/>
        <v>0</v>
      </c>
      <c r="N21" s="7">
        <f t="shared" si="1"/>
        <v>45</v>
      </c>
      <c r="O21" s="7">
        <f t="shared" si="2"/>
        <v>100</v>
      </c>
      <c r="P21" s="7" t="e">
        <f t="shared" si="3"/>
        <v>#DIV/0!</v>
      </c>
      <c r="Q21" s="8" t="e">
        <f t="shared" si="4"/>
        <v>#DIV/0!</v>
      </c>
      <c r="R21" s="8" t="e">
        <f t="shared" si="5"/>
        <v>#DIV/0!</v>
      </c>
      <c r="S21" s="8" t="e">
        <f t="shared" si="6"/>
        <v>#DIV/0!</v>
      </c>
      <c r="T21" s="8" t="e">
        <f t="shared" si="7"/>
        <v>#DIV/0!</v>
      </c>
      <c r="U21" s="7" t="e">
        <f t="shared" si="8"/>
        <v>#DIV/0!</v>
      </c>
      <c r="V21" s="7" t="e">
        <f t="shared" si="9"/>
        <v>#DIV/0!</v>
      </c>
    </row>
    <row r="22" spans="1:22" ht="13.5" x14ac:dyDescent="0.25">
      <c r="A22" s="3">
        <f>RSI!A22</f>
        <v>44641</v>
      </c>
      <c r="B22" s="2">
        <f>RSI!B22</f>
        <v>12.3712</v>
      </c>
      <c r="C22" s="2">
        <f>RSI!I22</f>
        <v>79.683061485541458</v>
      </c>
      <c r="D22" s="2">
        <f>MACD!E22</f>
        <v>0</v>
      </c>
      <c r="E22" s="2">
        <f>MACD!F22</f>
        <v>0</v>
      </c>
      <c r="F22" s="2">
        <f>'Moving Avg'!D22</f>
        <v>12.291480000000002</v>
      </c>
      <c r="G22" s="2">
        <f>'Moving Avg'!F22</f>
        <v>12.143145000000002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e">
        <f>OBV!G22</f>
        <v>#DIV/0!</v>
      </c>
      <c r="L22" s="5" t="str">
        <f>OBV!H22</f>
        <v>CONFIRMED BULLISH</v>
      </c>
      <c r="M22" s="7">
        <f t="shared" si="0"/>
        <v>0</v>
      </c>
      <c r="N22" s="7">
        <f t="shared" si="1"/>
        <v>45</v>
      </c>
      <c r="O22" s="7">
        <f t="shared" si="2"/>
        <v>100</v>
      </c>
      <c r="P22" s="7" t="e">
        <f t="shared" si="3"/>
        <v>#DIV/0!</v>
      </c>
      <c r="Q22" s="8" t="e">
        <f t="shared" si="4"/>
        <v>#DIV/0!</v>
      </c>
      <c r="R22" s="8" t="e">
        <f t="shared" si="5"/>
        <v>#DIV/0!</v>
      </c>
      <c r="S22" s="8" t="e">
        <f t="shared" si="6"/>
        <v>#DIV/0!</v>
      </c>
      <c r="T22" s="8" t="e">
        <f t="shared" si="7"/>
        <v>#DIV/0!</v>
      </c>
      <c r="U22" s="7" t="e">
        <f t="shared" si="8"/>
        <v>#DIV/0!</v>
      </c>
      <c r="V22" s="7" t="e">
        <f t="shared" si="9"/>
        <v>#DIV/0!</v>
      </c>
    </row>
    <row r="23" spans="1:22" ht="13.5" x14ac:dyDescent="0.25">
      <c r="A23" s="3">
        <f>RSI!A23</f>
        <v>44642</v>
      </c>
      <c r="B23" s="2">
        <f>RSI!B23</f>
        <v>12.164899999999999</v>
      </c>
      <c r="C23" s="2">
        <f>RSI!I23</f>
        <v>50.52146228081628</v>
      </c>
      <c r="D23" s="2">
        <f>MACD!E23</f>
        <v>0</v>
      </c>
      <c r="E23" s="2">
        <f>MACD!F23</f>
        <v>0</v>
      </c>
      <c r="F23" s="2">
        <f>'Moving Avg'!D23</f>
        <v>12.305720000000003</v>
      </c>
      <c r="G23" s="2">
        <f>'Moving Avg'!F23</f>
        <v>12.146705000000001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e">
        <f>OBV!G23</f>
        <v>#DIV/0!</v>
      </c>
      <c r="L23" s="5" t="str">
        <f>OBV!H23</f>
        <v>CONFIRMED BULLISH</v>
      </c>
      <c r="M23" s="7">
        <f t="shared" si="0"/>
        <v>25</v>
      </c>
      <c r="N23" s="7">
        <f t="shared" si="1"/>
        <v>45</v>
      </c>
      <c r="O23" s="7">
        <f t="shared" si="2"/>
        <v>100</v>
      </c>
      <c r="P23" s="7" t="e">
        <f t="shared" si="3"/>
        <v>#DIV/0!</v>
      </c>
      <c r="Q23" s="8" t="e">
        <f t="shared" si="4"/>
        <v>#DIV/0!</v>
      </c>
      <c r="R23" s="8" t="e">
        <f t="shared" si="5"/>
        <v>#DIV/0!</v>
      </c>
      <c r="S23" s="8" t="e">
        <f t="shared" si="6"/>
        <v>#DIV/0!</v>
      </c>
      <c r="T23" s="8" t="e">
        <f t="shared" si="7"/>
        <v>#DIV/0!</v>
      </c>
      <c r="U23" s="7" t="e">
        <f t="shared" si="8"/>
        <v>#DIV/0!</v>
      </c>
      <c r="V23" s="7" t="e">
        <f t="shared" si="9"/>
        <v>#DIV/0!</v>
      </c>
    </row>
    <row r="24" spans="1:22" ht="13.5" x14ac:dyDescent="0.25">
      <c r="A24" s="3">
        <f>RSI!A24</f>
        <v>44643</v>
      </c>
      <c r="B24" s="2">
        <f>RSI!B24</f>
        <v>12.2005</v>
      </c>
      <c r="C24" s="2">
        <f>RSI!I24</f>
        <v>53.672269310628124</v>
      </c>
      <c r="D24" s="2">
        <f>MACD!E24</f>
        <v>0</v>
      </c>
      <c r="E24" s="2">
        <f>MACD!F24</f>
        <v>0</v>
      </c>
      <c r="F24" s="2">
        <f>'Moving Avg'!D24</f>
        <v>12.327079999999999</v>
      </c>
      <c r="G24" s="2">
        <f>'Moving Avg'!F24</f>
        <v>12.152045000000001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e">
        <f>OBV!G24</f>
        <v>#DIV/0!</v>
      </c>
      <c r="L24" s="5" t="str">
        <f>OBV!H24</f>
        <v>CONFIRMED BULLISH</v>
      </c>
      <c r="M24" s="7">
        <f t="shared" si="0"/>
        <v>25</v>
      </c>
      <c r="N24" s="7">
        <f t="shared" si="1"/>
        <v>45</v>
      </c>
      <c r="O24" s="7">
        <f t="shared" si="2"/>
        <v>100</v>
      </c>
      <c r="P24" s="7" t="e">
        <f t="shared" si="3"/>
        <v>#DIV/0!</v>
      </c>
      <c r="Q24" s="8" t="e">
        <f t="shared" si="4"/>
        <v>#DIV/0!</v>
      </c>
      <c r="R24" s="8" t="e">
        <f t="shared" si="5"/>
        <v>#DIV/0!</v>
      </c>
      <c r="S24" s="8" t="e">
        <f t="shared" si="6"/>
        <v>#DIV/0!</v>
      </c>
      <c r="T24" s="8" t="e">
        <f t="shared" si="7"/>
        <v>#DIV/0!</v>
      </c>
      <c r="U24" s="7" t="e">
        <f t="shared" si="8"/>
        <v>#DIV/0!</v>
      </c>
      <c r="V24" s="7" t="e">
        <f t="shared" si="9"/>
        <v>#DIV/0!</v>
      </c>
    </row>
    <row r="25" spans="1:22" ht="13.5" x14ac:dyDescent="0.25">
      <c r="A25" s="3">
        <f>RSI!A25</f>
        <v>44644</v>
      </c>
      <c r="B25" s="2">
        <f>RSI!B25</f>
        <v>12.378299999999999</v>
      </c>
      <c r="C25" s="2">
        <f>RSI!I25</f>
        <v>65.491667533077191</v>
      </c>
      <c r="D25" s="2">
        <f>MACD!E25</f>
        <v>0</v>
      </c>
      <c r="E25" s="2">
        <f>MACD!F25</f>
        <v>0</v>
      </c>
      <c r="F25" s="2">
        <f>'Moving Avg'!D25</f>
        <v>12.312860000000001</v>
      </c>
      <c r="G25" s="2">
        <f>'Moving Avg'!F25</f>
        <v>12.166275000000001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STRONG</v>
      </c>
      <c r="L25" s="5" t="str">
        <f>OBV!H25</f>
        <v>BULLISH DIVERGENCE</v>
      </c>
      <c r="M25" s="7">
        <f t="shared" si="0"/>
        <v>25</v>
      </c>
      <c r="N25" s="7">
        <f t="shared" si="1"/>
        <v>45</v>
      </c>
      <c r="O25" s="7">
        <f t="shared" si="2"/>
        <v>100</v>
      </c>
      <c r="P25" s="7">
        <f t="shared" si="3"/>
        <v>83</v>
      </c>
      <c r="Q25" s="8">
        <f t="shared" si="4"/>
        <v>51.95</v>
      </c>
      <c r="R25" s="8">
        <f t="shared" si="5"/>
        <v>69.75</v>
      </c>
      <c r="S25" s="8">
        <f t="shared" si="6"/>
        <v>72.849999999999994</v>
      </c>
      <c r="T25" s="8">
        <f t="shared" si="7"/>
        <v>63.25</v>
      </c>
      <c r="U25" s="7">
        <f t="shared" si="8"/>
        <v>64.850000000000009</v>
      </c>
      <c r="V25" s="7">
        <f t="shared" si="9"/>
        <v>64.45</v>
      </c>
    </row>
    <row r="26" spans="1:22" ht="13.5" x14ac:dyDescent="0.25">
      <c r="A26" s="3">
        <f>RSI!A26</f>
        <v>44645</v>
      </c>
      <c r="B26" s="2">
        <f>RSI!B26</f>
        <v>13.0114</v>
      </c>
      <c r="C26" s="2">
        <f>RSI!I26</f>
        <v>82.556722035967042</v>
      </c>
      <c r="D26" s="2">
        <f>MACD!E26</f>
        <v>0</v>
      </c>
      <c r="E26" s="2">
        <f>MACD!F26</f>
        <v>0</v>
      </c>
      <c r="F26" s="2">
        <f>'Moving Avg'!D26</f>
        <v>12.425259999999998</v>
      </c>
      <c r="G26" s="2">
        <f>'Moving Avg'!F26</f>
        <v>12.212160000000001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STRONG</v>
      </c>
      <c r="L26" s="5" t="str">
        <f>OBV!H26</f>
        <v>CONFIRMED BULLISH</v>
      </c>
      <c r="M26" s="7">
        <f t="shared" si="0"/>
        <v>0</v>
      </c>
      <c r="N26" s="7">
        <f t="shared" si="1"/>
        <v>45</v>
      </c>
      <c r="O26" s="7">
        <f t="shared" si="2"/>
        <v>100</v>
      </c>
      <c r="P26" s="7">
        <f t="shared" si="3"/>
        <v>100</v>
      </c>
      <c r="Q26" s="8">
        <f t="shared" si="4"/>
        <v>45.75</v>
      </c>
      <c r="R26" s="8">
        <f t="shared" si="5"/>
        <v>69</v>
      </c>
      <c r="S26" s="8">
        <f t="shared" si="6"/>
        <v>76.75</v>
      </c>
      <c r="T26" s="8">
        <f t="shared" si="7"/>
        <v>61.25</v>
      </c>
      <c r="U26" s="7">
        <f t="shared" si="8"/>
        <v>63.833333333333336</v>
      </c>
      <c r="V26" s="7">
        <f t="shared" si="9"/>
        <v>63.1875</v>
      </c>
    </row>
    <row r="27" spans="1:22" ht="13.5" x14ac:dyDescent="0.25">
      <c r="A27" s="3">
        <f>RSI!A27</f>
        <v>44648</v>
      </c>
      <c r="B27" s="2">
        <f>RSI!B27</f>
        <v>12.876300000000001</v>
      </c>
      <c r="C27" s="2">
        <f>RSI!I27</f>
        <v>74.131972802942073</v>
      </c>
      <c r="D27" s="2">
        <f>MACD!E27</f>
        <v>-0.12122307692307999</v>
      </c>
      <c r="E27" s="2">
        <f>MACD!F27</f>
        <v>0</v>
      </c>
      <c r="F27" s="2">
        <f>'Moving Avg'!D27</f>
        <v>12.526280000000002</v>
      </c>
      <c r="G27" s="2">
        <f>'Moving Avg'!F27</f>
        <v>12.251290000000001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STRONG</v>
      </c>
      <c r="L27" s="5" t="str">
        <f>OBV!H27</f>
        <v>CONFIRMED BULLISH</v>
      </c>
      <c r="M27" s="7">
        <f t="shared" si="0"/>
        <v>0</v>
      </c>
      <c r="N27" s="7">
        <f t="shared" si="1"/>
        <v>100</v>
      </c>
      <c r="O27" s="7">
        <f t="shared" si="2"/>
        <v>100</v>
      </c>
      <c r="P27" s="7">
        <f t="shared" si="3"/>
        <v>100</v>
      </c>
      <c r="Q27" s="8">
        <f t="shared" si="4"/>
        <v>65</v>
      </c>
      <c r="R27" s="8">
        <f t="shared" si="5"/>
        <v>80</v>
      </c>
      <c r="S27" s="8">
        <f t="shared" si="6"/>
        <v>85</v>
      </c>
      <c r="T27" s="8">
        <f t="shared" si="7"/>
        <v>75</v>
      </c>
      <c r="U27" s="7">
        <f t="shared" si="8"/>
        <v>76.666666666666671</v>
      </c>
      <c r="V27" s="7">
        <f t="shared" si="9"/>
        <v>76.25</v>
      </c>
    </row>
    <row r="28" spans="1:22" ht="13.5" x14ac:dyDescent="0.25">
      <c r="A28" s="3">
        <f>RSI!A28</f>
        <v>44649</v>
      </c>
      <c r="B28" s="2">
        <f>RSI!B28</f>
        <v>13.089700000000001</v>
      </c>
      <c r="C28" s="2">
        <f>RSI!I28</f>
        <v>77.958234491540708</v>
      </c>
      <c r="D28" s="2">
        <f>MACD!E28</f>
        <v>-0.18602136752137</v>
      </c>
      <c r="E28" s="2">
        <f>MACD!F28</f>
        <v>0</v>
      </c>
      <c r="F28" s="2">
        <f>'Moving Avg'!D28</f>
        <v>12.71124</v>
      </c>
      <c r="G28" s="2">
        <f>'Moving Avg'!F28</f>
        <v>12.301089999999999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CONFIRMED BULLISH</v>
      </c>
      <c r="M28" s="7">
        <f t="shared" si="0"/>
        <v>0</v>
      </c>
      <c r="N28" s="7">
        <f t="shared" si="1"/>
        <v>100</v>
      </c>
      <c r="O28" s="7">
        <f t="shared" si="2"/>
        <v>100</v>
      </c>
      <c r="P28" s="7">
        <f t="shared" si="3"/>
        <v>100</v>
      </c>
      <c r="Q28" s="8">
        <f t="shared" si="4"/>
        <v>65</v>
      </c>
      <c r="R28" s="8">
        <f t="shared" si="5"/>
        <v>80</v>
      </c>
      <c r="S28" s="8">
        <f t="shared" si="6"/>
        <v>85</v>
      </c>
      <c r="T28" s="8">
        <f t="shared" si="7"/>
        <v>75</v>
      </c>
      <c r="U28" s="7">
        <f t="shared" si="8"/>
        <v>76.666666666666671</v>
      </c>
      <c r="V28" s="7">
        <f t="shared" si="9"/>
        <v>76.25</v>
      </c>
    </row>
    <row r="29" spans="1:22" ht="13.5" x14ac:dyDescent="0.25">
      <c r="A29" s="3">
        <f>RSI!A29</f>
        <v>44650</v>
      </c>
      <c r="B29" s="2">
        <f>RSI!B29</f>
        <v>13.082599999999999</v>
      </c>
      <c r="C29" s="2">
        <f>RSI!I29</f>
        <v>77.54724911075283</v>
      </c>
      <c r="D29" s="2">
        <f>MACD!E29</f>
        <v>-0.24549385881608288</v>
      </c>
      <c r="E29" s="2">
        <f>MACD!F29</f>
        <v>0</v>
      </c>
      <c r="F29" s="2">
        <f>'Moving Avg'!D29</f>
        <v>12.88766</v>
      </c>
      <c r="G29" s="2">
        <f>'Moving Avg'!F29</f>
        <v>12.350534999999999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CONFIRMED BULLISH</v>
      </c>
      <c r="M29" s="7">
        <f t="shared" si="0"/>
        <v>0</v>
      </c>
      <c r="N29" s="7">
        <f t="shared" si="1"/>
        <v>100</v>
      </c>
      <c r="O29" s="7">
        <f t="shared" si="2"/>
        <v>100</v>
      </c>
      <c r="P29" s="7">
        <f t="shared" si="3"/>
        <v>100</v>
      </c>
      <c r="Q29" s="8">
        <f t="shared" si="4"/>
        <v>65</v>
      </c>
      <c r="R29" s="8">
        <f t="shared" si="5"/>
        <v>80</v>
      </c>
      <c r="S29" s="8">
        <f t="shared" si="6"/>
        <v>85</v>
      </c>
      <c r="T29" s="8">
        <f t="shared" si="7"/>
        <v>75</v>
      </c>
      <c r="U29" s="7">
        <f t="shared" si="8"/>
        <v>76.666666666666671</v>
      </c>
      <c r="V29" s="7">
        <f t="shared" si="9"/>
        <v>76.25</v>
      </c>
    </row>
    <row r="30" spans="1:22" ht="13.5" x14ac:dyDescent="0.25">
      <c r="A30" s="3">
        <f>RSI!A30</f>
        <v>44651</v>
      </c>
      <c r="B30" s="2">
        <f>RSI!B30</f>
        <v>13.018599999999999</v>
      </c>
      <c r="C30" s="2">
        <f>RSI!I30</f>
        <v>73.771862465847221</v>
      </c>
      <c r="D30" s="2">
        <f>MACD!E30</f>
        <v>-0.24109716272144333</v>
      </c>
      <c r="E30" s="2">
        <f>MACD!F30</f>
        <v>0</v>
      </c>
      <c r="F30" s="2">
        <f>'Moving Avg'!D30</f>
        <v>13.015719999999998</v>
      </c>
      <c r="G30" s="2">
        <f>'Moving Avg'!F30</f>
        <v>12.396779999999998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CONFIRMED BULLISH</v>
      </c>
      <c r="M30" s="7">
        <f t="shared" si="0"/>
        <v>0</v>
      </c>
      <c r="N30" s="7">
        <f t="shared" si="1"/>
        <v>100</v>
      </c>
      <c r="O30" s="7">
        <f t="shared" si="2"/>
        <v>100</v>
      </c>
      <c r="P30" s="7">
        <f t="shared" si="3"/>
        <v>100</v>
      </c>
      <c r="Q30" s="8">
        <f t="shared" si="4"/>
        <v>65</v>
      </c>
      <c r="R30" s="8">
        <f t="shared" si="5"/>
        <v>80</v>
      </c>
      <c r="S30" s="8">
        <f t="shared" si="6"/>
        <v>85</v>
      </c>
      <c r="T30" s="8">
        <f t="shared" si="7"/>
        <v>75</v>
      </c>
      <c r="U30" s="7">
        <f t="shared" si="8"/>
        <v>76.666666666666671</v>
      </c>
      <c r="V30" s="7">
        <f t="shared" si="9"/>
        <v>76.25</v>
      </c>
    </row>
    <row r="31" spans="1:22" ht="13.5" x14ac:dyDescent="0.25">
      <c r="A31" s="3">
        <f>RSI!A31</f>
        <v>44652</v>
      </c>
      <c r="B31" s="2">
        <f>RSI!B31</f>
        <v>12.9474</v>
      </c>
      <c r="C31" s="2">
        <f>RSI!I31</f>
        <v>69.706024592347816</v>
      </c>
      <c r="D31" s="2">
        <f>MACD!E31</f>
        <v>-0.23611744740260754</v>
      </c>
      <c r="E31" s="2">
        <f>MACD!F31</f>
        <v>0</v>
      </c>
      <c r="F31" s="2">
        <f>'Moving Avg'!D31</f>
        <v>13.00292</v>
      </c>
      <c r="G31" s="2">
        <f>'Moving Avg'!F31</f>
        <v>12.439465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  <c r="M31" s="7">
        <f t="shared" si="0"/>
        <v>25</v>
      </c>
      <c r="N31" s="7">
        <f t="shared" si="1"/>
        <v>100</v>
      </c>
      <c r="O31" s="7">
        <f t="shared" si="2"/>
        <v>100</v>
      </c>
      <c r="P31" s="7">
        <f t="shared" si="3"/>
        <v>0</v>
      </c>
      <c r="Q31" s="8">
        <f t="shared" si="4"/>
        <v>58.75</v>
      </c>
      <c r="R31" s="8">
        <f t="shared" si="5"/>
        <v>60</v>
      </c>
      <c r="S31" s="8">
        <f t="shared" si="6"/>
        <v>43.75</v>
      </c>
      <c r="T31" s="8">
        <f t="shared" si="7"/>
        <v>56.25</v>
      </c>
      <c r="U31" s="7">
        <f t="shared" si="8"/>
        <v>54.166666666666664</v>
      </c>
      <c r="V31" s="7">
        <f t="shared" si="9"/>
        <v>54.6875</v>
      </c>
    </row>
    <row r="32" spans="1:22" ht="13.5" x14ac:dyDescent="0.25">
      <c r="A32" s="3">
        <f>RSI!A32</f>
        <v>44655</v>
      </c>
      <c r="B32" s="2">
        <f>RSI!B32</f>
        <v>12.9474</v>
      </c>
      <c r="C32" s="2">
        <f>RSI!I32</f>
        <v>69.706024592347816</v>
      </c>
      <c r="D32" s="2">
        <f>MACD!E32</f>
        <v>-0.247231146826282</v>
      </c>
      <c r="E32" s="2">
        <f>MACD!F32</f>
        <v>0</v>
      </c>
      <c r="F32" s="2">
        <f>'Moving Avg'!D32</f>
        <v>13.017140000000001</v>
      </c>
      <c r="G32" s="2">
        <f>'Moving Avg'!F32</f>
        <v>12.482149999999999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NEUTRAL</v>
      </c>
      <c r="L32" s="5" t="str">
        <f>OBV!H32</f>
        <v>BEARISH DIVERGENCE</v>
      </c>
      <c r="M32" s="7">
        <f t="shared" si="0"/>
        <v>25</v>
      </c>
      <c r="N32" s="7">
        <f t="shared" si="1"/>
        <v>100</v>
      </c>
      <c r="O32" s="7">
        <f t="shared" si="2"/>
        <v>100</v>
      </c>
      <c r="P32" s="7">
        <f t="shared" si="3"/>
        <v>16.5</v>
      </c>
      <c r="Q32" s="8">
        <f t="shared" si="4"/>
        <v>61.225000000000001</v>
      </c>
      <c r="R32" s="8">
        <f t="shared" si="5"/>
        <v>64.125</v>
      </c>
      <c r="S32" s="8">
        <f t="shared" si="6"/>
        <v>51.174999999999997</v>
      </c>
      <c r="T32" s="8">
        <f t="shared" si="7"/>
        <v>60.375</v>
      </c>
      <c r="U32" s="7">
        <f t="shared" si="8"/>
        <v>58.841666666666661</v>
      </c>
      <c r="V32" s="7">
        <f t="shared" si="9"/>
        <v>59.224999999999994</v>
      </c>
    </row>
    <row r="33" spans="1:22" ht="13.5" x14ac:dyDescent="0.25">
      <c r="A33" s="3">
        <f>RSI!A33</f>
        <v>44656</v>
      </c>
      <c r="B33" s="2">
        <f>RSI!B33</f>
        <v>12.9474</v>
      </c>
      <c r="C33" s="2">
        <f>RSI!I33</f>
        <v>69.706024592347816</v>
      </c>
      <c r="D33" s="2">
        <f>MACD!E33</f>
        <v>-0.29142585552772182</v>
      </c>
      <c r="E33" s="2">
        <f>MACD!F33</f>
        <v>0</v>
      </c>
      <c r="F33" s="2">
        <f>'Moving Avg'!D33</f>
        <v>12.988679999999999</v>
      </c>
      <c r="G33" s="2">
        <f>'Moving Avg'!F33</f>
        <v>12.524834999999998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CONFIRMED BEARISH</v>
      </c>
      <c r="M33" s="7">
        <f t="shared" si="0"/>
        <v>25</v>
      </c>
      <c r="N33" s="7">
        <f t="shared" si="1"/>
        <v>100</v>
      </c>
      <c r="O33" s="7">
        <f t="shared" si="2"/>
        <v>100</v>
      </c>
      <c r="P33" s="7">
        <f t="shared" si="3"/>
        <v>0</v>
      </c>
      <c r="Q33" s="8">
        <f t="shared" si="4"/>
        <v>58.75</v>
      </c>
      <c r="R33" s="8">
        <f t="shared" si="5"/>
        <v>60</v>
      </c>
      <c r="S33" s="8">
        <f t="shared" si="6"/>
        <v>43.75</v>
      </c>
      <c r="T33" s="8">
        <f t="shared" si="7"/>
        <v>56.25</v>
      </c>
      <c r="U33" s="7">
        <f t="shared" si="8"/>
        <v>54.166666666666664</v>
      </c>
      <c r="V33" s="7">
        <f t="shared" si="9"/>
        <v>54.6875</v>
      </c>
    </row>
    <row r="34" spans="1:22" ht="13.5" x14ac:dyDescent="0.25">
      <c r="A34" s="3">
        <f>RSI!A34</f>
        <v>44657</v>
      </c>
      <c r="B34" s="2">
        <f>RSI!B34</f>
        <v>12.876300000000001</v>
      </c>
      <c r="C34" s="2">
        <f>RSI!I34</f>
        <v>65.222684964446927</v>
      </c>
      <c r="D34" s="2">
        <f>MACD!E34</f>
        <v>-0.32090403635616838</v>
      </c>
      <c r="E34" s="2">
        <f>MACD!F34</f>
        <v>0</v>
      </c>
      <c r="F34" s="2">
        <f>'Moving Avg'!D34</f>
        <v>12.947419999999999</v>
      </c>
      <c r="G34" s="2">
        <f>'Moving Avg'!F34</f>
        <v>12.563965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WEAK</v>
      </c>
      <c r="L34" s="5" t="str">
        <f>OBV!H34</f>
        <v>CONFIRMED BEARISH</v>
      </c>
      <c r="M34" s="7">
        <f t="shared" si="0"/>
        <v>25</v>
      </c>
      <c r="N34" s="7">
        <f t="shared" si="1"/>
        <v>100</v>
      </c>
      <c r="O34" s="7">
        <f t="shared" si="2"/>
        <v>100</v>
      </c>
      <c r="P34" s="7">
        <f t="shared" si="3"/>
        <v>0</v>
      </c>
      <c r="Q34" s="8">
        <f t="shared" si="4"/>
        <v>58.75</v>
      </c>
      <c r="R34" s="8">
        <f t="shared" si="5"/>
        <v>60</v>
      </c>
      <c r="S34" s="8">
        <f t="shared" si="6"/>
        <v>43.75</v>
      </c>
      <c r="T34" s="8">
        <f t="shared" si="7"/>
        <v>56.25</v>
      </c>
      <c r="U34" s="7">
        <f t="shared" si="8"/>
        <v>54.166666666666664</v>
      </c>
      <c r="V34" s="7">
        <f t="shared" si="9"/>
        <v>54.6875</v>
      </c>
    </row>
    <row r="35" spans="1:22" ht="13.5" x14ac:dyDescent="0.25">
      <c r="A35" s="3">
        <f>RSI!A35</f>
        <v>44658</v>
      </c>
      <c r="B35" s="2">
        <f>RSI!B35</f>
        <v>12.805099999999999</v>
      </c>
      <c r="C35" s="2">
        <f>RSI!I35</f>
        <v>60.992103957426039</v>
      </c>
      <c r="D35" s="2">
        <f>MACD!E35</f>
        <v>-0.3154159553943412</v>
      </c>
      <c r="E35" s="2">
        <f>MACD!F35</f>
        <v>-0.24499221194323301</v>
      </c>
      <c r="F35" s="2">
        <f>'Moving Avg'!D35</f>
        <v>12.904720000000001</v>
      </c>
      <c r="G35" s="2">
        <f>'Moving Avg'!F35</f>
        <v>12.599534999999999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WEAK</v>
      </c>
      <c r="L35" s="5" t="str">
        <f>OBV!H35</f>
        <v>CONFIRMED BEARISH</v>
      </c>
      <c r="M35" s="7">
        <f t="shared" si="0"/>
        <v>25</v>
      </c>
      <c r="N35" s="7">
        <f t="shared" si="1"/>
        <v>100</v>
      </c>
      <c r="O35" s="7">
        <f t="shared" si="2"/>
        <v>100</v>
      </c>
      <c r="P35" s="7">
        <f t="shared" si="3"/>
        <v>0</v>
      </c>
      <c r="Q35" s="8">
        <f t="shared" si="4"/>
        <v>58.75</v>
      </c>
      <c r="R35" s="8">
        <f t="shared" si="5"/>
        <v>60</v>
      </c>
      <c r="S35" s="8">
        <f t="shared" si="6"/>
        <v>43.75</v>
      </c>
      <c r="T35" s="8">
        <f t="shared" si="7"/>
        <v>56.25</v>
      </c>
      <c r="U35" s="7">
        <f t="shared" si="8"/>
        <v>54.166666666666664</v>
      </c>
      <c r="V35" s="7">
        <f t="shared" si="9"/>
        <v>54.6875</v>
      </c>
    </row>
    <row r="36" spans="1:22" ht="13.5" x14ac:dyDescent="0.25">
      <c r="A36" s="3">
        <f>RSI!A36</f>
        <v>44659</v>
      </c>
      <c r="B36" s="2">
        <f>RSI!B36</f>
        <v>12.876300000000001</v>
      </c>
      <c r="C36" s="2">
        <f>RSI!I36</f>
        <v>63.539018542657558</v>
      </c>
      <c r="D36" s="2">
        <f>MACD!E36</f>
        <v>-0.2202595847787272</v>
      </c>
      <c r="E36" s="2">
        <f>MACD!F36</f>
        <v>-0.24004568651033187</v>
      </c>
      <c r="F36" s="2">
        <f>'Moving Avg'!D36</f>
        <v>12.890499999999999</v>
      </c>
      <c r="G36" s="2">
        <f>'Moving Avg'!F36</f>
        <v>12.638664999999998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  <c r="M36" s="7">
        <f t="shared" si="0"/>
        <v>25</v>
      </c>
      <c r="N36" s="7">
        <f t="shared" si="1"/>
        <v>0</v>
      </c>
      <c r="O36" s="7">
        <f t="shared" si="2"/>
        <v>100</v>
      </c>
      <c r="P36" s="7">
        <f t="shared" si="3"/>
        <v>0</v>
      </c>
      <c r="Q36" s="8">
        <f t="shared" si="4"/>
        <v>23.75</v>
      </c>
      <c r="R36" s="8">
        <f t="shared" si="5"/>
        <v>40</v>
      </c>
      <c r="S36" s="8">
        <f t="shared" si="6"/>
        <v>28.75</v>
      </c>
      <c r="T36" s="8">
        <f t="shared" si="7"/>
        <v>31.25</v>
      </c>
      <c r="U36" s="7">
        <f t="shared" si="8"/>
        <v>30.833333333333332</v>
      </c>
      <c r="V36" s="7">
        <f t="shared" si="9"/>
        <v>30.9375</v>
      </c>
    </row>
    <row r="37" spans="1:22" ht="13.5" x14ac:dyDescent="0.25">
      <c r="A37" s="3">
        <f>RSI!A37</f>
        <v>44662</v>
      </c>
      <c r="B37" s="2">
        <f>RSI!B37</f>
        <v>12.805099999999999</v>
      </c>
      <c r="C37" s="2">
        <f>RSI!I37</f>
        <v>59.364796737139628</v>
      </c>
      <c r="D37" s="2">
        <f>MACD!E37</f>
        <v>-0.15716773219067015</v>
      </c>
      <c r="E37" s="2">
        <f>MACD!F37</f>
        <v>-0.22347009564639955</v>
      </c>
      <c r="F37" s="2">
        <f>'Moving Avg'!D37</f>
        <v>12.862039999999999</v>
      </c>
      <c r="G37" s="2">
        <f>'Moving Avg'!F37</f>
        <v>12.674234999999998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  <c r="M37" s="7">
        <f t="shared" si="0"/>
        <v>25</v>
      </c>
      <c r="N37" s="7">
        <f t="shared" si="1"/>
        <v>0</v>
      </c>
      <c r="O37" s="7">
        <f t="shared" si="2"/>
        <v>100</v>
      </c>
      <c r="P37" s="7">
        <f t="shared" si="3"/>
        <v>0</v>
      </c>
      <c r="Q37" s="8">
        <f t="shared" si="4"/>
        <v>23.75</v>
      </c>
      <c r="R37" s="8">
        <f t="shared" si="5"/>
        <v>40</v>
      </c>
      <c r="S37" s="8">
        <f t="shared" si="6"/>
        <v>28.75</v>
      </c>
      <c r="T37" s="8">
        <f t="shared" si="7"/>
        <v>31.25</v>
      </c>
      <c r="U37" s="7">
        <f t="shared" si="8"/>
        <v>30.833333333333332</v>
      </c>
      <c r="V37" s="7">
        <f t="shared" si="9"/>
        <v>30.9375</v>
      </c>
    </row>
    <row r="38" spans="1:22" ht="13.5" x14ac:dyDescent="0.25">
      <c r="A38" s="3">
        <f>RSI!A38</f>
        <v>44663</v>
      </c>
      <c r="B38" s="2">
        <f>RSI!B38</f>
        <v>12.805099999999999</v>
      </c>
      <c r="C38" s="2">
        <f>RSI!I38</f>
        <v>59.364796737139621</v>
      </c>
      <c r="D38" s="2">
        <f>MACD!E38</f>
        <v>-7.2303543044007768E-2</v>
      </c>
      <c r="E38" s="2">
        <f>MACD!F38</f>
        <v>-0.19323678512592121</v>
      </c>
      <c r="F38" s="2">
        <f>'Moving Avg'!D38</f>
        <v>12.833579999999998</v>
      </c>
      <c r="G38" s="2">
        <f>'Moving Avg'!F38</f>
        <v>12.709804999999998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  <c r="M38" s="7">
        <f t="shared" si="0"/>
        <v>25</v>
      </c>
      <c r="N38" s="7">
        <f t="shared" si="1"/>
        <v>0</v>
      </c>
      <c r="O38" s="7">
        <f t="shared" si="2"/>
        <v>100</v>
      </c>
      <c r="P38" s="7">
        <f t="shared" si="3"/>
        <v>0</v>
      </c>
      <c r="Q38" s="8">
        <f t="shared" si="4"/>
        <v>23.75</v>
      </c>
      <c r="R38" s="8">
        <f t="shared" si="5"/>
        <v>40</v>
      </c>
      <c r="S38" s="8">
        <f t="shared" si="6"/>
        <v>28.75</v>
      </c>
      <c r="T38" s="8">
        <f t="shared" si="7"/>
        <v>31.25</v>
      </c>
      <c r="U38" s="7">
        <f t="shared" si="8"/>
        <v>30.833333333333332</v>
      </c>
      <c r="V38" s="7">
        <f t="shared" si="9"/>
        <v>30.9375</v>
      </c>
    </row>
    <row r="39" spans="1:22" ht="13.5" x14ac:dyDescent="0.25">
      <c r="A39" s="3">
        <f>RSI!A39</f>
        <v>44664</v>
      </c>
      <c r="B39" s="2">
        <f>RSI!B39</f>
        <v>12.805099999999999</v>
      </c>
      <c r="C39" s="2">
        <f>RSI!I39</f>
        <v>59.364796737139628</v>
      </c>
      <c r="D39" s="2">
        <f>MACD!E39</f>
        <v>-2.8395368117895003E-3</v>
      </c>
      <c r="E39" s="2">
        <f>MACD!F39</f>
        <v>-0.15515733546309488</v>
      </c>
      <c r="F39" s="2">
        <f>'Moving Avg'!D39</f>
        <v>12.81934</v>
      </c>
      <c r="G39" s="2">
        <f>'Moving Avg'!F39</f>
        <v>12.745374999999999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NEUTRAL</v>
      </c>
      <c r="L39" s="5" t="str">
        <f>OBV!H39</f>
        <v>CONFIRMED BEARISH</v>
      </c>
      <c r="M39" s="7">
        <f t="shared" si="0"/>
        <v>25</v>
      </c>
      <c r="N39" s="7">
        <f t="shared" si="1"/>
        <v>0</v>
      </c>
      <c r="O39" s="7">
        <f t="shared" si="2"/>
        <v>100</v>
      </c>
      <c r="P39" s="7">
        <f t="shared" si="3"/>
        <v>16.5</v>
      </c>
      <c r="Q39" s="8">
        <f t="shared" si="4"/>
        <v>26.225000000000001</v>
      </c>
      <c r="R39" s="8">
        <f t="shared" si="5"/>
        <v>44.125</v>
      </c>
      <c r="S39" s="8">
        <f t="shared" si="6"/>
        <v>36.174999999999997</v>
      </c>
      <c r="T39" s="8">
        <f t="shared" si="7"/>
        <v>35.375</v>
      </c>
      <c r="U39" s="7">
        <f t="shared" si="8"/>
        <v>35.508333333333333</v>
      </c>
      <c r="V39" s="7">
        <f t="shared" si="9"/>
        <v>35.474999999999994</v>
      </c>
    </row>
    <row r="40" spans="1:22" ht="13.5" x14ac:dyDescent="0.25">
      <c r="A40" s="3">
        <f>RSI!A40</f>
        <v>44665</v>
      </c>
      <c r="B40" s="2">
        <f>RSI!B40</f>
        <v>12.890499999999999</v>
      </c>
      <c r="C40" s="2">
        <f>RSI!I40</f>
        <v>63.005643684550272</v>
      </c>
      <c r="D40" s="2">
        <f>MACD!E40</f>
        <v>3.8606502678542043E-2</v>
      </c>
      <c r="E40" s="2">
        <f>MACD!F40</f>
        <v>-0.11640456783476749</v>
      </c>
      <c r="F40" s="2">
        <f>'Moving Avg'!D40</f>
        <v>12.83642</v>
      </c>
      <c r="G40" s="2">
        <f>'Moving Avg'!F40</f>
        <v>12.767429999999999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  <c r="M40" s="7">
        <f t="shared" si="0"/>
        <v>25</v>
      </c>
      <c r="N40" s="7">
        <f t="shared" si="1"/>
        <v>0</v>
      </c>
      <c r="O40" s="7">
        <f t="shared" si="2"/>
        <v>100</v>
      </c>
      <c r="P40" s="7">
        <f t="shared" si="3"/>
        <v>100</v>
      </c>
      <c r="Q40" s="8">
        <f t="shared" si="4"/>
        <v>38.75</v>
      </c>
      <c r="R40" s="8">
        <f t="shared" si="5"/>
        <v>65</v>
      </c>
      <c r="S40" s="8">
        <f t="shared" si="6"/>
        <v>73.75</v>
      </c>
      <c r="T40" s="8">
        <f t="shared" si="7"/>
        <v>56.25</v>
      </c>
      <c r="U40" s="7">
        <f t="shared" si="8"/>
        <v>59.166666666666664</v>
      </c>
      <c r="V40" s="7">
        <f t="shared" si="9"/>
        <v>58.4375</v>
      </c>
    </row>
    <row r="41" spans="1:22" ht="13.5" x14ac:dyDescent="0.25">
      <c r="A41" s="3">
        <f>RSI!A41</f>
        <v>44666</v>
      </c>
      <c r="B41" s="2">
        <f>RSI!B41</f>
        <v>12.8621</v>
      </c>
      <c r="C41" s="2">
        <f>RSI!I41</f>
        <v>61.046763894233173</v>
      </c>
      <c r="D41" s="2">
        <f>MACD!E41</f>
        <v>6.3248197405401996E-2</v>
      </c>
      <c r="E41" s="2">
        <f>MACD!F41</f>
        <v>-8.0474014786733591E-2</v>
      </c>
      <c r="F41" s="2">
        <f>'Moving Avg'!D41</f>
        <v>12.833580000000001</v>
      </c>
      <c r="G41" s="2">
        <f>'Moving Avg'!F41</f>
        <v>12.788065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WEAK</v>
      </c>
      <c r="L41" s="5" t="str">
        <f>OBV!H41</f>
        <v>CONFIRMED BEARISH</v>
      </c>
      <c r="M41" s="7">
        <f t="shared" si="0"/>
        <v>25</v>
      </c>
      <c r="N41" s="7">
        <f t="shared" si="1"/>
        <v>0</v>
      </c>
      <c r="O41" s="7">
        <f t="shared" si="2"/>
        <v>100</v>
      </c>
      <c r="P41" s="7">
        <f t="shared" si="3"/>
        <v>0</v>
      </c>
      <c r="Q41" s="8">
        <f t="shared" si="4"/>
        <v>23.75</v>
      </c>
      <c r="R41" s="8">
        <f t="shared" si="5"/>
        <v>40</v>
      </c>
      <c r="S41" s="8">
        <f t="shared" si="6"/>
        <v>28.75</v>
      </c>
      <c r="T41" s="8">
        <f t="shared" si="7"/>
        <v>31.25</v>
      </c>
      <c r="U41" s="7">
        <f t="shared" si="8"/>
        <v>30.833333333333332</v>
      </c>
      <c r="V41" s="7">
        <f t="shared" si="9"/>
        <v>30.9375</v>
      </c>
    </row>
    <row r="42" spans="1:22" ht="13.5" x14ac:dyDescent="0.25">
      <c r="A42" s="3">
        <f>RSI!A42</f>
        <v>44669</v>
      </c>
      <c r="B42" s="2">
        <f>RSI!B42</f>
        <v>13.103899999999999</v>
      </c>
      <c r="C42" s="2">
        <f>RSI!I42</f>
        <v>69.687840420907222</v>
      </c>
      <c r="D42" s="2">
        <f>MACD!E42</f>
        <v>6.4894559970261056E-2</v>
      </c>
      <c r="E42" s="2">
        <f>MACD!F42</f>
        <v>-5.1400299835334659E-2</v>
      </c>
      <c r="F42" s="2">
        <f>'Moving Avg'!D42</f>
        <v>12.893339999999998</v>
      </c>
      <c r="G42" s="2">
        <f>'Moving Avg'!F42</f>
        <v>12.824700000000002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  <c r="M42" s="7">
        <f t="shared" si="0"/>
        <v>25</v>
      </c>
      <c r="N42" s="7">
        <f t="shared" si="1"/>
        <v>0</v>
      </c>
      <c r="O42" s="7">
        <f t="shared" si="2"/>
        <v>100</v>
      </c>
      <c r="P42" s="7">
        <f t="shared" si="3"/>
        <v>100</v>
      </c>
      <c r="Q42" s="8">
        <f t="shared" si="4"/>
        <v>38.75</v>
      </c>
      <c r="R42" s="8">
        <f t="shared" si="5"/>
        <v>65</v>
      </c>
      <c r="S42" s="8">
        <f t="shared" si="6"/>
        <v>73.75</v>
      </c>
      <c r="T42" s="8">
        <f t="shared" si="7"/>
        <v>56.25</v>
      </c>
      <c r="U42" s="7">
        <f t="shared" si="8"/>
        <v>59.166666666666664</v>
      </c>
      <c r="V42" s="7">
        <f t="shared" si="9"/>
        <v>58.4375</v>
      </c>
    </row>
    <row r="43" spans="1:22" ht="13.5" x14ac:dyDescent="0.25">
      <c r="A43" s="3">
        <f>RSI!A43</f>
        <v>44670</v>
      </c>
      <c r="B43" s="2">
        <f>RSI!B43</f>
        <v>12.890499999999999</v>
      </c>
      <c r="C43" s="2">
        <f>RSI!I43</f>
        <v>57.55343827588981</v>
      </c>
      <c r="D43" s="2">
        <f>MACD!E43</f>
        <v>7.9468837649617541E-2</v>
      </c>
      <c r="E43" s="2">
        <f>MACD!F43</f>
        <v>-2.5226472338344224E-2</v>
      </c>
      <c r="F43" s="2">
        <f>'Moving Avg'!D43</f>
        <v>12.910419999999998</v>
      </c>
      <c r="G43" s="2">
        <f>'Moving Avg'!F43</f>
        <v>12.860980000000001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WEAK</v>
      </c>
      <c r="L43" s="5" t="str">
        <f>OBV!H43</f>
        <v>BEARISH DIVERGENCE</v>
      </c>
      <c r="M43" s="7">
        <f t="shared" si="0"/>
        <v>25</v>
      </c>
      <c r="N43" s="7">
        <f t="shared" si="1"/>
        <v>0</v>
      </c>
      <c r="O43" s="7">
        <f t="shared" si="2"/>
        <v>100</v>
      </c>
      <c r="P43" s="7">
        <f t="shared" si="3"/>
        <v>0</v>
      </c>
      <c r="Q43" s="8">
        <f t="shared" si="4"/>
        <v>23.75</v>
      </c>
      <c r="R43" s="8">
        <f t="shared" si="5"/>
        <v>40</v>
      </c>
      <c r="S43" s="8">
        <f t="shared" si="6"/>
        <v>28.75</v>
      </c>
      <c r="T43" s="8">
        <f t="shared" si="7"/>
        <v>31.25</v>
      </c>
      <c r="U43" s="7">
        <f t="shared" si="8"/>
        <v>30.833333333333332</v>
      </c>
      <c r="V43" s="7">
        <f t="shared" si="9"/>
        <v>30.9375</v>
      </c>
    </row>
    <row r="44" spans="1:22" ht="13.5" x14ac:dyDescent="0.25">
      <c r="A44" s="3">
        <f>RSI!A44</f>
        <v>44671</v>
      </c>
      <c r="B44" s="2">
        <f>RSI!B44</f>
        <v>12.9474</v>
      </c>
      <c r="C44" s="2">
        <f>RSI!I44</f>
        <v>59.574676116615308</v>
      </c>
      <c r="D44" s="2">
        <f>MACD!E44</f>
        <v>7.5476960188719744E-2</v>
      </c>
      <c r="E44" s="2">
        <f>MACD!F44</f>
        <v>-5.0857858329314311E-3</v>
      </c>
      <c r="F44" s="2">
        <f>'Moving Avg'!D44</f>
        <v>12.938880000000001</v>
      </c>
      <c r="G44" s="2">
        <f>'Moving Avg'!F44</f>
        <v>12.898325000000003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NEUTRAL</v>
      </c>
      <c r="L44" s="5" t="str">
        <f>OBV!H44</f>
        <v>CONFIRMED BULLISH</v>
      </c>
      <c r="M44" s="7">
        <f t="shared" si="0"/>
        <v>25</v>
      </c>
      <c r="N44" s="7">
        <f t="shared" si="1"/>
        <v>0</v>
      </c>
      <c r="O44" s="7">
        <f t="shared" si="2"/>
        <v>100</v>
      </c>
      <c r="P44" s="7">
        <f t="shared" si="3"/>
        <v>83.5</v>
      </c>
      <c r="Q44" s="8">
        <f t="shared" si="4"/>
        <v>36.274999999999999</v>
      </c>
      <c r="R44" s="8">
        <f t="shared" si="5"/>
        <v>60.875</v>
      </c>
      <c r="S44" s="8">
        <f t="shared" si="6"/>
        <v>66.325000000000003</v>
      </c>
      <c r="T44" s="8">
        <f t="shared" si="7"/>
        <v>52.125</v>
      </c>
      <c r="U44" s="7">
        <f t="shared" si="8"/>
        <v>54.491666666666674</v>
      </c>
      <c r="V44" s="7">
        <f t="shared" si="9"/>
        <v>53.900000000000006</v>
      </c>
    </row>
    <row r="45" spans="1:22" ht="13.5" x14ac:dyDescent="0.25">
      <c r="A45" s="3">
        <f>RSI!A45</f>
        <v>44672</v>
      </c>
      <c r="B45" s="2">
        <f>RSI!B45</f>
        <v>12.805099999999999</v>
      </c>
      <c r="C45" s="2">
        <f>RSI!I45</f>
        <v>52.802797673063687</v>
      </c>
      <c r="D45" s="2">
        <f>MACD!E45</f>
        <v>7.0265922745695875E-2</v>
      </c>
      <c r="E45" s="2">
        <f>MACD!F45</f>
        <v>9.9845558827940297E-3</v>
      </c>
      <c r="F45" s="2">
        <f>'Moving Avg'!D45</f>
        <v>12.921799999999999</v>
      </c>
      <c r="G45" s="2">
        <f>'Moving Avg'!F45</f>
        <v>12.919665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WEAK</v>
      </c>
      <c r="L45" s="5" t="str">
        <f>OBV!H45</f>
        <v>CONFIRMED BEARISH</v>
      </c>
      <c r="M45" s="7">
        <f t="shared" si="0"/>
        <v>25</v>
      </c>
      <c r="N45" s="7">
        <f t="shared" si="1"/>
        <v>0</v>
      </c>
      <c r="O45" s="7">
        <f t="shared" si="2"/>
        <v>100</v>
      </c>
      <c r="P45" s="7">
        <f t="shared" si="3"/>
        <v>0</v>
      </c>
      <c r="Q45" s="8">
        <f t="shared" si="4"/>
        <v>23.75</v>
      </c>
      <c r="R45" s="8">
        <f t="shared" si="5"/>
        <v>40</v>
      </c>
      <c r="S45" s="8">
        <f t="shared" si="6"/>
        <v>28.75</v>
      </c>
      <c r="T45" s="8">
        <f t="shared" si="7"/>
        <v>31.25</v>
      </c>
      <c r="U45" s="7">
        <f t="shared" si="8"/>
        <v>30.833333333333332</v>
      </c>
      <c r="V45" s="7">
        <f t="shared" si="9"/>
        <v>30.9375</v>
      </c>
    </row>
    <row r="46" spans="1:22" ht="13.5" x14ac:dyDescent="0.25">
      <c r="A46" s="3">
        <f>RSI!A46</f>
        <v>44673</v>
      </c>
      <c r="B46" s="2">
        <f>RSI!B46</f>
        <v>12.876300000000001</v>
      </c>
      <c r="C46" s="2">
        <f>RSI!I46</f>
        <v>55.526789043329444</v>
      </c>
      <c r="D46" s="2">
        <f>MACD!E46</f>
        <v>7.1062221925712876E-2</v>
      </c>
      <c r="E46" s="2">
        <f>MACD!F46</f>
        <v>2.22000890913778E-2</v>
      </c>
      <c r="F46" s="2">
        <f>'Moving Avg'!D46</f>
        <v>12.92464</v>
      </c>
      <c r="G46" s="2">
        <f>'Moving Avg'!F46</f>
        <v>12.912910000000002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NEUTRAL</v>
      </c>
      <c r="L46" s="5" t="str">
        <f>OBV!H46</f>
        <v>CONFIRMED BULLISH</v>
      </c>
      <c r="M46" s="7">
        <f t="shared" si="0"/>
        <v>25</v>
      </c>
      <c r="N46" s="7">
        <f t="shared" si="1"/>
        <v>0</v>
      </c>
      <c r="O46" s="7">
        <f t="shared" si="2"/>
        <v>100</v>
      </c>
      <c r="P46" s="7">
        <f t="shared" si="3"/>
        <v>83.5</v>
      </c>
      <c r="Q46" s="8">
        <f t="shared" si="4"/>
        <v>36.274999999999999</v>
      </c>
      <c r="R46" s="8">
        <f t="shared" si="5"/>
        <v>60.875</v>
      </c>
      <c r="S46" s="8">
        <f t="shared" si="6"/>
        <v>66.325000000000003</v>
      </c>
      <c r="T46" s="8">
        <f t="shared" si="7"/>
        <v>52.125</v>
      </c>
      <c r="U46" s="7">
        <f t="shared" si="8"/>
        <v>54.491666666666674</v>
      </c>
      <c r="V46" s="7">
        <f t="shared" si="9"/>
        <v>53.900000000000006</v>
      </c>
    </row>
    <row r="47" spans="1:22" ht="13.5" x14ac:dyDescent="0.25">
      <c r="A47" s="3">
        <f>RSI!A47</f>
        <v>44676</v>
      </c>
      <c r="B47" s="2">
        <f>RSI!B47</f>
        <v>12.876300000000001</v>
      </c>
      <c r="C47" s="2">
        <f>RSI!I47</f>
        <v>55.526789043329444</v>
      </c>
      <c r="D47" s="2">
        <f>MACD!E47</f>
        <v>5.9922431004919119E-2</v>
      </c>
      <c r="E47" s="2">
        <f>MACD!F47</f>
        <v>2.9744557474086067E-2</v>
      </c>
      <c r="F47" s="2">
        <f>'Moving Avg'!D47</f>
        <v>12.87912</v>
      </c>
      <c r="G47" s="2">
        <f>'Moving Avg'!F47</f>
        <v>12.912910000000002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WEAK</v>
      </c>
      <c r="L47" s="5" t="str">
        <f>OBV!H47</f>
        <v>CONFIRMED BEARISH</v>
      </c>
      <c r="M47" s="7">
        <f t="shared" si="0"/>
        <v>25</v>
      </c>
      <c r="N47" s="7">
        <f t="shared" si="1"/>
        <v>0</v>
      </c>
      <c r="O47" s="7">
        <f t="shared" si="2"/>
        <v>100</v>
      </c>
      <c r="P47" s="7">
        <f t="shared" si="3"/>
        <v>0</v>
      </c>
      <c r="Q47" s="8">
        <f t="shared" si="4"/>
        <v>23.75</v>
      </c>
      <c r="R47" s="8">
        <f t="shared" si="5"/>
        <v>40</v>
      </c>
      <c r="S47" s="8">
        <f t="shared" si="6"/>
        <v>28.75</v>
      </c>
      <c r="T47" s="8">
        <f t="shared" si="7"/>
        <v>31.25</v>
      </c>
      <c r="U47" s="7">
        <f t="shared" si="8"/>
        <v>30.833333333333332</v>
      </c>
      <c r="V47" s="7">
        <f t="shared" si="9"/>
        <v>30.9375</v>
      </c>
    </row>
    <row r="48" spans="1:22" ht="13.5" x14ac:dyDescent="0.25">
      <c r="A48" s="3">
        <f>RSI!A48</f>
        <v>44677</v>
      </c>
      <c r="B48" s="2">
        <f>RSI!B48</f>
        <v>12.876300000000001</v>
      </c>
      <c r="C48" s="2">
        <f>RSI!I48</f>
        <v>55.526789043329444</v>
      </c>
      <c r="D48" s="2">
        <f>MACD!E48</f>
        <v>4.9700401867488253E-2</v>
      </c>
      <c r="E48" s="2">
        <f>MACD!F48</f>
        <v>3.3735726352766504E-2</v>
      </c>
      <c r="F48" s="2">
        <f>'Moving Avg'!D48</f>
        <v>12.87628</v>
      </c>
      <c r="G48" s="2">
        <f>'Moving Avg'!F48</f>
        <v>12.902240000000003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NEUTRAL</v>
      </c>
      <c r="L48" s="5" t="str">
        <f>OBV!H48</f>
        <v>BULLISH DIVERGENCE</v>
      </c>
      <c r="M48" s="7">
        <f t="shared" si="0"/>
        <v>25</v>
      </c>
      <c r="N48" s="7">
        <f t="shared" si="1"/>
        <v>0</v>
      </c>
      <c r="O48" s="7">
        <f t="shared" si="2"/>
        <v>100</v>
      </c>
      <c r="P48" s="7">
        <f t="shared" si="3"/>
        <v>66.5</v>
      </c>
      <c r="Q48" s="8">
        <f t="shared" si="4"/>
        <v>33.725000000000001</v>
      </c>
      <c r="R48" s="8">
        <f t="shared" si="5"/>
        <v>56.625</v>
      </c>
      <c r="S48" s="8">
        <f t="shared" si="6"/>
        <v>58.674999999999997</v>
      </c>
      <c r="T48" s="8">
        <f t="shared" si="7"/>
        <v>47.875</v>
      </c>
      <c r="U48" s="7">
        <f t="shared" si="8"/>
        <v>49.67499999999999</v>
      </c>
      <c r="V48" s="7">
        <f t="shared" si="9"/>
        <v>49.224999999999994</v>
      </c>
    </row>
    <row r="49" spans="1:22" ht="13.5" x14ac:dyDescent="0.25">
      <c r="A49" s="3">
        <f>RSI!A49</f>
        <v>44678</v>
      </c>
      <c r="B49" s="2">
        <f>RSI!B49</f>
        <v>12.876300000000001</v>
      </c>
      <c r="C49" s="2">
        <f>RSI!I49</f>
        <v>55.526789043329444</v>
      </c>
      <c r="D49" s="2">
        <f>MACD!E49</f>
        <v>4.0313907222863321E-2</v>
      </c>
      <c r="E49" s="2">
        <f>MACD!F49</f>
        <v>3.5051362526785868E-2</v>
      </c>
      <c r="F49" s="2">
        <f>'Moving Avg'!D49</f>
        <v>12.86206</v>
      </c>
      <c r="G49" s="2">
        <f>'Moving Avg'!F49</f>
        <v>12.891925000000004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WEAK</v>
      </c>
      <c r="L49" s="5" t="str">
        <f>OBV!H49</f>
        <v>CONFIRMED BEARISH</v>
      </c>
      <c r="M49" s="7">
        <f t="shared" si="0"/>
        <v>25</v>
      </c>
      <c r="N49" s="7">
        <f t="shared" si="1"/>
        <v>0</v>
      </c>
      <c r="O49" s="7">
        <f t="shared" si="2"/>
        <v>100</v>
      </c>
      <c r="P49" s="7">
        <f t="shared" si="3"/>
        <v>0</v>
      </c>
      <c r="Q49" s="8">
        <f t="shared" si="4"/>
        <v>23.75</v>
      </c>
      <c r="R49" s="8">
        <f t="shared" si="5"/>
        <v>40</v>
      </c>
      <c r="S49" s="8">
        <f t="shared" si="6"/>
        <v>28.75</v>
      </c>
      <c r="T49" s="8">
        <f t="shared" si="7"/>
        <v>31.25</v>
      </c>
      <c r="U49" s="7">
        <f t="shared" si="8"/>
        <v>30.833333333333332</v>
      </c>
      <c r="V49" s="7">
        <f t="shared" si="9"/>
        <v>30.9375</v>
      </c>
    </row>
    <row r="50" spans="1:22" ht="13.5" x14ac:dyDescent="0.25">
      <c r="A50" s="3">
        <f>RSI!A50</f>
        <v>44679</v>
      </c>
      <c r="B50" s="2">
        <f>RSI!B50</f>
        <v>12.876300000000001</v>
      </c>
      <c r="C50" s="2">
        <f>RSI!I50</f>
        <v>55.526789043329444</v>
      </c>
      <c r="D50" s="2">
        <f>MACD!E50</f>
        <v>4.4827463758011277E-2</v>
      </c>
      <c r="E50" s="2">
        <f>MACD!F50</f>
        <v>3.7006582773030955E-2</v>
      </c>
      <c r="F50" s="2">
        <f>'Moving Avg'!D50</f>
        <v>12.876300000000001</v>
      </c>
      <c r="G50" s="2">
        <f>'Moving Avg'!F50</f>
        <v>12.884810000000002</v>
      </c>
      <c r="H50" s="2">
        <f>'Moving Avg'!G50</f>
        <v>12.54030816326531</v>
      </c>
      <c r="I50" s="2">
        <f>'Moving Avg'!H50</f>
        <v>0</v>
      </c>
      <c r="J50" s="5" t="str">
        <f>OBV!F50</f>
        <v>BULLISH</v>
      </c>
      <c r="K50" s="5" t="str">
        <f>OBV!G50</f>
        <v>NEUTRAL</v>
      </c>
      <c r="L50" s="5" t="str">
        <f>OBV!H50</f>
        <v>CONFIRMED BULLISH</v>
      </c>
      <c r="M50" s="7">
        <f t="shared" si="0"/>
        <v>25</v>
      </c>
      <c r="N50" s="7">
        <f t="shared" si="1"/>
        <v>0</v>
      </c>
      <c r="O50" s="7">
        <f t="shared" si="2"/>
        <v>100</v>
      </c>
      <c r="P50" s="7">
        <f t="shared" si="3"/>
        <v>83.5</v>
      </c>
      <c r="Q50" s="8">
        <f t="shared" si="4"/>
        <v>36.274999999999999</v>
      </c>
      <c r="R50" s="8">
        <f t="shared" si="5"/>
        <v>60.875</v>
      </c>
      <c r="S50" s="8">
        <f t="shared" si="6"/>
        <v>66.325000000000003</v>
      </c>
      <c r="T50" s="8">
        <f t="shared" si="7"/>
        <v>52.125</v>
      </c>
      <c r="U50" s="7">
        <f t="shared" si="8"/>
        <v>54.491666666666674</v>
      </c>
      <c r="V50" s="7">
        <f t="shared" si="9"/>
        <v>53.900000000000006</v>
      </c>
    </row>
    <row r="51" spans="1:22" ht="13.5" x14ac:dyDescent="0.25">
      <c r="A51" s="3">
        <f>RSI!A51</f>
        <v>44680</v>
      </c>
      <c r="B51" s="2">
        <f>RSI!B51</f>
        <v>12.876300000000001</v>
      </c>
      <c r="C51" s="2">
        <f>RSI!I51</f>
        <v>55.526789043329444</v>
      </c>
      <c r="D51" s="2">
        <f>MACD!E51</f>
        <v>4.3645464305400949E-2</v>
      </c>
      <c r="E51" s="2">
        <f>MACD!F51</f>
        <v>3.8334359079504957E-2</v>
      </c>
      <c r="F51" s="2">
        <f>'Moving Avg'!D51</f>
        <v>12.876300000000001</v>
      </c>
      <c r="G51" s="2">
        <f>'Moving Avg'!F51</f>
        <v>12.881255000000005</v>
      </c>
      <c r="H51" s="2">
        <f>'Moving Avg'!G51</f>
        <v>12.547028000000005</v>
      </c>
      <c r="I51" s="2">
        <f>'Moving Avg'!H51</f>
        <v>0</v>
      </c>
      <c r="J51" s="5" t="str">
        <f>OBV!F51</f>
        <v>NEUTRAL</v>
      </c>
      <c r="K51" s="5" t="str">
        <f>OBV!G51</f>
        <v>NEUTRAL</v>
      </c>
      <c r="L51" s="5" t="str">
        <f>OBV!H51</f>
        <v>NEUTRAL</v>
      </c>
      <c r="M51" s="7">
        <f t="shared" si="0"/>
        <v>25</v>
      </c>
      <c r="N51" s="7">
        <f t="shared" si="1"/>
        <v>0</v>
      </c>
      <c r="O51" s="7">
        <f t="shared" si="2"/>
        <v>100</v>
      </c>
      <c r="P51" s="7">
        <f t="shared" si="3"/>
        <v>33</v>
      </c>
      <c r="Q51" s="8">
        <f t="shared" si="4"/>
        <v>28.7</v>
      </c>
      <c r="R51" s="8">
        <f t="shared" si="5"/>
        <v>48.25</v>
      </c>
      <c r="S51" s="8">
        <f t="shared" si="6"/>
        <v>43.6</v>
      </c>
      <c r="T51" s="8">
        <f t="shared" si="7"/>
        <v>39.5</v>
      </c>
      <c r="U51" s="7">
        <f t="shared" si="8"/>
        <v>40.183333333333337</v>
      </c>
      <c r="V51" s="7">
        <f t="shared" si="9"/>
        <v>40.012500000000003</v>
      </c>
    </row>
    <row r="52" spans="1:22" ht="13.5" x14ac:dyDescent="0.25">
      <c r="A52" s="3">
        <f>RSI!A52</f>
        <v>44685</v>
      </c>
      <c r="B52" s="2">
        <f>RSI!B52</f>
        <v>12.876300000000001</v>
      </c>
      <c r="C52" s="2">
        <f>RSI!I52</f>
        <v>55.526789043329444</v>
      </c>
      <c r="D52" s="2">
        <f>MACD!E52</f>
        <v>7.9260188787767305E-2</v>
      </c>
      <c r="E52" s="2">
        <f>MACD!F52</f>
        <v>4.6519525021157429E-2</v>
      </c>
      <c r="F52" s="2">
        <f>'Moving Avg'!D52</f>
        <v>12.876300000000001</v>
      </c>
      <c r="G52" s="2">
        <f>'Moving Avg'!F52</f>
        <v>12.877700000000004</v>
      </c>
      <c r="H52" s="2">
        <f>'Moving Avg'!G52</f>
        <v>12.562680000000006</v>
      </c>
      <c r="I52" s="2">
        <f>'Moving Avg'!H52</f>
        <v>0</v>
      </c>
      <c r="J52" s="5" t="str">
        <f>OBV!F52</f>
        <v>NEUTRAL</v>
      </c>
      <c r="K52" s="5" t="str">
        <f>OBV!G52</f>
        <v>NEUTRAL</v>
      </c>
      <c r="L52" s="5" t="str">
        <f>OBV!H52</f>
        <v>NEUTRAL</v>
      </c>
      <c r="M52" s="7">
        <f t="shared" si="0"/>
        <v>25</v>
      </c>
      <c r="N52" s="7">
        <f t="shared" si="1"/>
        <v>0</v>
      </c>
      <c r="O52" s="7">
        <f t="shared" si="2"/>
        <v>100</v>
      </c>
      <c r="P52" s="7">
        <f t="shared" si="3"/>
        <v>33</v>
      </c>
      <c r="Q52" s="8">
        <f t="shared" si="4"/>
        <v>28.7</v>
      </c>
      <c r="R52" s="8">
        <f t="shared" si="5"/>
        <v>48.25</v>
      </c>
      <c r="S52" s="8">
        <f t="shared" si="6"/>
        <v>43.6</v>
      </c>
      <c r="T52" s="8">
        <f t="shared" si="7"/>
        <v>39.5</v>
      </c>
      <c r="U52" s="7">
        <f t="shared" si="8"/>
        <v>40.183333333333337</v>
      </c>
      <c r="V52" s="7">
        <f t="shared" si="9"/>
        <v>40.012500000000003</v>
      </c>
    </row>
    <row r="53" spans="1:22" ht="13.5" x14ac:dyDescent="0.25">
      <c r="A53" s="3">
        <f>RSI!A53</f>
        <v>44686</v>
      </c>
      <c r="B53" s="2">
        <f>RSI!B53</f>
        <v>13.1608</v>
      </c>
      <c r="C53" s="2">
        <f>RSI!I53</f>
        <v>67.945438579725604</v>
      </c>
      <c r="D53" s="2">
        <f>MACD!E53</f>
        <v>5.4949101829075531E-2</v>
      </c>
      <c r="E53" s="2">
        <f>MACD!F53</f>
        <v>4.8205440382741049E-2</v>
      </c>
      <c r="F53" s="2">
        <f>'Moving Avg'!D53</f>
        <v>12.933199999999999</v>
      </c>
      <c r="G53" s="2">
        <f>'Moving Avg'!F53</f>
        <v>12.888370000000004</v>
      </c>
      <c r="H53" s="2">
        <f>'Moving Avg'!G53</f>
        <v>12.584022000000003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  <c r="M53" s="7">
        <f t="shared" si="0"/>
        <v>25</v>
      </c>
      <c r="N53" s="7">
        <f t="shared" si="1"/>
        <v>0</v>
      </c>
      <c r="O53" s="7">
        <f t="shared" si="2"/>
        <v>100</v>
      </c>
      <c r="P53" s="7">
        <f t="shared" si="3"/>
        <v>100</v>
      </c>
      <c r="Q53" s="8">
        <f t="shared" si="4"/>
        <v>38.75</v>
      </c>
      <c r="R53" s="8">
        <f t="shared" si="5"/>
        <v>65</v>
      </c>
      <c r="S53" s="8">
        <f t="shared" si="6"/>
        <v>73.75</v>
      </c>
      <c r="T53" s="8">
        <f t="shared" si="7"/>
        <v>56.25</v>
      </c>
      <c r="U53" s="7">
        <f t="shared" si="8"/>
        <v>59.166666666666664</v>
      </c>
      <c r="V53" s="7">
        <f t="shared" si="9"/>
        <v>58.4375</v>
      </c>
    </row>
    <row r="54" spans="1:22" ht="13.5" x14ac:dyDescent="0.25">
      <c r="A54" s="3">
        <f>RSI!A54</f>
        <v>44687</v>
      </c>
      <c r="B54" s="2">
        <f>RSI!B54</f>
        <v>13.402699999999999</v>
      </c>
      <c r="C54" s="2">
        <f>RSI!I54</f>
        <v>74.472556863940369</v>
      </c>
      <c r="D54" s="2">
        <f>MACD!E54</f>
        <v>2.3030739091307595E-2</v>
      </c>
      <c r="E54" s="2">
        <f>MACD!F54</f>
        <v>4.3170500124454364E-2</v>
      </c>
      <c r="F54" s="2">
        <f>'Moving Avg'!D54</f>
        <v>13.038480000000002</v>
      </c>
      <c r="G54" s="2">
        <f>'Moving Avg'!F54</f>
        <v>12.914690000000004</v>
      </c>
      <c r="H54" s="2">
        <f>'Moving Avg'!G54</f>
        <v>12.610202000000001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CONFIRMED BULLISH</v>
      </c>
      <c r="M54" s="7">
        <f t="shared" si="0"/>
        <v>0</v>
      </c>
      <c r="N54" s="7">
        <f t="shared" si="1"/>
        <v>100</v>
      </c>
      <c r="O54" s="7">
        <f t="shared" si="2"/>
        <v>100</v>
      </c>
      <c r="P54" s="7">
        <f t="shared" si="3"/>
        <v>100</v>
      </c>
      <c r="Q54" s="8">
        <f t="shared" si="4"/>
        <v>65</v>
      </c>
      <c r="R54" s="8">
        <f t="shared" si="5"/>
        <v>80</v>
      </c>
      <c r="S54" s="8">
        <f t="shared" si="6"/>
        <v>85</v>
      </c>
      <c r="T54" s="8">
        <f t="shared" si="7"/>
        <v>75</v>
      </c>
      <c r="U54" s="7">
        <f t="shared" si="8"/>
        <v>76.666666666666671</v>
      </c>
      <c r="V54" s="7">
        <f t="shared" si="9"/>
        <v>76.25</v>
      </c>
    </row>
    <row r="55" spans="1:22" ht="13.5" x14ac:dyDescent="0.25">
      <c r="A55" s="3">
        <f>RSI!A55</f>
        <v>44690</v>
      </c>
      <c r="B55" s="2">
        <f>RSI!B55</f>
        <v>13.3743</v>
      </c>
      <c r="C55" s="2">
        <f>RSI!I55</f>
        <v>72.60335800659314</v>
      </c>
      <c r="D55" s="2">
        <f>MACD!E55</f>
        <v>-2.7216191704280135E-2</v>
      </c>
      <c r="E55" s="2">
        <f>MACD!F55</f>
        <v>2.9093161758707464E-2</v>
      </c>
      <c r="F55" s="2">
        <f>'Moving Avg'!D55</f>
        <v>13.138080000000002</v>
      </c>
      <c r="G55" s="2">
        <f>'Moving Avg'!F55</f>
        <v>12.943150000000003</v>
      </c>
      <c r="H55" s="2">
        <f>'Moving Avg'!G55</f>
        <v>12.635814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CONFIRMED BULLISH</v>
      </c>
      <c r="M55" s="7">
        <f t="shared" si="0"/>
        <v>0</v>
      </c>
      <c r="N55" s="7">
        <f t="shared" si="1"/>
        <v>100</v>
      </c>
      <c r="O55" s="7">
        <f t="shared" si="2"/>
        <v>100</v>
      </c>
      <c r="P55" s="7">
        <f t="shared" si="3"/>
        <v>100</v>
      </c>
      <c r="Q55" s="8">
        <f t="shared" si="4"/>
        <v>65</v>
      </c>
      <c r="R55" s="8">
        <f t="shared" si="5"/>
        <v>80</v>
      </c>
      <c r="S55" s="8">
        <f t="shared" si="6"/>
        <v>85</v>
      </c>
      <c r="T55" s="8">
        <f t="shared" si="7"/>
        <v>75</v>
      </c>
      <c r="U55" s="7">
        <f t="shared" si="8"/>
        <v>76.666666666666671</v>
      </c>
      <c r="V55" s="7">
        <f t="shared" si="9"/>
        <v>76.25</v>
      </c>
    </row>
    <row r="56" spans="1:22" ht="13.5" x14ac:dyDescent="0.25">
      <c r="A56" s="3">
        <f>RSI!A56</f>
        <v>44691</v>
      </c>
      <c r="B56" s="2">
        <f>RSI!B56</f>
        <v>13.445399999999999</v>
      </c>
      <c r="C56" s="2">
        <f>RSI!I56</f>
        <v>74.339781062671221</v>
      </c>
      <c r="D56" s="2">
        <f>MACD!E56</f>
        <v>-6.7072719345217635E-2</v>
      </c>
      <c r="E56" s="2">
        <f>MACD!F56</f>
        <v>9.8599855379224461E-3</v>
      </c>
      <c r="F56" s="2">
        <f>'Moving Avg'!D56</f>
        <v>13.251900000000001</v>
      </c>
      <c r="G56" s="2">
        <f>'Moving Avg'!F56</f>
        <v>12.971605000000002</v>
      </c>
      <c r="H56" s="2">
        <f>'Moving Avg'!G56</f>
        <v>12.662847999999999</v>
      </c>
      <c r="I56" s="2">
        <f>'Moving Avg'!H56</f>
        <v>0</v>
      </c>
      <c r="J56" s="5" t="str">
        <f>OBV!F56</f>
        <v>BULLISH</v>
      </c>
      <c r="K56" s="5" t="str">
        <f>OBV!G56</f>
        <v>STRONG</v>
      </c>
      <c r="L56" s="5" t="str">
        <f>OBV!H56</f>
        <v>CONFIRMED BULLISH</v>
      </c>
      <c r="M56" s="7">
        <f t="shared" si="0"/>
        <v>0</v>
      </c>
      <c r="N56" s="7">
        <f t="shared" si="1"/>
        <v>100</v>
      </c>
      <c r="O56" s="7">
        <f t="shared" si="2"/>
        <v>100</v>
      </c>
      <c r="P56" s="7">
        <f t="shared" si="3"/>
        <v>100</v>
      </c>
      <c r="Q56" s="8">
        <f t="shared" si="4"/>
        <v>65</v>
      </c>
      <c r="R56" s="8">
        <f t="shared" si="5"/>
        <v>80</v>
      </c>
      <c r="S56" s="8">
        <f t="shared" si="6"/>
        <v>85</v>
      </c>
      <c r="T56" s="8">
        <f t="shared" si="7"/>
        <v>75</v>
      </c>
      <c r="U56" s="7">
        <f t="shared" si="8"/>
        <v>76.666666666666671</v>
      </c>
      <c r="V56" s="7">
        <f t="shared" si="9"/>
        <v>76.25</v>
      </c>
    </row>
    <row r="57" spans="1:22" ht="13.5" x14ac:dyDescent="0.25">
      <c r="A57" s="3">
        <f>RSI!A57</f>
        <v>44692</v>
      </c>
      <c r="B57" s="2">
        <f>RSI!B57</f>
        <v>13.516500000000001</v>
      </c>
      <c r="C57" s="2">
        <f>RSI!I57</f>
        <v>75.979342811857336</v>
      </c>
      <c r="D57" s="2">
        <f>MACD!E57</f>
        <v>-0.10928711884344189</v>
      </c>
      <c r="E57" s="2">
        <f>MACD!F57</f>
        <v>-1.3969435338350421E-2</v>
      </c>
      <c r="F57" s="2">
        <f>'Moving Avg'!D57</f>
        <v>13.37994</v>
      </c>
      <c r="G57" s="2">
        <f>'Moving Avg'!F57</f>
        <v>13.007175000000004</v>
      </c>
      <c r="H57" s="2">
        <f>'Moving Avg'!G57</f>
        <v>12.691303999999997</v>
      </c>
      <c r="I57" s="2">
        <f>'Moving Avg'!H57</f>
        <v>0</v>
      </c>
      <c r="J57" s="5" t="str">
        <f>OBV!F57</f>
        <v>BULLISH</v>
      </c>
      <c r="K57" s="5" t="str">
        <f>OBV!G57</f>
        <v>STRONG</v>
      </c>
      <c r="L57" s="5" t="str">
        <f>OBV!H57</f>
        <v>CONFIRMED BULLISH</v>
      </c>
      <c r="M57" s="7">
        <f t="shared" si="0"/>
        <v>0</v>
      </c>
      <c r="N57" s="7">
        <f t="shared" si="1"/>
        <v>100</v>
      </c>
      <c r="O57" s="7">
        <f t="shared" si="2"/>
        <v>100</v>
      </c>
      <c r="P57" s="7">
        <f t="shared" si="3"/>
        <v>100</v>
      </c>
      <c r="Q57" s="8">
        <f t="shared" si="4"/>
        <v>65</v>
      </c>
      <c r="R57" s="8">
        <f t="shared" si="5"/>
        <v>80</v>
      </c>
      <c r="S57" s="8">
        <f t="shared" si="6"/>
        <v>85</v>
      </c>
      <c r="T57" s="8">
        <f t="shared" si="7"/>
        <v>75</v>
      </c>
      <c r="U57" s="7">
        <f t="shared" si="8"/>
        <v>76.666666666666671</v>
      </c>
      <c r="V57" s="7">
        <f t="shared" si="9"/>
        <v>76.25</v>
      </c>
    </row>
    <row r="58" spans="1:22" ht="13.5" x14ac:dyDescent="0.25">
      <c r="A58" s="3">
        <f>RSI!A58</f>
        <v>44693</v>
      </c>
      <c r="B58" s="2">
        <f>RSI!B58</f>
        <v>13.516500000000001</v>
      </c>
      <c r="C58" s="2">
        <f>RSI!I58</f>
        <v>75.979342811857336</v>
      </c>
      <c r="D58" s="2">
        <f>MACD!E58</f>
        <v>-0.14841136780822239</v>
      </c>
      <c r="E58" s="2">
        <f>MACD!F58</f>
        <v>-4.0857821832324816E-2</v>
      </c>
      <c r="F58" s="2">
        <f>'Moving Avg'!D58</f>
        <v>13.451080000000001</v>
      </c>
      <c r="G58" s="2">
        <f>'Moving Avg'!F58</f>
        <v>13.042745000000002</v>
      </c>
      <c r="H58" s="2">
        <f>'Moving Avg'!G58</f>
        <v>12.719759999999997</v>
      </c>
      <c r="I58" s="2">
        <f>'Moving Avg'!H58</f>
        <v>0</v>
      </c>
      <c r="J58" s="5" t="str">
        <f>OBV!F58</f>
        <v>BULLISH</v>
      </c>
      <c r="K58" s="5" t="str">
        <f>OBV!G58</f>
        <v>STRONG</v>
      </c>
      <c r="L58" s="5" t="str">
        <f>OBV!H58</f>
        <v>CONFIRMED BULLISH</v>
      </c>
      <c r="M58" s="7">
        <f t="shared" si="0"/>
        <v>0</v>
      </c>
      <c r="N58" s="7">
        <f t="shared" si="1"/>
        <v>100</v>
      </c>
      <c r="O58" s="7">
        <f t="shared" si="2"/>
        <v>100</v>
      </c>
      <c r="P58" s="7">
        <f t="shared" si="3"/>
        <v>100</v>
      </c>
      <c r="Q58" s="8">
        <f t="shared" si="4"/>
        <v>65</v>
      </c>
      <c r="R58" s="8">
        <f t="shared" si="5"/>
        <v>80</v>
      </c>
      <c r="S58" s="8">
        <f t="shared" si="6"/>
        <v>85</v>
      </c>
      <c r="T58" s="8">
        <f t="shared" si="7"/>
        <v>75</v>
      </c>
      <c r="U58" s="7">
        <f t="shared" si="8"/>
        <v>76.666666666666671</v>
      </c>
      <c r="V58" s="7">
        <f t="shared" si="9"/>
        <v>76.25</v>
      </c>
    </row>
    <row r="59" spans="1:22" ht="13.5" x14ac:dyDescent="0.25">
      <c r="A59" s="3">
        <f>RSI!A59</f>
        <v>44694</v>
      </c>
      <c r="B59" s="2">
        <f>RSI!B59</f>
        <v>13.8651</v>
      </c>
      <c r="C59" s="2">
        <f>RSI!I59</f>
        <v>82.380820639665814</v>
      </c>
      <c r="D59" s="2">
        <f>MACD!E59</f>
        <v>-0.2104909204979144</v>
      </c>
      <c r="E59" s="2">
        <f>MACD!F59</f>
        <v>-7.4784441565442727E-2</v>
      </c>
      <c r="F59" s="2">
        <f>'Moving Avg'!D59</f>
        <v>13.543559999999999</v>
      </c>
      <c r="G59" s="2">
        <f>'Moving Avg'!F59</f>
        <v>13.095745000000004</v>
      </c>
      <c r="H59" s="2">
        <f>'Moving Avg'!G59</f>
        <v>12.755187999999997</v>
      </c>
      <c r="I59" s="2">
        <f>'Moving Avg'!H59</f>
        <v>0</v>
      </c>
      <c r="J59" s="5" t="str">
        <f>OBV!F59</f>
        <v>BULLISH</v>
      </c>
      <c r="K59" s="5" t="str">
        <f>OBV!G59</f>
        <v>STRONG</v>
      </c>
      <c r="L59" s="5" t="str">
        <f>OBV!H59</f>
        <v>CONFIRMED BULLISH</v>
      </c>
      <c r="M59" s="7">
        <f t="shared" si="0"/>
        <v>0</v>
      </c>
      <c r="N59" s="7">
        <f t="shared" si="1"/>
        <v>100</v>
      </c>
      <c r="O59" s="7">
        <f t="shared" si="2"/>
        <v>100</v>
      </c>
      <c r="P59" s="7">
        <f t="shared" si="3"/>
        <v>100</v>
      </c>
      <c r="Q59" s="8">
        <f t="shared" si="4"/>
        <v>65</v>
      </c>
      <c r="R59" s="8">
        <f t="shared" si="5"/>
        <v>80</v>
      </c>
      <c r="S59" s="8">
        <f t="shared" si="6"/>
        <v>85</v>
      </c>
      <c r="T59" s="8">
        <f t="shared" si="7"/>
        <v>75</v>
      </c>
      <c r="U59" s="7">
        <f t="shared" si="8"/>
        <v>76.666666666666671</v>
      </c>
      <c r="V59" s="7">
        <f t="shared" si="9"/>
        <v>76.25</v>
      </c>
    </row>
    <row r="60" spans="1:22" ht="13.5" x14ac:dyDescent="0.25">
      <c r="A60" s="3">
        <f>RSI!A60</f>
        <v>44697</v>
      </c>
      <c r="B60" s="2">
        <f>RSI!B60</f>
        <v>13.936299999999999</v>
      </c>
      <c r="C60" s="2">
        <f>RSI!I60</f>
        <v>83.356436754683529</v>
      </c>
      <c r="D60" s="2">
        <f>MACD!E60</f>
        <v>-0.2732724398929971</v>
      </c>
      <c r="E60" s="2">
        <f>MACD!F60</f>
        <v>-0.11448204123095361</v>
      </c>
      <c r="F60" s="2">
        <f>'Moving Avg'!D60</f>
        <v>13.655959999999999</v>
      </c>
      <c r="G60" s="2">
        <f>'Moving Avg'!F60</f>
        <v>13.148035000000004</v>
      </c>
      <c r="H60" s="2">
        <f>'Moving Avg'!G60</f>
        <v>12.792039999999995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  <c r="M60" s="7">
        <f t="shared" si="0"/>
        <v>0</v>
      </c>
      <c r="N60" s="7">
        <f t="shared" si="1"/>
        <v>100</v>
      </c>
      <c r="O60" s="7">
        <f t="shared" si="2"/>
        <v>100</v>
      </c>
      <c r="P60" s="7">
        <f t="shared" si="3"/>
        <v>100</v>
      </c>
      <c r="Q60" s="8">
        <f t="shared" si="4"/>
        <v>65</v>
      </c>
      <c r="R60" s="8">
        <f t="shared" si="5"/>
        <v>80</v>
      </c>
      <c r="S60" s="8">
        <f t="shared" si="6"/>
        <v>85</v>
      </c>
      <c r="T60" s="8">
        <f t="shared" si="7"/>
        <v>75</v>
      </c>
      <c r="U60" s="7">
        <f t="shared" si="8"/>
        <v>76.666666666666671</v>
      </c>
      <c r="V60" s="7">
        <f t="shared" si="9"/>
        <v>76.25</v>
      </c>
    </row>
    <row r="61" spans="1:22" ht="13.5" x14ac:dyDescent="0.25">
      <c r="A61" s="3">
        <f>RSI!A61</f>
        <v>44698</v>
      </c>
      <c r="B61" s="2">
        <f>RSI!B61</f>
        <v>14.2066</v>
      </c>
      <c r="C61" s="2">
        <f>RSI!I61</f>
        <v>86.428740665219962</v>
      </c>
      <c r="D61" s="2">
        <f>MACD!E61</f>
        <v>-0.35144801845161666</v>
      </c>
      <c r="E61" s="2">
        <f>MACD!F61</f>
        <v>-0.16187523667508624</v>
      </c>
      <c r="F61" s="2">
        <f>'Moving Avg'!D61</f>
        <v>13.808199999999999</v>
      </c>
      <c r="G61" s="2">
        <f>'Moving Avg'!F61</f>
        <v>13.215260000000004</v>
      </c>
      <c r="H61" s="2">
        <f>'Moving Avg'!G61</f>
        <v>12.834297999999995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CONFIRMED BULLISH</v>
      </c>
      <c r="M61" s="7">
        <f t="shared" si="0"/>
        <v>0</v>
      </c>
      <c r="N61" s="7">
        <f t="shared" si="1"/>
        <v>100</v>
      </c>
      <c r="O61" s="7">
        <f t="shared" si="2"/>
        <v>100</v>
      </c>
      <c r="P61" s="7">
        <f t="shared" si="3"/>
        <v>100</v>
      </c>
      <c r="Q61" s="8">
        <f t="shared" si="4"/>
        <v>65</v>
      </c>
      <c r="R61" s="8">
        <f t="shared" si="5"/>
        <v>80</v>
      </c>
      <c r="S61" s="8">
        <f t="shared" si="6"/>
        <v>85</v>
      </c>
      <c r="T61" s="8">
        <f t="shared" si="7"/>
        <v>75</v>
      </c>
      <c r="U61" s="7">
        <f t="shared" si="8"/>
        <v>76.666666666666671</v>
      </c>
      <c r="V61" s="7">
        <f t="shared" si="9"/>
        <v>76.25</v>
      </c>
    </row>
    <row r="62" spans="1:22" ht="13.5" x14ac:dyDescent="0.25">
      <c r="A62" s="3">
        <f>RSI!A62</f>
        <v>44699</v>
      </c>
      <c r="B62" s="2">
        <f>RSI!B62</f>
        <v>14.512499999999999</v>
      </c>
      <c r="C62" s="2">
        <f>RSI!I62</f>
        <v>88.921202898109684</v>
      </c>
      <c r="D62" s="2">
        <f>MACD!E62</f>
        <v>-0.44651095870749735</v>
      </c>
      <c r="E62" s="2">
        <f>MACD!F62</f>
        <v>-0.21880238108156846</v>
      </c>
      <c r="F62" s="2">
        <f>'Moving Avg'!D62</f>
        <v>14.007399999999999</v>
      </c>
      <c r="G62" s="2">
        <f>'Moving Avg'!F62</f>
        <v>13.285690000000002</v>
      </c>
      <c r="H62" s="2">
        <f>'Moving Avg'!G62</f>
        <v>12.882673999999994</v>
      </c>
      <c r="I62" s="2">
        <f>'Moving Avg'!H62</f>
        <v>0</v>
      </c>
      <c r="J62" s="5" t="str">
        <f>OBV!F62</f>
        <v>BULLISH</v>
      </c>
      <c r="K62" s="5" t="str">
        <f>OBV!G62</f>
        <v>STRONG</v>
      </c>
      <c r="L62" s="5" t="str">
        <f>OBV!H62</f>
        <v>CONFIRMED BULLISH</v>
      </c>
      <c r="M62" s="7">
        <f t="shared" si="0"/>
        <v>0</v>
      </c>
      <c r="N62" s="7">
        <f t="shared" si="1"/>
        <v>100</v>
      </c>
      <c r="O62" s="7">
        <f t="shared" si="2"/>
        <v>100</v>
      </c>
      <c r="P62" s="7">
        <f t="shared" si="3"/>
        <v>100</v>
      </c>
      <c r="Q62" s="8">
        <f t="shared" si="4"/>
        <v>65</v>
      </c>
      <c r="R62" s="8">
        <f t="shared" si="5"/>
        <v>80</v>
      </c>
      <c r="S62" s="8">
        <f t="shared" si="6"/>
        <v>85</v>
      </c>
      <c r="T62" s="8">
        <f t="shared" si="7"/>
        <v>75</v>
      </c>
      <c r="U62" s="7">
        <f t="shared" si="8"/>
        <v>76.666666666666671</v>
      </c>
      <c r="V62" s="7">
        <f t="shared" si="9"/>
        <v>76.25</v>
      </c>
    </row>
    <row r="63" spans="1:22" ht="13.5" x14ac:dyDescent="0.25">
      <c r="A63" s="3">
        <f>RSI!A63</f>
        <v>44700</v>
      </c>
      <c r="B63" s="2">
        <f>RSI!B63</f>
        <v>14.4414</v>
      </c>
      <c r="C63" s="2">
        <f>RSI!I63</f>
        <v>85.013073269553942</v>
      </c>
      <c r="D63" s="2">
        <f>MACD!E63</f>
        <v>-0.48551228274036795</v>
      </c>
      <c r="E63" s="2">
        <f>MACD!F63</f>
        <v>-0.27214436141332837</v>
      </c>
      <c r="F63" s="2">
        <f>'Moving Avg'!D63</f>
        <v>14.19238</v>
      </c>
      <c r="G63" s="2">
        <f>'Moving Avg'!F63</f>
        <v>13.363235000000003</v>
      </c>
      <c r="H63" s="2">
        <f>'Moving Avg'!G63</f>
        <v>12.929627999999996</v>
      </c>
      <c r="I63" s="2">
        <f>'Moving Avg'!H63</f>
        <v>0</v>
      </c>
      <c r="J63" s="5" t="str">
        <f>OBV!F63</f>
        <v>BULLISH</v>
      </c>
      <c r="K63" s="5" t="str">
        <f>OBV!G63</f>
        <v>STRONG</v>
      </c>
      <c r="L63" s="5" t="str">
        <f>OBV!H63</f>
        <v>CONFIRMED BULLISH</v>
      </c>
      <c r="M63" s="7">
        <f t="shared" si="0"/>
        <v>0</v>
      </c>
      <c r="N63" s="7">
        <f t="shared" si="1"/>
        <v>100</v>
      </c>
      <c r="O63" s="7">
        <f t="shared" si="2"/>
        <v>100</v>
      </c>
      <c r="P63" s="7">
        <f t="shared" si="3"/>
        <v>100</v>
      </c>
      <c r="Q63" s="8">
        <f t="shared" si="4"/>
        <v>65</v>
      </c>
      <c r="R63" s="8">
        <f t="shared" si="5"/>
        <v>80</v>
      </c>
      <c r="S63" s="8">
        <f t="shared" si="6"/>
        <v>85</v>
      </c>
      <c r="T63" s="8">
        <f t="shared" si="7"/>
        <v>75</v>
      </c>
      <c r="U63" s="7">
        <f t="shared" si="8"/>
        <v>76.666666666666671</v>
      </c>
      <c r="V63" s="7">
        <f t="shared" si="9"/>
        <v>76.25</v>
      </c>
    </row>
    <row r="64" spans="1:22" ht="13.5" x14ac:dyDescent="0.25">
      <c r="A64" s="3">
        <f>RSI!A64</f>
        <v>44701</v>
      </c>
      <c r="B64" s="2">
        <f>RSI!B64</f>
        <v>14.220800000000001</v>
      </c>
      <c r="C64" s="2">
        <f>RSI!I64</f>
        <v>74.127231825513519</v>
      </c>
      <c r="D64" s="2">
        <f>MACD!E64</f>
        <v>-0.4715735789742066</v>
      </c>
      <c r="E64" s="2">
        <f>MACD!F64</f>
        <v>-0.31203020492550404</v>
      </c>
      <c r="F64" s="2">
        <f>'Moving Avg'!D64</f>
        <v>14.26352</v>
      </c>
      <c r="G64" s="2">
        <f>'Moving Avg'!F64</f>
        <v>13.426905000000001</v>
      </c>
      <c r="H64" s="2">
        <f>'Moving Avg'!G64</f>
        <v>12.972169999999997</v>
      </c>
      <c r="I64" s="2">
        <f>'Moving Avg'!H64</f>
        <v>0</v>
      </c>
      <c r="J64" s="5" t="str">
        <f>OBV!F64</f>
        <v>BULLISH</v>
      </c>
      <c r="K64" s="5" t="str">
        <f>OBV!G64</f>
        <v>STRONG</v>
      </c>
      <c r="L64" s="5" t="str">
        <f>OBV!H64</f>
        <v>CONFIRMED BULLISH</v>
      </c>
      <c r="M64" s="7">
        <f t="shared" si="0"/>
        <v>0</v>
      </c>
      <c r="N64" s="7">
        <f t="shared" si="1"/>
        <v>100</v>
      </c>
      <c r="O64" s="7">
        <f t="shared" si="2"/>
        <v>100</v>
      </c>
      <c r="P64" s="7">
        <f t="shared" si="3"/>
        <v>100</v>
      </c>
      <c r="Q64" s="8">
        <f t="shared" si="4"/>
        <v>65</v>
      </c>
      <c r="R64" s="8">
        <f t="shared" si="5"/>
        <v>80</v>
      </c>
      <c r="S64" s="8">
        <f t="shared" si="6"/>
        <v>85</v>
      </c>
      <c r="T64" s="8">
        <f t="shared" si="7"/>
        <v>75</v>
      </c>
      <c r="U64" s="7">
        <f t="shared" si="8"/>
        <v>76.666666666666671</v>
      </c>
      <c r="V64" s="7">
        <f t="shared" si="9"/>
        <v>76.25</v>
      </c>
    </row>
    <row r="65" spans="1:22" ht="13.5" x14ac:dyDescent="0.25">
      <c r="A65" s="3">
        <f>RSI!A65</f>
        <v>44704</v>
      </c>
      <c r="B65" s="2">
        <f>RSI!B65</f>
        <v>14.213699999999999</v>
      </c>
      <c r="C65" s="2">
        <f>RSI!I65</f>
        <v>73.799688810420633</v>
      </c>
      <c r="D65" s="2">
        <f>MACD!E65</f>
        <v>-0.46844526600671088</v>
      </c>
      <c r="E65" s="2">
        <f>MACD!F65</f>
        <v>-0.34331321714174545</v>
      </c>
      <c r="F65" s="2">
        <f>'Moving Avg'!D65</f>
        <v>14.318999999999999</v>
      </c>
      <c r="G65" s="2">
        <f>'Moving Avg'!F65</f>
        <v>13.497335000000001</v>
      </c>
      <c r="H65" s="2">
        <f>'Moving Avg'!G65</f>
        <v>13.014569999999999</v>
      </c>
      <c r="I65" s="2">
        <f>'Moving Avg'!H65</f>
        <v>0</v>
      </c>
      <c r="J65" s="5" t="str">
        <f>OBV!F65</f>
        <v>BULLISH</v>
      </c>
      <c r="K65" s="5" t="str">
        <f>OBV!G65</f>
        <v>STRONG</v>
      </c>
      <c r="L65" s="5" t="str">
        <f>OBV!H65</f>
        <v>CONFIRMED BULLISH</v>
      </c>
      <c r="M65" s="7">
        <f t="shared" si="0"/>
        <v>0</v>
      </c>
      <c r="N65" s="7">
        <f t="shared" si="1"/>
        <v>100</v>
      </c>
      <c r="O65" s="7">
        <f t="shared" si="2"/>
        <v>100</v>
      </c>
      <c r="P65" s="7">
        <f t="shared" si="3"/>
        <v>100</v>
      </c>
      <c r="Q65" s="8">
        <f t="shared" si="4"/>
        <v>65</v>
      </c>
      <c r="R65" s="8">
        <f t="shared" si="5"/>
        <v>80</v>
      </c>
      <c r="S65" s="8">
        <f t="shared" si="6"/>
        <v>85</v>
      </c>
      <c r="T65" s="8">
        <f t="shared" si="7"/>
        <v>75</v>
      </c>
      <c r="U65" s="7">
        <f t="shared" si="8"/>
        <v>76.666666666666671</v>
      </c>
      <c r="V65" s="7">
        <f t="shared" si="9"/>
        <v>76.25</v>
      </c>
    </row>
    <row r="66" spans="1:22" ht="13.5" x14ac:dyDescent="0.25">
      <c r="A66" s="3">
        <f>RSI!A66</f>
        <v>44705</v>
      </c>
      <c r="B66" s="2">
        <f>RSI!B66</f>
        <v>14.149699999999999</v>
      </c>
      <c r="C66" s="2">
        <f>RSI!I66</f>
        <v>70.764321747545779</v>
      </c>
      <c r="D66" s="2">
        <f>MACD!E66</f>
        <v>-0.45454251065033446</v>
      </c>
      <c r="E66" s="2">
        <f>MACD!F66</f>
        <v>-0.36555907584346325</v>
      </c>
      <c r="F66" s="2">
        <f>'Moving Avg'!D66</f>
        <v>14.30762</v>
      </c>
      <c r="G66" s="2">
        <f>'Moving Avg'!F66</f>
        <v>13.561005</v>
      </c>
      <c r="H66" s="2">
        <f>'Moving Avg'!G66</f>
        <v>13.05569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  <c r="M66" s="7">
        <f t="shared" ref="M66:M129" si="10">IF(C66&lt;30,50, IF(C66&gt;70, 0, 25))</f>
        <v>0</v>
      </c>
      <c r="N66" s="7">
        <f t="shared" ref="N66:N129" si="11">IF(E66-D66&gt;0.02, 100, IF(E66-D66&lt;0,0,45))</f>
        <v>100</v>
      </c>
      <c r="O66" s="7">
        <f t="shared" ref="O66:O129" si="12">IF(F66-I66&gt;10,100,IF(F66-I66&gt;5,75, IF(F66-I66&gt;0,50,0)))</f>
        <v>100</v>
      </c>
      <c r="P66" s="7">
        <f t="shared" ref="P66:P129" si="13">IF(L66="confirmed bullish", 34, IF(L66="bullish divergence",17, 0))+IF(J66="bullish",33,IF(J66="bearish",0,16.5))+IF(K66="strong",33,IF(K66="weak",0,16.5))</f>
        <v>0</v>
      </c>
      <c r="Q66" s="8">
        <f t="shared" si="4"/>
        <v>50</v>
      </c>
      <c r="R66" s="8">
        <f t="shared" si="5"/>
        <v>55</v>
      </c>
      <c r="S66" s="8">
        <f t="shared" si="6"/>
        <v>40</v>
      </c>
      <c r="T66" s="8">
        <f t="shared" si="7"/>
        <v>50</v>
      </c>
      <c r="U66" s="7">
        <f t="shared" si="8"/>
        <v>48.333333333333336</v>
      </c>
      <c r="V66" s="7">
        <f t="shared" si="9"/>
        <v>48.75</v>
      </c>
    </row>
    <row r="67" spans="1:22" ht="13.5" x14ac:dyDescent="0.25">
      <c r="A67" s="3">
        <f>RSI!A67</f>
        <v>44706</v>
      </c>
      <c r="B67" s="2">
        <f>RSI!B67</f>
        <v>14.192399999999999</v>
      </c>
      <c r="C67" s="2">
        <f>RSI!I67</f>
        <v>71.603499746967316</v>
      </c>
      <c r="D67" s="2">
        <f>MACD!E67</f>
        <v>-0.43872077912439522</v>
      </c>
      <c r="E67" s="2">
        <f>MACD!F67</f>
        <v>-0.38019141649964966</v>
      </c>
      <c r="F67" s="2">
        <f>'Moving Avg'!D67</f>
        <v>14.243599999999997</v>
      </c>
      <c r="G67" s="2">
        <f>'Moving Avg'!F67</f>
        <v>13.626810000000001</v>
      </c>
      <c r="H67" s="2">
        <f>'Moving Avg'!G67</f>
        <v>13.097664000000002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  <c r="M67" s="7">
        <f t="shared" si="10"/>
        <v>0</v>
      </c>
      <c r="N67" s="7">
        <f t="shared" si="11"/>
        <v>100</v>
      </c>
      <c r="O67" s="7">
        <f t="shared" si="12"/>
        <v>100</v>
      </c>
      <c r="P67" s="7">
        <f t="shared" si="13"/>
        <v>0</v>
      </c>
      <c r="Q67" s="8">
        <f t="shared" ref="Q67:Q130" si="14">0.35*M67+N67*0.35+O67*0.15+P67*0.15</f>
        <v>50</v>
      </c>
      <c r="R67" s="8">
        <f t="shared" ref="R67:R130" si="15">M67*0.2+N67*0.2+O67*0.35+P67*0.25</f>
        <v>55</v>
      </c>
      <c r="S67" s="8">
        <f t="shared" ref="S67:S130" si="16">M67*0.15+N67*0.15+O67*0.25+P67*0.45</f>
        <v>40</v>
      </c>
      <c r="T67" s="8">
        <f t="shared" ref="T67:T130" si="17">0.25*SUM(M67:P67)</f>
        <v>50</v>
      </c>
      <c r="U67" s="7">
        <f t="shared" ref="U67:U130" si="18">SUM(Q67:S67)/3</f>
        <v>48.333333333333336</v>
      </c>
      <c r="V67" s="7">
        <f t="shared" ref="V67:V130" si="19">SUM(Q67:T67)/4</f>
        <v>48.75</v>
      </c>
    </row>
    <row r="68" spans="1:22" ht="13.5" x14ac:dyDescent="0.25">
      <c r="A68" s="3">
        <f>RSI!A68</f>
        <v>44707</v>
      </c>
      <c r="B68" s="2">
        <f>RSI!B68</f>
        <v>14.2279</v>
      </c>
      <c r="C68" s="2">
        <f>RSI!I68</f>
        <v>72.314992886241299</v>
      </c>
      <c r="D68" s="2">
        <f>MACD!E68</f>
        <v>-0.43165736235479102</v>
      </c>
      <c r="E68" s="2">
        <f>MACD!F68</f>
        <v>-0.390484605670678</v>
      </c>
      <c r="F68" s="2">
        <f>'Moving Avg'!D68</f>
        <v>14.200899999999999</v>
      </c>
      <c r="G68" s="2">
        <f>'Moving Avg'!F68</f>
        <v>13.694389999999999</v>
      </c>
      <c r="H68" s="2">
        <f>'Moving Avg'!G68</f>
        <v>13.140348000000001</v>
      </c>
      <c r="I68" s="2">
        <f>'Moving Avg'!H68</f>
        <v>0</v>
      </c>
      <c r="J68" s="5" t="str">
        <f>OBV!F68</f>
        <v>BULLISH</v>
      </c>
      <c r="K68" s="5" t="str">
        <f>OBV!G68</f>
        <v>STRONG</v>
      </c>
      <c r="L68" s="5" t="str">
        <f>OBV!H68</f>
        <v>BULLISH DIVERGENCE</v>
      </c>
      <c r="M68" s="7">
        <f t="shared" si="10"/>
        <v>0</v>
      </c>
      <c r="N68" s="7">
        <f t="shared" si="11"/>
        <v>100</v>
      </c>
      <c r="O68" s="7">
        <f t="shared" si="12"/>
        <v>100</v>
      </c>
      <c r="P68" s="7">
        <f t="shared" si="13"/>
        <v>83</v>
      </c>
      <c r="Q68" s="8">
        <f t="shared" si="14"/>
        <v>62.45</v>
      </c>
      <c r="R68" s="8">
        <f t="shared" si="15"/>
        <v>75.75</v>
      </c>
      <c r="S68" s="8">
        <f t="shared" si="16"/>
        <v>77.349999999999994</v>
      </c>
      <c r="T68" s="8">
        <f t="shared" si="17"/>
        <v>70.75</v>
      </c>
      <c r="U68" s="7">
        <f t="shared" si="18"/>
        <v>71.849999999999994</v>
      </c>
      <c r="V68" s="7">
        <f t="shared" si="19"/>
        <v>71.574999999999989</v>
      </c>
    </row>
    <row r="69" spans="1:22" ht="13.5" x14ac:dyDescent="0.25">
      <c r="A69" s="3">
        <f>RSI!A69</f>
        <v>44708</v>
      </c>
      <c r="B69" s="2">
        <f>RSI!B69</f>
        <v>14.363099999999999</v>
      </c>
      <c r="C69" s="2">
        <f>RSI!I69</f>
        <v>74.894882793085216</v>
      </c>
      <c r="D69" s="2">
        <f>MACD!E69</f>
        <v>-0.38569534223780977</v>
      </c>
      <c r="E69" s="2">
        <f>MACD!F69</f>
        <v>-0.38952675298410439</v>
      </c>
      <c r="F69" s="2">
        <f>'Moving Avg'!D69</f>
        <v>14.22936</v>
      </c>
      <c r="G69" s="2">
        <f>'Moving Avg'!F69</f>
        <v>13.768729999999996</v>
      </c>
      <c r="H69" s="2">
        <f>'Moving Avg'!G69</f>
        <v>13.185736000000006</v>
      </c>
      <c r="I69" s="2">
        <f>'Moving Avg'!H69</f>
        <v>0</v>
      </c>
      <c r="J69" s="5" t="str">
        <f>OBV!F69</f>
        <v>BULLISH</v>
      </c>
      <c r="K69" s="5" t="str">
        <f>OBV!G69</f>
        <v>STRONG</v>
      </c>
      <c r="L69" s="5" t="str">
        <f>OBV!H69</f>
        <v>CONFIRMED BULLISH</v>
      </c>
      <c r="M69" s="7">
        <f t="shared" si="10"/>
        <v>0</v>
      </c>
      <c r="N69" s="7">
        <f t="shared" si="11"/>
        <v>0</v>
      </c>
      <c r="O69" s="7">
        <f t="shared" si="12"/>
        <v>100</v>
      </c>
      <c r="P69" s="7">
        <f t="shared" si="13"/>
        <v>100</v>
      </c>
      <c r="Q69" s="8">
        <f t="shared" si="14"/>
        <v>30</v>
      </c>
      <c r="R69" s="8">
        <f t="shared" si="15"/>
        <v>60</v>
      </c>
      <c r="S69" s="8">
        <f t="shared" si="16"/>
        <v>70</v>
      </c>
      <c r="T69" s="8">
        <f t="shared" si="17"/>
        <v>50</v>
      </c>
      <c r="U69" s="7">
        <f t="shared" si="18"/>
        <v>53.333333333333336</v>
      </c>
      <c r="V69" s="7">
        <f t="shared" si="19"/>
        <v>52.5</v>
      </c>
    </row>
    <row r="70" spans="1:22" ht="13.5" x14ac:dyDescent="0.25">
      <c r="A70" s="3">
        <f>RSI!A70</f>
        <v>44711</v>
      </c>
      <c r="B70" s="2">
        <f>RSI!B70</f>
        <v>14.2279</v>
      </c>
      <c r="C70" s="2">
        <f>RSI!I70</f>
        <v>68.064259405495847</v>
      </c>
      <c r="D70" s="2">
        <f>MACD!E70</f>
        <v>-0.32999637670755178</v>
      </c>
      <c r="E70" s="2">
        <f>MACD!F70</f>
        <v>-0.37762067772879387</v>
      </c>
      <c r="F70" s="2">
        <f>'Moving Avg'!D70</f>
        <v>14.232200000000001</v>
      </c>
      <c r="G70" s="2">
        <f>'Moving Avg'!F70</f>
        <v>13.836309999999997</v>
      </c>
      <c r="H70" s="2">
        <f>'Moving Avg'!G70</f>
        <v>13.221306000000004</v>
      </c>
      <c r="I70" s="2">
        <f>'Moving Avg'!H70</f>
        <v>0</v>
      </c>
      <c r="J70" s="5" t="str">
        <f>OBV!F70</f>
        <v>BULLISH</v>
      </c>
      <c r="K70" s="5" t="str">
        <f>OBV!G70</f>
        <v>STRONG</v>
      </c>
      <c r="L70" s="5" t="str">
        <f>OBV!H70</f>
        <v>CONFIRMED BULLISH</v>
      </c>
      <c r="M70" s="7">
        <f t="shared" si="10"/>
        <v>25</v>
      </c>
      <c r="N70" s="7">
        <f t="shared" si="11"/>
        <v>0</v>
      </c>
      <c r="O70" s="7">
        <f t="shared" si="12"/>
        <v>100</v>
      </c>
      <c r="P70" s="7">
        <f t="shared" si="13"/>
        <v>100</v>
      </c>
      <c r="Q70" s="8">
        <f t="shared" si="14"/>
        <v>38.75</v>
      </c>
      <c r="R70" s="8">
        <f t="shared" si="15"/>
        <v>65</v>
      </c>
      <c r="S70" s="8">
        <f t="shared" si="16"/>
        <v>73.75</v>
      </c>
      <c r="T70" s="8">
        <f t="shared" si="17"/>
        <v>56.25</v>
      </c>
      <c r="U70" s="7">
        <f t="shared" si="18"/>
        <v>59.166666666666664</v>
      </c>
      <c r="V70" s="7">
        <f t="shared" si="19"/>
        <v>58.4375</v>
      </c>
    </row>
    <row r="71" spans="1:22" ht="13.5" x14ac:dyDescent="0.25">
      <c r="A71" s="3">
        <f>RSI!A71</f>
        <v>44712</v>
      </c>
      <c r="B71" s="2">
        <f>RSI!B71</f>
        <v>14.1568</v>
      </c>
      <c r="C71" s="2">
        <f>RSI!I71</f>
        <v>64.721285969119265</v>
      </c>
      <c r="D71" s="2">
        <f>MACD!E71</f>
        <v>-0.23906873845213461</v>
      </c>
      <c r="E71" s="2">
        <f>MACD!F71</f>
        <v>-0.34991028987346207</v>
      </c>
      <c r="F71" s="2">
        <f>'Moving Avg'!D71</f>
        <v>14.233619999999998</v>
      </c>
      <c r="G71" s="2">
        <f>'Moving Avg'!F71</f>
        <v>13.900334999999998</v>
      </c>
      <c r="H71" s="2">
        <f>'Moving Avg'!G71</f>
        <v>13.255454000000007</v>
      </c>
      <c r="I71" s="2">
        <f>'Moving Avg'!H71</f>
        <v>0</v>
      </c>
      <c r="J71" s="5" t="str">
        <f>OBV!F71</f>
        <v>BULLISH</v>
      </c>
      <c r="K71" s="5" t="str">
        <f>OBV!G71</f>
        <v>STRONG</v>
      </c>
      <c r="L71" s="5" t="str">
        <f>OBV!H71</f>
        <v>CONFIRMED BULLISH</v>
      </c>
      <c r="M71" s="7">
        <f t="shared" si="10"/>
        <v>25</v>
      </c>
      <c r="N71" s="7">
        <f t="shared" si="11"/>
        <v>0</v>
      </c>
      <c r="O71" s="7">
        <f t="shared" si="12"/>
        <v>100</v>
      </c>
      <c r="P71" s="7">
        <f t="shared" si="13"/>
        <v>100</v>
      </c>
      <c r="Q71" s="8">
        <f t="shared" si="14"/>
        <v>38.75</v>
      </c>
      <c r="R71" s="8">
        <f t="shared" si="15"/>
        <v>65</v>
      </c>
      <c r="S71" s="8">
        <f t="shared" si="16"/>
        <v>73.75</v>
      </c>
      <c r="T71" s="8">
        <f t="shared" si="17"/>
        <v>56.25</v>
      </c>
      <c r="U71" s="7">
        <f t="shared" si="18"/>
        <v>59.166666666666664</v>
      </c>
      <c r="V71" s="7">
        <f t="shared" si="19"/>
        <v>58.4375</v>
      </c>
    </row>
    <row r="72" spans="1:22" ht="13.5" x14ac:dyDescent="0.25">
      <c r="A72" s="3">
        <f>RSI!A72</f>
        <v>44713</v>
      </c>
      <c r="B72" s="2">
        <f>RSI!B72</f>
        <v>14.2066</v>
      </c>
      <c r="C72" s="2">
        <f>RSI!I72</f>
        <v>65.981581363008701</v>
      </c>
      <c r="D72" s="2">
        <f>MACD!E72</f>
        <v>-0.121164534822368</v>
      </c>
      <c r="E72" s="2">
        <f>MACD!F72</f>
        <v>-0.30416113886324325</v>
      </c>
      <c r="F72" s="2">
        <f>'Moving Avg'!D72</f>
        <v>14.236459999999999</v>
      </c>
      <c r="G72" s="2">
        <f>'Moving Avg'!F72</f>
        <v>13.966849999999997</v>
      </c>
      <c r="H72" s="2">
        <f>'Moving Avg'!G72</f>
        <v>13.292162000000005</v>
      </c>
      <c r="I72" s="2">
        <f>'Moving Avg'!H72</f>
        <v>0</v>
      </c>
      <c r="J72" s="5" t="str">
        <f>OBV!F72</f>
        <v>BULLISH</v>
      </c>
      <c r="K72" s="5" t="str">
        <f>OBV!G72</f>
        <v>STRONG</v>
      </c>
      <c r="L72" s="5" t="str">
        <f>OBV!H72</f>
        <v>CONFIRMED BULLISH</v>
      </c>
      <c r="M72" s="7">
        <f t="shared" si="10"/>
        <v>25</v>
      </c>
      <c r="N72" s="7">
        <f t="shared" si="11"/>
        <v>0</v>
      </c>
      <c r="O72" s="7">
        <f t="shared" si="12"/>
        <v>100</v>
      </c>
      <c r="P72" s="7">
        <f t="shared" si="13"/>
        <v>100</v>
      </c>
      <c r="Q72" s="8">
        <f t="shared" si="14"/>
        <v>38.75</v>
      </c>
      <c r="R72" s="8">
        <f t="shared" si="15"/>
        <v>65</v>
      </c>
      <c r="S72" s="8">
        <f t="shared" si="16"/>
        <v>73.75</v>
      </c>
      <c r="T72" s="8">
        <f t="shared" si="17"/>
        <v>56.25</v>
      </c>
      <c r="U72" s="7">
        <f t="shared" si="18"/>
        <v>59.166666666666664</v>
      </c>
      <c r="V72" s="7">
        <f t="shared" si="19"/>
        <v>58.4375</v>
      </c>
    </row>
    <row r="73" spans="1:22" ht="13.5" x14ac:dyDescent="0.25">
      <c r="A73" s="3">
        <f>RSI!A73</f>
        <v>44714</v>
      </c>
      <c r="B73" s="2">
        <f>RSI!B73</f>
        <v>14.2066</v>
      </c>
      <c r="C73" s="2">
        <f>RSI!I73</f>
        <v>65.981581363008701</v>
      </c>
      <c r="D73" s="2">
        <f>MACD!E73</f>
        <v>-3.4861075741241976E-2</v>
      </c>
      <c r="E73" s="2">
        <f>MACD!F73</f>
        <v>-0.25030112623884304</v>
      </c>
      <c r="F73" s="2">
        <f>'Moving Avg'!D73</f>
        <v>14.232200000000001</v>
      </c>
      <c r="G73" s="2">
        <f>'Moving Avg'!F73</f>
        <v>14.019139999999998</v>
      </c>
      <c r="H73" s="2">
        <f>'Moving Avg'!G73</f>
        <v>13.332996000000003</v>
      </c>
      <c r="I73" s="2">
        <f>'Moving Avg'!H73</f>
        <v>0</v>
      </c>
      <c r="J73" s="5" t="str">
        <f>OBV!F73</f>
        <v>BULLISH</v>
      </c>
      <c r="K73" s="5" t="str">
        <f>OBV!G73</f>
        <v>NEUTRAL</v>
      </c>
      <c r="L73" s="5" t="str">
        <f>OBV!H73</f>
        <v>BULLISH DIVERGENCE</v>
      </c>
      <c r="M73" s="7">
        <f t="shared" si="10"/>
        <v>25</v>
      </c>
      <c r="N73" s="7">
        <f t="shared" si="11"/>
        <v>0</v>
      </c>
      <c r="O73" s="7">
        <f t="shared" si="12"/>
        <v>100</v>
      </c>
      <c r="P73" s="7">
        <f t="shared" si="13"/>
        <v>66.5</v>
      </c>
      <c r="Q73" s="8">
        <f t="shared" si="14"/>
        <v>33.725000000000001</v>
      </c>
      <c r="R73" s="8">
        <f t="shared" si="15"/>
        <v>56.625</v>
      </c>
      <c r="S73" s="8">
        <f t="shared" si="16"/>
        <v>58.674999999999997</v>
      </c>
      <c r="T73" s="8">
        <f t="shared" si="17"/>
        <v>47.875</v>
      </c>
      <c r="U73" s="7">
        <f t="shared" si="18"/>
        <v>49.67499999999999</v>
      </c>
      <c r="V73" s="7">
        <f t="shared" si="19"/>
        <v>49.224999999999994</v>
      </c>
    </row>
    <row r="74" spans="1:22" ht="13.5" x14ac:dyDescent="0.25">
      <c r="A74" s="3">
        <f>RSI!A74</f>
        <v>44715</v>
      </c>
      <c r="B74" s="2">
        <f>RSI!B74</f>
        <v>14.1568</v>
      </c>
      <c r="C74" s="2">
        <f>RSI!I74</f>
        <v>63.356631291130938</v>
      </c>
      <c r="D74" s="2">
        <f>MACD!E74</f>
        <v>5.5790825216508466E-3</v>
      </c>
      <c r="E74" s="2">
        <f>MACD!F74</f>
        <v>-0.19912508448674426</v>
      </c>
      <c r="F74" s="2">
        <f>'Moving Avg'!D74</f>
        <v>14.190940000000001</v>
      </c>
      <c r="G74" s="2">
        <f>'Moving Avg'!F74</f>
        <v>14.056844999999999</v>
      </c>
      <c r="H74" s="2">
        <f>'Moving Avg'!G74</f>
        <v>13.372122000000005</v>
      </c>
      <c r="I74" s="2">
        <f>'Moving Avg'!H74</f>
        <v>0</v>
      </c>
      <c r="J74" s="5" t="str">
        <f>OBV!F74</f>
        <v>BEARISH</v>
      </c>
      <c r="K74" s="5" t="str">
        <f>OBV!G74</f>
        <v>NEUTRAL</v>
      </c>
      <c r="L74" s="5" t="str">
        <f>OBV!H74</f>
        <v>CONFIRMED BEARISH</v>
      </c>
      <c r="M74" s="7">
        <f t="shared" si="10"/>
        <v>25</v>
      </c>
      <c r="N74" s="7">
        <f t="shared" si="11"/>
        <v>0</v>
      </c>
      <c r="O74" s="7">
        <f t="shared" si="12"/>
        <v>100</v>
      </c>
      <c r="P74" s="7">
        <f t="shared" si="13"/>
        <v>16.5</v>
      </c>
      <c r="Q74" s="8">
        <f t="shared" si="14"/>
        <v>26.225000000000001</v>
      </c>
      <c r="R74" s="8">
        <f t="shared" si="15"/>
        <v>44.125</v>
      </c>
      <c r="S74" s="8">
        <f t="shared" si="16"/>
        <v>36.174999999999997</v>
      </c>
      <c r="T74" s="8">
        <f t="shared" si="17"/>
        <v>35.375</v>
      </c>
      <c r="U74" s="7">
        <f t="shared" si="18"/>
        <v>35.508333333333333</v>
      </c>
      <c r="V74" s="7">
        <f t="shared" si="19"/>
        <v>35.474999999999994</v>
      </c>
    </row>
    <row r="75" spans="1:22" ht="13.5" x14ac:dyDescent="0.25">
      <c r="A75" s="3">
        <f>RSI!A75</f>
        <v>44718</v>
      </c>
      <c r="B75" s="2">
        <f>RSI!B75</f>
        <v>14.1568</v>
      </c>
      <c r="C75" s="2">
        <f>RSI!I75</f>
        <v>63.356631291130938</v>
      </c>
      <c r="D75" s="2">
        <f>MACD!E75</f>
        <v>3.6836424949594715E-2</v>
      </c>
      <c r="E75" s="2">
        <f>MACD!F75</f>
        <v>-0.15193278259947646</v>
      </c>
      <c r="F75" s="2">
        <f>'Moving Avg'!D75</f>
        <v>14.17672</v>
      </c>
      <c r="G75" s="2">
        <f>'Moving Avg'!F75</f>
        <v>14.095969999999999</v>
      </c>
      <c r="H75" s="2">
        <f>'Moving Avg'!G75</f>
        <v>13.407692000000003</v>
      </c>
      <c r="I75" s="2">
        <f>'Moving Avg'!H75</f>
        <v>0</v>
      </c>
      <c r="J75" s="5" t="str">
        <f>OBV!F75</f>
        <v>BEARISH</v>
      </c>
      <c r="K75" s="5" t="str">
        <f>OBV!G75</f>
        <v>NEUTRAL</v>
      </c>
      <c r="L75" s="5" t="str">
        <f>OBV!H75</f>
        <v>CONFIRMED BEARISH</v>
      </c>
      <c r="M75" s="7">
        <f t="shared" si="10"/>
        <v>25</v>
      </c>
      <c r="N75" s="7">
        <f t="shared" si="11"/>
        <v>0</v>
      </c>
      <c r="O75" s="7">
        <f t="shared" si="12"/>
        <v>100</v>
      </c>
      <c r="P75" s="7">
        <f t="shared" si="13"/>
        <v>16.5</v>
      </c>
      <c r="Q75" s="8">
        <f t="shared" si="14"/>
        <v>26.225000000000001</v>
      </c>
      <c r="R75" s="8">
        <f t="shared" si="15"/>
        <v>44.125</v>
      </c>
      <c r="S75" s="8">
        <f t="shared" si="16"/>
        <v>36.174999999999997</v>
      </c>
      <c r="T75" s="8">
        <f t="shared" si="17"/>
        <v>35.375</v>
      </c>
      <c r="U75" s="7">
        <f t="shared" si="18"/>
        <v>35.508333333333333</v>
      </c>
      <c r="V75" s="7">
        <f t="shared" si="19"/>
        <v>35.474999999999994</v>
      </c>
    </row>
    <row r="76" spans="1:22" ht="13.5" x14ac:dyDescent="0.25">
      <c r="A76" s="3">
        <f>RSI!A76</f>
        <v>44719</v>
      </c>
      <c r="B76" s="2">
        <f>RSI!B76</f>
        <v>13.9434</v>
      </c>
      <c r="C76" s="2">
        <f>RSI!I76</f>
        <v>52.898056981210622</v>
      </c>
      <c r="D76" s="2">
        <f>MACD!E76</f>
        <v>6.7515694088871925E-2</v>
      </c>
      <c r="E76" s="2">
        <f>MACD!F76</f>
        <v>-0.10804308726180678</v>
      </c>
      <c r="F76" s="2">
        <f>'Moving Avg'!D76</f>
        <v>14.134039999999999</v>
      </c>
      <c r="G76" s="2">
        <f>'Moving Avg'!F76</f>
        <v>14.120870000000002</v>
      </c>
      <c r="H76" s="2">
        <f>'Moving Avg'!G76</f>
        <v>13.426332</v>
      </c>
      <c r="I76" s="2">
        <f>'Moving Avg'!H76</f>
        <v>0</v>
      </c>
      <c r="J76" s="5" t="str">
        <f>OBV!F76</f>
        <v>BEARISH</v>
      </c>
      <c r="K76" s="5" t="str">
        <f>OBV!G76</f>
        <v>WEAK</v>
      </c>
      <c r="L76" s="5" t="str">
        <f>OBV!H76</f>
        <v>CONFIRMED BEARISH</v>
      </c>
      <c r="M76" s="7">
        <f t="shared" si="10"/>
        <v>25</v>
      </c>
      <c r="N76" s="7">
        <f t="shared" si="11"/>
        <v>0</v>
      </c>
      <c r="O76" s="7">
        <f t="shared" si="12"/>
        <v>100</v>
      </c>
      <c r="P76" s="7">
        <f t="shared" si="13"/>
        <v>0</v>
      </c>
      <c r="Q76" s="8">
        <f t="shared" si="14"/>
        <v>23.75</v>
      </c>
      <c r="R76" s="8">
        <f t="shared" si="15"/>
        <v>40</v>
      </c>
      <c r="S76" s="8">
        <f t="shared" si="16"/>
        <v>28.75</v>
      </c>
      <c r="T76" s="8">
        <f t="shared" si="17"/>
        <v>31.25</v>
      </c>
      <c r="U76" s="7">
        <f t="shared" si="18"/>
        <v>30.833333333333332</v>
      </c>
      <c r="V76" s="7">
        <f t="shared" si="19"/>
        <v>30.9375</v>
      </c>
    </row>
    <row r="77" spans="1:22" ht="13.5" x14ac:dyDescent="0.25">
      <c r="A77" s="3">
        <f>RSI!A77</f>
        <v>44720</v>
      </c>
      <c r="B77" s="2">
        <f>RSI!B77</f>
        <v>14.192399999999999</v>
      </c>
      <c r="C77" s="2">
        <f>RSI!I77</f>
        <v>60.989894430314912</v>
      </c>
      <c r="D77" s="2">
        <f>MACD!E77</f>
        <v>8.1258532370767966E-2</v>
      </c>
      <c r="E77" s="2">
        <f>MACD!F77</f>
        <v>-7.0182763335291831E-2</v>
      </c>
      <c r="F77" s="2">
        <f>'Moving Avg'!D77</f>
        <v>14.131200000000002</v>
      </c>
      <c r="G77" s="2">
        <f>'Moving Avg'!F77</f>
        <v>14.154665000000003</v>
      </c>
      <c r="H77" s="2">
        <f>'Moving Avg'!G77</f>
        <v>13.452654000000001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BULLISH DIVERGENCE</v>
      </c>
      <c r="M77" s="7">
        <f t="shared" si="10"/>
        <v>25</v>
      </c>
      <c r="N77" s="7">
        <f t="shared" si="11"/>
        <v>0</v>
      </c>
      <c r="O77" s="7">
        <f t="shared" si="12"/>
        <v>100</v>
      </c>
      <c r="P77" s="7">
        <f t="shared" si="13"/>
        <v>83</v>
      </c>
      <c r="Q77" s="8">
        <f t="shared" si="14"/>
        <v>36.200000000000003</v>
      </c>
      <c r="R77" s="8">
        <f t="shared" si="15"/>
        <v>60.75</v>
      </c>
      <c r="S77" s="8">
        <f t="shared" si="16"/>
        <v>66.099999999999994</v>
      </c>
      <c r="T77" s="8">
        <f t="shared" si="17"/>
        <v>52</v>
      </c>
      <c r="U77" s="7">
        <f t="shared" si="18"/>
        <v>54.35</v>
      </c>
      <c r="V77" s="7">
        <f t="shared" si="19"/>
        <v>53.762500000000003</v>
      </c>
    </row>
    <row r="78" spans="1:22" ht="13.5" x14ac:dyDescent="0.25">
      <c r="A78" s="3">
        <f>RSI!A78</f>
        <v>44721</v>
      </c>
      <c r="B78" s="2">
        <f>RSI!B78</f>
        <v>14.3325</v>
      </c>
      <c r="C78" s="2">
        <f>RSI!I78</f>
        <v>64.667814607217053</v>
      </c>
      <c r="D78" s="2">
        <f>MACD!E78</f>
        <v>8.6183450883700274E-2</v>
      </c>
      <c r="E78" s="2">
        <f>MACD!F78</f>
        <v>-3.8909520491493418E-2</v>
      </c>
      <c r="F78" s="2">
        <f>'Moving Avg'!D78</f>
        <v>14.156380000000002</v>
      </c>
      <c r="G78" s="2">
        <f>'Moving Avg'!F78</f>
        <v>14.195465000000002</v>
      </c>
      <c r="H78" s="2">
        <f>'Moving Avg'!G78</f>
        <v>13.477510000000001</v>
      </c>
      <c r="I78" s="2">
        <f>'Moving Avg'!H78</f>
        <v>0</v>
      </c>
      <c r="J78" s="5" t="str">
        <f>OBV!F78</f>
        <v>BEARISH</v>
      </c>
      <c r="K78" s="5" t="str">
        <f>OBV!G78</f>
        <v>NEUTRAL</v>
      </c>
      <c r="L78" s="5" t="str">
        <f>OBV!H78</f>
        <v>CONFIRMED BEARISH</v>
      </c>
      <c r="M78" s="7">
        <f t="shared" si="10"/>
        <v>25</v>
      </c>
      <c r="N78" s="7">
        <f t="shared" si="11"/>
        <v>0</v>
      </c>
      <c r="O78" s="7">
        <f t="shared" si="12"/>
        <v>100</v>
      </c>
      <c r="P78" s="7">
        <f t="shared" si="13"/>
        <v>16.5</v>
      </c>
      <c r="Q78" s="8">
        <f t="shared" si="14"/>
        <v>26.225000000000001</v>
      </c>
      <c r="R78" s="8">
        <f t="shared" si="15"/>
        <v>44.125</v>
      </c>
      <c r="S78" s="8">
        <f t="shared" si="16"/>
        <v>36.174999999999997</v>
      </c>
      <c r="T78" s="8">
        <f t="shared" si="17"/>
        <v>35.375</v>
      </c>
      <c r="U78" s="7">
        <f t="shared" si="18"/>
        <v>35.508333333333333</v>
      </c>
      <c r="V78" s="7">
        <f t="shared" si="19"/>
        <v>35.474999999999994</v>
      </c>
    </row>
    <row r="79" spans="1:22" ht="13.5" x14ac:dyDescent="0.25">
      <c r="A79" s="3">
        <f>RSI!A79</f>
        <v>44722</v>
      </c>
      <c r="B79" s="2">
        <f>RSI!B79</f>
        <v>14.340400000000001</v>
      </c>
      <c r="C79" s="2">
        <f>RSI!I79</f>
        <v>64.868950665610498</v>
      </c>
      <c r="D79" s="2">
        <f>MACD!E79</f>
        <v>0.10808264970854609</v>
      </c>
      <c r="E79" s="2">
        <f>MACD!F79</f>
        <v>-9.5110864514855176E-3</v>
      </c>
      <c r="F79" s="2">
        <f>'Moving Avg'!D79</f>
        <v>14.193100000000001</v>
      </c>
      <c r="G79" s="2">
        <f>'Moving Avg'!F79</f>
        <v>14.219230000000001</v>
      </c>
      <c r="H79" s="2">
        <f>'Moving Avg'!G79</f>
        <v>13.502666000000001</v>
      </c>
      <c r="I79" s="2">
        <f>'Moving Avg'!H79</f>
        <v>0</v>
      </c>
      <c r="J79" s="5" t="str">
        <f>OBV!F79</f>
        <v>BULLISH</v>
      </c>
      <c r="K79" s="5" t="str">
        <f>OBV!G79</f>
        <v>NEUTRAL</v>
      </c>
      <c r="L79" s="5" t="str">
        <f>OBV!H79</f>
        <v>BULLISH DIVERGENCE</v>
      </c>
      <c r="M79" s="7">
        <f t="shared" si="10"/>
        <v>25</v>
      </c>
      <c r="N79" s="7">
        <f t="shared" si="11"/>
        <v>0</v>
      </c>
      <c r="O79" s="7">
        <f t="shared" si="12"/>
        <v>100</v>
      </c>
      <c r="P79" s="7">
        <f t="shared" si="13"/>
        <v>66.5</v>
      </c>
      <c r="Q79" s="8">
        <f t="shared" si="14"/>
        <v>33.725000000000001</v>
      </c>
      <c r="R79" s="8">
        <f t="shared" si="15"/>
        <v>56.625</v>
      </c>
      <c r="S79" s="8">
        <f t="shared" si="16"/>
        <v>58.674999999999997</v>
      </c>
      <c r="T79" s="8">
        <f t="shared" si="17"/>
        <v>47.875</v>
      </c>
      <c r="U79" s="7">
        <f t="shared" si="18"/>
        <v>49.67499999999999</v>
      </c>
      <c r="V79" s="7">
        <f t="shared" si="19"/>
        <v>49.224999999999994</v>
      </c>
    </row>
    <row r="80" spans="1:22" ht="13.5" x14ac:dyDescent="0.25">
      <c r="A80" s="3">
        <f>RSI!A80</f>
        <v>44725</v>
      </c>
      <c r="B80" s="2">
        <f>RSI!B80</f>
        <v>14.261200000000001</v>
      </c>
      <c r="C80" s="2">
        <f>RSI!I80</f>
        <v>61.11287018510852</v>
      </c>
      <c r="D80" s="2">
        <f>MACD!E80</f>
        <v>0.10933378668290139</v>
      </c>
      <c r="E80" s="2">
        <f>MACD!F80</f>
        <v>1.4257888175391864E-2</v>
      </c>
      <c r="F80" s="2">
        <f>'Moving Avg'!D80</f>
        <v>14.213980000000001</v>
      </c>
      <c r="G80" s="2">
        <f>'Moving Avg'!F80</f>
        <v>14.235474999999999</v>
      </c>
      <c r="H80" s="2">
        <f>'Moving Avg'!G80</f>
        <v>13.527518000000001</v>
      </c>
      <c r="I80" s="2">
        <f>'Moving Avg'!H80</f>
        <v>0</v>
      </c>
      <c r="J80" s="5" t="str">
        <f>OBV!F80</f>
        <v>BEARISH</v>
      </c>
      <c r="K80" s="5" t="str">
        <f>OBV!G80</f>
        <v>NEUTRAL</v>
      </c>
      <c r="L80" s="5" t="str">
        <f>OBV!H80</f>
        <v>CONFIRMED BEARISH</v>
      </c>
      <c r="M80" s="7">
        <f t="shared" si="10"/>
        <v>25</v>
      </c>
      <c r="N80" s="7">
        <f t="shared" si="11"/>
        <v>0</v>
      </c>
      <c r="O80" s="7">
        <f t="shared" si="12"/>
        <v>100</v>
      </c>
      <c r="P80" s="7">
        <f t="shared" si="13"/>
        <v>16.5</v>
      </c>
      <c r="Q80" s="8">
        <f t="shared" si="14"/>
        <v>26.225000000000001</v>
      </c>
      <c r="R80" s="8">
        <f t="shared" si="15"/>
        <v>44.125</v>
      </c>
      <c r="S80" s="8">
        <f t="shared" si="16"/>
        <v>36.174999999999997</v>
      </c>
      <c r="T80" s="8">
        <f t="shared" si="17"/>
        <v>35.375</v>
      </c>
      <c r="U80" s="7">
        <f t="shared" si="18"/>
        <v>35.508333333333333</v>
      </c>
      <c r="V80" s="7">
        <f t="shared" si="19"/>
        <v>35.474999999999994</v>
      </c>
    </row>
    <row r="81" spans="1:22" ht="13.5" x14ac:dyDescent="0.25">
      <c r="A81" s="3">
        <f>RSI!A81</f>
        <v>44726</v>
      </c>
      <c r="B81" s="2">
        <f>RSI!B81</f>
        <v>14.261200000000001</v>
      </c>
      <c r="C81" s="2">
        <f>RSI!I81</f>
        <v>61.11287018510852</v>
      </c>
      <c r="D81" s="2">
        <f>MACD!E81</f>
        <v>9.7750104407163363E-2</v>
      </c>
      <c r="E81" s="2">
        <f>MACD!F81</f>
        <v>3.0956331421746166E-2</v>
      </c>
      <c r="F81" s="2">
        <f>'Moving Avg'!D81</f>
        <v>14.277539999999998</v>
      </c>
      <c r="G81" s="2">
        <f>'Moving Avg'!F81</f>
        <v>14.238204999999999</v>
      </c>
      <c r="H81" s="2">
        <f>'Moving Avg'!G81</f>
        <v>13.553794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BULLISH DIVERGENCE</v>
      </c>
      <c r="M81" s="7">
        <f t="shared" si="10"/>
        <v>25</v>
      </c>
      <c r="N81" s="7">
        <f t="shared" si="11"/>
        <v>0</v>
      </c>
      <c r="O81" s="7">
        <f t="shared" si="12"/>
        <v>100</v>
      </c>
      <c r="P81" s="7">
        <f t="shared" si="13"/>
        <v>83</v>
      </c>
      <c r="Q81" s="8">
        <f t="shared" si="14"/>
        <v>36.200000000000003</v>
      </c>
      <c r="R81" s="8">
        <f t="shared" si="15"/>
        <v>60.75</v>
      </c>
      <c r="S81" s="8">
        <f t="shared" si="16"/>
        <v>66.099999999999994</v>
      </c>
      <c r="T81" s="8">
        <f t="shared" si="17"/>
        <v>52</v>
      </c>
      <c r="U81" s="7">
        <f t="shared" si="18"/>
        <v>54.35</v>
      </c>
      <c r="V81" s="7">
        <f t="shared" si="19"/>
        <v>53.762500000000003</v>
      </c>
    </row>
    <row r="82" spans="1:22" ht="13.5" x14ac:dyDescent="0.25">
      <c r="A82" s="3">
        <f>RSI!A82</f>
        <v>44727</v>
      </c>
      <c r="B82" s="2">
        <f>RSI!B82</f>
        <v>14.261200000000001</v>
      </c>
      <c r="C82" s="2">
        <f>RSI!I82</f>
        <v>61.11287018510852</v>
      </c>
      <c r="D82" s="2">
        <f>MACD!E82</f>
        <v>9.4032403428654376E-2</v>
      </c>
      <c r="E82" s="2">
        <f>MACD!F82</f>
        <v>4.3571545823127805E-2</v>
      </c>
      <c r="F82" s="2">
        <f>'Moving Avg'!D82</f>
        <v>14.291300000000001</v>
      </c>
      <c r="G82" s="2">
        <f>'Moving Avg'!F82</f>
        <v>14.225639999999999</v>
      </c>
      <c r="H82" s="2">
        <f>'Moving Avg'!G82</f>
        <v>13.580070000000001</v>
      </c>
      <c r="I82" s="2">
        <f>'Moving Avg'!H82</f>
        <v>0</v>
      </c>
      <c r="J82" s="5" t="str">
        <f>OBV!F82</f>
        <v>BEARISH</v>
      </c>
      <c r="K82" s="5" t="str">
        <f>OBV!G82</f>
        <v>WEAK</v>
      </c>
      <c r="L82" s="5" t="str">
        <f>OBV!H82</f>
        <v>CONFIRMED BEARISH</v>
      </c>
      <c r="M82" s="7">
        <f t="shared" si="10"/>
        <v>25</v>
      </c>
      <c r="N82" s="7">
        <f t="shared" si="11"/>
        <v>0</v>
      </c>
      <c r="O82" s="7">
        <f t="shared" si="12"/>
        <v>100</v>
      </c>
      <c r="P82" s="7">
        <f t="shared" si="13"/>
        <v>0</v>
      </c>
      <c r="Q82" s="8">
        <f t="shared" si="14"/>
        <v>23.75</v>
      </c>
      <c r="R82" s="8">
        <f t="shared" si="15"/>
        <v>40</v>
      </c>
      <c r="S82" s="8">
        <f t="shared" si="16"/>
        <v>28.75</v>
      </c>
      <c r="T82" s="8">
        <f t="shared" si="17"/>
        <v>31.25</v>
      </c>
      <c r="U82" s="7">
        <f t="shared" si="18"/>
        <v>30.833333333333332</v>
      </c>
      <c r="V82" s="7">
        <f t="shared" si="19"/>
        <v>30.9375</v>
      </c>
    </row>
    <row r="83" spans="1:22" ht="13.5" x14ac:dyDescent="0.25">
      <c r="A83" s="3">
        <f>RSI!A83</f>
        <v>44728</v>
      </c>
      <c r="B83" s="2">
        <f>RSI!B83</f>
        <v>14.538500000000001</v>
      </c>
      <c r="C83" s="2">
        <f>RSI!I83</f>
        <v>68.969922066868605</v>
      </c>
      <c r="D83" s="2">
        <f>MACD!E83</f>
        <v>6.8885117437758936E-2</v>
      </c>
      <c r="E83" s="2">
        <f>MACD!F83</f>
        <v>4.8634260146054036E-2</v>
      </c>
      <c r="F83" s="2">
        <f>'Moving Avg'!D83</f>
        <v>14.332500000000001</v>
      </c>
      <c r="G83" s="2">
        <f>'Moving Avg'!F83</f>
        <v>14.230494999999999</v>
      </c>
      <c r="H83" s="2">
        <f>'Moving Avg'!G83</f>
        <v>13.611892000000001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CONFIRMED BULLISH</v>
      </c>
      <c r="M83" s="7">
        <f t="shared" si="10"/>
        <v>25</v>
      </c>
      <c r="N83" s="7">
        <f t="shared" si="11"/>
        <v>0</v>
      </c>
      <c r="O83" s="7">
        <f t="shared" si="12"/>
        <v>100</v>
      </c>
      <c r="P83" s="7">
        <f t="shared" si="13"/>
        <v>100</v>
      </c>
      <c r="Q83" s="8">
        <f t="shared" si="14"/>
        <v>38.75</v>
      </c>
      <c r="R83" s="8">
        <f t="shared" si="15"/>
        <v>65</v>
      </c>
      <c r="S83" s="8">
        <f t="shared" si="16"/>
        <v>73.75</v>
      </c>
      <c r="T83" s="8">
        <f t="shared" si="17"/>
        <v>56.25</v>
      </c>
      <c r="U83" s="7">
        <f t="shared" si="18"/>
        <v>59.166666666666664</v>
      </c>
      <c r="V83" s="7">
        <f t="shared" si="19"/>
        <v>58.4375</v>
      </c>
    </row>
    <row r="84" spans="1:22" ht="13.5" x14ac:dyDescent="0.25">
      <c r="A84" s="3">
        <f>RSI!A84</f>
        <v>44729</v>
      </c>
      <c r="B84" s="2">
        <f>RSI!B84</f>
        <v>14.815799999999999</v>
      </c>
      <c r="C84" s="2">
        <f>RSI!I84</f>
        <v>74.515161470948669</v>
      </c>
      <c r="D84" s="2">
        <f>MACD!E84</f>
        <v>1.6413196875797453E-2</v>
      </c>
      <c r="E84" s="2">
        <f>MACD!F84</f>
        <v>4.2190047492002725E-2</v>
      </c>
      <c r="F84" s="2">
        <f>'Moving Avg'!D84</f>
        <v>14.427580000000001</v>
      </c>
      <c r="G84" s="2">
        <f>'Moving Avg'!F84</f>
        <v>14.260245000000001</v>
      </c>
      <c r="H84" s="2">
        <f>'Moving Avg'!G84</f>
        <v>13.650682000000002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CONFIRMED BULLISH</v>
      </c>
      <c r="M84" s="7">
        <f t="shared" si="10"/>
        <v>0</v>
      </c>
      <c r="N84" s="7">
        <f t="shared" si="11"/>
        <v>100</v>
      </c>
      <c r="O84" s="7">
        <f t="shared" si="12"/>
        <v>100</v>
      </c>
      <c r="P84" s="7">
        <f t="shared" si="13"/>
        <v>100</v>
      </c>
      <c r="Q84" s="8">
        <f t="shared" si="14"/>
        <v>65</v>
      </c>
      <c r="R84" s="8">
        <f t="shared" si="15"/>
        <v>80</v>
      </c>
      <c r="S84" s="8">
        <f t="shared" si="16"/>
        <v>85</v>
      </c>
      <c r="T84" s="8">
        <f t="shared" si="17"/>
        <v>75</v>
      </c>
      <c r="U84" s="7">
        <f t="shared" si="18"/>
        <v>76.666666666666671</v>
      </c>
      <c r="V84" s="7">
        <f t="shared" si="19"/>
        <v>76.25</v>
      </c>
    </row>
    <row r="85" spans="1:22" ht="13.5" x14ac:dyDescent="0.25">
      <c r="A85" s="3">
        <f>RSI!A85</f>
        <v>44732</v>
      </c>
      <c r="B85" s="2">
        <f>RSI!B85</f>
        <v>14.657400000000001</v>
      </c>
      <c r="C85" s="2">
        <f>RSI!I85</f>
        <v>67.134838401485666</v>
      </c>
      <c r="D85" s="2">
        <f>MACD!E85</f>
        <v>-2.0660965352242044E-2</v>
      </c>
      <c r="E85" s="2">
        <f>MACD!F85</f>
        <v>2.9619844923153768E-2</v>
      </c>
      <c r="F85" s="2">
        <f>'Moving Avg'!D85</f>
        <v>14.506819999999999</v>
      </c>
      <c r="G85" s="2">
        <f>'Moving Avg'!F85</f>
        <v>14.282430000000002</v>
      </c>
      <c r="H85" s="2">
        <f>'Moving Avg'!G85</f>
        <v>13.687728000000002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  <c r="M85" s="7">
        <f t="shared" si="10"/>
        <v>25</v>
      </c>
      <c r="N85" s="7">
        <f t="shared" si="11"/>
        <v>100</v>
      </c>
      <c r="O85" s="7">
        <f t="shared" si="12"/>
        <v>100</v>
      </c>
      <c r="P85" s="7">
        <f t="shared" si="13"/>
        <v>100</v>
      </c>
      <c r="Q85" s="8">
        <f t="shared" si="14"/>
        <v>73.75</v>
      </c>
      <c r="R85" s="8">
        <f t="shared" si="15"/>
        <v>85</v>
      </c>
      <c r="S85" s="8">
        <f t="shared" si="16"/>
        <v>88.75</v>
      </c>
      <c r="T85" s="8">
        <f t="shared" si="17"/>
        <v>81.25</v>
      </c>
      <c r="U85" s="7">
        <f t="shared" si="18"/>
        <v>82.5</v>
      </c>
      <c r="V85" s="7">
        <f t="shared" si="19"/>
        <v>82.1875</v>
      </c>
    </row>
    <row r="86" spans="1:22" ht="13.5" x14ac:dyDescent="0.25">
      <c r="A86" s="3">
        <f>RSI!A86</f>
        <v>44733</v>
      </c>
      <c r="B86" s="2">
        <f>RSI!B86</f>
        <v>14.617699999999999</v>
      </c>
      <c r="C86" s="2">
        <f>RSI!I86</f>
        <v>65.386839774700121</v>
      </c>
      <c r="D86" s="2">
        <f>MACD!E86</f>
        <v>-8.5067092848829517E-2</v>
      </c>
      <c r="E86" s="2">
        <f>MACD!F86</f>
        <v>6.6824573687571109E-3</v>
      </c>
      <c r="F86" s="2">
        <f>'Moving Avg'!D86</f>
        <v>14.578120000000002</v>
      </c>
      <c r="G86" s="2">
        <f>'Moving Avg'!F86</f>
        <v>14.30583</v>
      </c>
      <c r="H86" s="2">
        <f>'Moving Avg'!G86</f>
        <v>13.722556000000003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  <c r="M86" s="7">
        <f t="shared" si="10"/>
        <v>25</v>
      </c>
      <c r="N86" s="7">
        <f t="shared" si="11"/>
        <v>100</v>
      </c>
      <c r="O86" s="7">
        <f t="shared" si="12"/>
        <v>100</v>
      </c>
      <c r="P86" s="7">
        <f t="shared" si="13"/>
        <v>100</v>
      </c>
      <c r="Q86" s="8">
        <f t="shared" si="14"/>
        <v>73.75</v>
      </c>
      <c r="R86" s="8">
        <f t="shared" si="15"/>
        <v>85</v>
      </c>
      <c r="S86" s="8">
        <f t="shared" si="16"/>
        <v>88.75</v>
      </c>
      <c r="T86" s="8">
        <f t="shared" si="17"/>
        <v>81.25</v>
      </c>
      <c r="U86" s="7">
        <f t="shared" si="18"/>
        <v>82.5</v>
      </c>
      <c r="V86" s="7">
        <f t="shared" si="19"/>
        <v>82.1875</v>
      </c>
    </row>
    <row r="87" spans="1:22" ht="13.5" x14ac:dyDescent="0.25">
      <c r="A87" s="3">
        <f>RSI!A87</f>
        <v>44734</v>
      </c>
      <c r="B87" s="2">
        <f>RSI!B87</f>
        <v>14.9663</v>
      </c>
      <c r="C87" s="2">
        <f>RSI!I87</f>
        <v>72.225372653925916</v>
      </c>
      <c r="D87" s="2">
        <f>MACD!E87</f>
        <v>-0.12975716888918853</v>
      </c>
      <c r="E87" s="2">
        <f>MACD!F87</f>
        <v>-2.0605467882832018E-2</v>
      </c>
      <c r="F87" s="2">
        <f>'Moving Avg'!D87</f>
        <v>14.719140000000001</v>
      </c>
      <c r="G87" s="2">
        <f>'Moving Avg'!F87</f>
        <v>14.344525000000001</v>
      </c>
      <c r="H87" s="2">
        <f>'Moving Avg'!G87</f>
        <v>13.765780000000001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  <c r="M87" s="7">
        <f t="shared" si="10"/>
        <v>0</v>
      </c>
      <c r="N87" s="7">
        <f t="shared" si="11"/>
        <v>100</v>
      </c>
      <c r="O87" s="7">
        <f t="shared" si="12"/>
        <v>100</v>
      </c>
      <c r="P87" s="7">
        <f t="shared" si="13"/>
        <v>100</v>
      </c>
      <c r="Q87" s="8">
        <f t="shared" si="14"/>
        <v>65</v>
      </c>
      <c r="R87" s="8">
        <f t="shared" si="15"/>
        <v>80</v>
      </c>
      <c r="S87" s="8">
        <f t="shared" si="16"/>
        <v>85</v>
      </c>
      <c r="T87" s="8">
        <f t="shared" si="17"/>
        <v>75</v>
      </c>
      <c r="U87" s="7">
        <f t="shared" si="18"/>
        <v>76.666666666666671</v>
      </c>
      <c r="V87" s="7">
        <f t="shared" si="19"/>
        <v>76.25</v>
      </c>
    </row>
    <row r="88" spans="1:22" ht="13.5" x14ac:dyDescent="0.25">
      <c r="A88" s="3">
        <f>RSI!A88</f>
        <v>44735</v>
      </c>
      <c r="B88" s="2">
        <f>RSI!B88</f>
        <v>14.974299999999999</v>
      </c>
      <c r="C88" s="2">
        <f>RSI!I88</f>
        <v>72.360331638494443</v>
      </c>
      <c r="D88" s="2">
        <f>MACD!E88</f>
        <v>-0.15115016671124515</v>
      </c>
      <c r="E88" s="2">
        <f>MACD!F88</f>
        <v>-4.6714407648514644E-2</v>
      </c>
      <c r="F88" s="2">
        <f>'Moving Avg'!D88</f>
        <v>14.806299999999998</v>
      </c>
      <c r="G88" s="2">
        <f>'Moving Avg'!F88</f>
        <v>14.381844999999998</v>
      </c>
      <c r="H88" s="2">
        <f>'Moving Avg'!G88</f>
        <v>13.809164000000001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  <c r="M88" s="7">
        <f t="shared" si="10"/>
        <v>0</v>
      </c>
      <c r="N88" s="7">
        <f t="shared" si="11"/>
        <v>100</v>
      </c>
      <c r="O88" s="7">
        <f t="shared" si="12"/>
        <v>100</v>
      </c>
      <c r="P88" s="7">
        <f t="shared" si="13"/>
        <v>100</v>
      </c>
      <c r="Q88" s="8">
        <f t="shared" si="14"/>
        <v>65</v>
      </c>
      <c r="R88" s="8">
        <f t="shared" si="15"/>
        <v>80</v>
      </c>
      <c r="S88" s="8">
        <f t="shared" si="16"/>
        <v>85</v>
      </c>
      <c r="T88" s="8">
        <f t="shared" si="17"/>
        <v>75</v>
      </c>
      <c r="U88" s="7">
        <f t="shared" si="18"/>
        <v>76.666666666666671</v>
      </c>
      <c r="V88" s="7">
        <f t="shared" si="19"/>
        <v>76.25</v>
      </c>
    </row>
    <row r="89" spans="1:22" ht="13.5" x14ac:dyDescent="0.25">
      <c r="A89" s="3">
        <f>RSI!A89</f>
        <v>44736</v>
      </c>
      <c r="B89" s="2">
        <f>RSI!B89</f>
        <v>14.9663</v>
      </c>
      <c r="C89" s="2">
        <f>RSI!I89</f>
        <v>71.98365202075199</v>
      </c>
      <c r="D89" s="2">
        <f>MACD!E89</f>
        <v>-0.17169453632440757</v>
      </c>
      <c r="E89" s="2">
        <f>MACD!F89</f>
        <v>-7.1710433383693234E-2</v>
      </c>
      <c r="F89" s="2">
        <f>'Moving Avg'!D89</f>
        <v>14.836400000000001</v>
      </c>
      <c r="G89" s="2">
        <f>'Moving Avg'!F89</f>
        <v>14.412004999999997</v>
      </c>
      <c r="H89" s="2">
        <f>'Moving Avg'!G89</f>
        <v>13.852388000000003</v>
      </c>
      <c r="I89" s="2">
        <f>'Moving Avg'!H89</f>
        <v>0</v>
      </c>
      <c r="J89" s="5" t="str">
        <f>OBV!F89</f>
        <v>BULLISH</v>
      </c>
      <c r="K89" s="5" t="str">
        <f>OBV!G89</f>
        <v>NEUTRAL</v>
      </c>
      <c r="L89" s="5" t="str">
        <f>OBV!H89</f>
        <v>CONFIRMED BULLISH</v>
      </c>
      <c r="M89" s="7">
        <f t="shared" si="10"/>
        <v>0</v>
      </c>
      <c r="N89" s="7">
        <f t="shared" si="11"/>
        <v>100</v>
      </c>
      <c r="O89" s="7">
        <f t="shared" si="12"/>
        <v>100</v>
      </c>
      <c r="P89" s="7">
        <f t="shared" si="13"/>
        <v>83.5</v>
      </c>
      <c r="Q89" s="8">
        <f t="shared" si="14"/>
        <v>62.524999999999999</v>
      </c>
      <c r="R89" s="8">
        <f t="shared" si="15"/>
        <v>75.875</v>
      </c>
      <c r="S89" s="8">
        <f t="shared" si="16"/>
        <v>77.575000000000003</v>
      </c>
      <c r="T89" s="8">
        <f t="shared" si="17"/>
        <v>70.875</v>
      </c>
      <c r="U89" s="7">
        <f t="shared" si="18"/>
        <v>71.991666666666674</v>
      </c>
      <c r="V89" s="7">
        <f t="shared" si="19"/>
        <v>71.712500000000006</v>
      </c>
    </row>
    <row r="90" spans="1:22" ht="13.5" x14ac:dyDescent="0.25">
      <c r="A90" s="3">
        <f>RSI!A90</f>
        <v>44739</v>
      </c>
      <c r="B90" s="2">
        <f>RSI!B90</f>
        <v>14.974299999999999</v>
      </c>
      <c r="C90" s="2">
        <f>RSI!I90</f>
        <v>72.139837230504739</v>
      </c>
      <c r="D90" s="2">
        <f>MACD!E90</f>
        <v>-0.20574389102048229</v>
      </c>
      <c r="E90" s="2">
        <f>MACD!F90</f>
        <v>-9.8517124911051052E-2</v>
      </c>
      <c r="F90" s="2">
        <f>'Moving Avg'!D90</f>
        <v>14.899780000000002</v>
      </c>
      <c r="G90" s="2">
        <f>'Moving Avg'!F90</f>
        <v>14.449324999999998</v>
      </c>
      <c r="H90" s="2">
        <f>'Moving Avg'!G90</f>
        <v>13.894064000000004</v>
      </c>
      <c r="I90" s="2">
        <f>'Moving Avg'!H90</f>
        <v>0</v>
      </c>
      <c r="J90" s="5" t="str">
        <f>OBV!F90</f>
        <v>BULLISH</v>
      </c>
      <c r="K90" s="5" t="str">
        <f>OBV!G90</f>
        <v>STRONG</v>
      </c>
      <c r="L90" s="5" t="str">
        <f>OBV!H90</f>
        <v>CONFIRMED BULLISH</v>
      </c>
      <c r="M90" s="7">
        <f t="shared" si="10"/>
        <v>0</v>
      </c>
      <c r="N90" s="7">
        <f t="shared" si="11"/>
        <v>100</v>
      </c>
      <c r="O90" s="7">
        <f t="shared" si="12"/>
        <v>100</v>
      </c>
      <c r="P90" s="7">
        <f t="shared" si="13"/>
        <v>100</v>
      </c>
      <c r="Q90" s="8">
        <f t="shared" si="14"/>
        <v>65</v>
      </c>
      <c r="R90" s="8">
        <f t="shared" si="15"/>
        <v>80</v>
      </c>
      <c r="S90" s="8">
        <f t="shared" si="16"/>
        <v>85</v>
      </c>
      <c r="T90" s="8">
        <f t="shared" si="17"/>
        <v>75</v>
      </c>
      <c r="U90" s="7">
        <f t="shared" si="18"/>
        <v>76.666666666666671</v>
      </c>
      <c r="V90" s="7">
        <f t="shared" si="19"/>
        <v>76.25</v>
      </c>
    </row>
    <row r="91" spans="1:22" ht="13.5" x14ac:dyDescent="0.25">
      <c r="A91" s="3">
        <f>RSI!A91</f>
        <v>44740</v>
      </c>
      <c r="B91" s="2">
        <f>RSI!B91</f>
        <v>14.974299999999999</v>
      </c>
      <c r="C91" s="2">
        <f>RSI!I91</f>
        <v>72.139837230504739</v>
      </c>
      <c r="D91" s="2">
        <f>MACD!E91</f>
        <v>-0.23820257186760152</v>
      </c>
      <c r="E91" s="2">
        <f>MACD!F91</f>
        <v>-0.12645421430236115</v>
      </c>
      <c r="F91" s="2">
        <f>'Moving Avg'!D91</f>
        <v>14.971100000000002</v>
      </c>
      <c r="G91" s="2">
        <f>'Moving Avg'!F91</f>
        <v>14.490199999999998</v>
      </c>
      <c r="H91" s="2">
        <f>'Moving Avg'!G91</f>
        <v>13.936308000000002</v>
      </c>
      <c r="I91" s="2">
        <f>'Moving Avg'!H91</f>
        <v>0</v>
      </c>
      <c r="J91" s="5" t="str">
        <f>OBV!F91</f>
        <v>BULLISH</v>
      </c>
      <c r="K91" s="5" t="str">
        <f>OBV!G91</f>
        <v>STRONG</v>
      </c>
      <c r="L91" s="5" t="str">
        <f>OBV!H91</f>
        <v>CONFIRMED BULLISH</v>
      </c>
      <c r="M91" s="7">
        <f t="shared" si="10"/>
        <v>0</v>
      </c>
      <c r="N91" s="7">
        <f t="shared" si="11"/>
        <v>100</v>
      </c>
      <c r="O91" s="7">
        <f t="shared" si="12"/>
        <v>100</v>
      </c>
      <c r="P91" s="7">
        <f t="shared" si="13"/>
        <v>100</v>
      </c>
      <c r="Q91" s="8">
        <f t="shared" si="14"/>
        <v>65</v>
      </c>
      <c r="R91" s="8">
        <f t="shared" si="15"/>
        <v>80</v>
      </c>
      <c r="S91" s="8">
        <f t="shared" si="16"/>
        <v>85</v>
      </c>
      <c r="T91" s="8">
        <f t="shared" si="17"/>
        <v>75</v>
      </c>
      <c r="U91" s="7">
        <f t="shared" si="18"/>
        <v>76.666666666666671</v>
      </c>
      <c r="V91" s="7">
        <f t="shared" si="19"/>
        <v>76.25</v>
      </c>
    </row>
    <row r="92" spans="1:22" ht="13.5" x14ac:dyDescent="0.25">
      <c r="A92" s="3">
        <f>RSI!A92</f>
        <v>44741</v>
      </c>
      <c r="B92" s="2">
        <f>RSI!B92</f>
        <v>14.958399999999999</v>
      </c>
      <c r="C92" s="2">
        <f>RSI!I92</f>
        <v>71.224597447186454</v>
      </c>
      <c r="D92" s="2">
        <f>MACD!E92</f>
        <v>-0.26786732100004507</v>
      </c>
      <c r="E92" s="2">
        <f>MACD!F92</f>
        <v>-0.15473683564189794</v>
      </c>
      <c r="F92" s="2">
        <f>'Moving Avg'!D92</f>
        <v>14.969519999999999</v>
      </c>
      <c r="G92" s="2">
        <f>'Moving Avg'!F92</f>
        <v>14.52779</v>
      </c>
      <c r="H92" s="2">
        <f>'Moving Avg'!G92</f>
        <v>13.973398</v>
      </c>
      <c r="I92" s="2">
        <f>'Moving Avg'!H92</f>
        <v>0</v>
      </c>
      <c r="J92" s="5" t="str">
        <f>OBV!F92</f>
        <v>BEARISH</v>
      </c>
      <c r="K92" s="5" t="str">
        <f>OBV!G92</f>
        <v>NEUTRAL</v>
      </c>
      <c r="L92" s="5" t="str">
        <f>OBV!H92</f>
        <v>CONFIRMED BEARISH</v>
      </c>
      <c r="M92" s="7">
        <f t="shared" si="10"/>
        <v>0</v>
      </c>
      <c r="N92" s="7">
        <f t="shared" si="11"/>
        <v>100</v>
      </c>
      <c r="O92" s="7">
        <f t="shared" si="12"/>
        <v>100</v>
      </c>
      <c r="P92" s="7">
        <f t="shared" si="13"/>
        <v>16.5</v>
      </c>
      <c r="Q92" s="8">
        <f t="shared" si="14"/>
        <v>52.475000000000001</v>
      </c>
      <c r="R92" s="8">
        <f t="shared" si="15"/>
        <v>59.125</v>
      </c>
      <c r="S92" s="8">
        <f t="shared" si="16"/>
        <v>47.424999999999997</v>
      </c>
      <c r="T92" s="8">
        <f t="shared" si="17"/>
        <v>54.125</v>
      </c>
      <c r="U92" s="7">
        <f t="shared" si="18"/>
        <v>53.008333333333326</v>
      </c>
      <c r="V92" s="7">
        <f t="shared" si="19"/>
        <v>53.287499999999994</v>
      </c>
    </row>
    <row r="93" spans="1:22" ht="13.5" x14ac:dyDescent="0.25">
      <c r="A93" s="3">
        <f>RSI!A93</f>
        <v>44742</v>
      </c>
      <c r="B93" s="2">
        <f>RSI!B93</f>
        <v>14.0631</v>
      </c>
      <c r="C93" s="2">
        <f>RSI!I93</f>
        <v>40.254994125237204</v>
      </c>
      <c r="D93" s="2">
        <f>MACD!E93</f>
        <v>-0.18702155669070564</v>
      </c>
      <c r="E93" s="2">
        <f>MACD!F93</f>
        <v>-0.16119377985165947</v>
      </c>
      <c r="F93" s="2">
        <f>'Moving Avg'!D93</f>
        <v>14.787280000000001</v>
      </c>
      <c r="G93" s="2">
        <f>'Moving Avg'!F93</f>
        <v>14.520615000000001</v>
      </c>
      <c r="H93" s="2">
        <f>'Moving Avg'!G93</f>
        <v>13.996849999999997</v>
      </c>
      <c r="I93" s="2">
        <f>'Moving Avg'!H93</f>
        <v>0</v>
      </c>
      <c r="J93" s="5" t="str">
        <f>OBV!F93</f>
        <v>BEARISH</v>
      </c>
      <c r="K93" s="5" t="str">
        <f>OBV!G93</f>
        <v>NEUTRAL</v>
      </c>
      <c r="L93" s="5" t="str">
        <f>OBV!H93</f>
        <v>CONFIRMED BEARISH</v>
      </c>
      <c r="M93" s="7">
        <f t="shared" si="10"/>
        <v>25</v>
      </c>
      <c r="N93" s="7">
        <f t="shared" si="11"/>
        <v>100</v>
      </c>
      <c r="O93" s="7">
        <f t="shared" si="12"/>
        <v>100</v>
      </c>
      <c r="P93" s="7">
        <f t="shared" si="13"/>
        <v>16.5</v>
      </c>
      <c r="Q93" s="8">
        <f t="shared" si="14"/>
        <v>61.225000000000001</v>
      </c>
      <c r="R93" s="8">
        <f t="shared" si="15"/>
        <v>64.125</v>
      </c>
      <c r="S93" s="8">
        <f t="shared" si="16"/>
        <v>51.174999999999997</v>
      </c>
      <c r="T93" s="8">
        <f t="shared" si="17"/>
        <v>60.375</v>
      </c>
      <c r="U93" s="7">
        <f t="shared" si="18"/>
        <v>58.841666666666661</v>
      </c>
      <c r="V93" s="7">
        <f t="shared" si="19"/>
        <v>59.224999999999994</v>
      </c>
    </row>
    <row r="94" spans="1:22" ht="13.5" x14ac:dyDescent="0.25">
      <c r="A94" s="3">
        <f>RSI!A94</f>
        <v>44743</v>
      </c>
      <c r="B94" s="2">
        <f>RSI!B94</f>
        <v>14.657400000000001</v>
      </c>
      <c r="C94" s="2">
        <f>RSI!I94</f>
        <v>54.422115930772193</v>
      </c>
      <c r="D94" s="2">
        <f>MACD!E94</f>
        <v>-0.11749257830942028</v>
      </c>
      <c r="E94" s="2">
        <f>MACD!F94</f>
        <v>-0.15245353954321167</v>
      </c>
      <c r="F94" s="2">
        <f>'Moving Avg'!D94</f>
        <v>14.7255</v>
      </c>
      <c r="G94" s="2">
        <f>'Moving Avg'!F94</f>
        <v>14.545645000000002</v>
      </c>
      <c r="H94" s="2">
        <f>'Moving Avg'!G94</f>
        <v>14.031049999999999</v>
      </c>
      <c r="I94" s="2">
        <f>'Moving Avg'!H94</f>
        <v>0</v>
      </c>
      <c r="J94" s="5" t="str">
        <f>OBV!F94</f>
        <v>BEARISH</v>
      </c>
      <c r="K94" s="5" t="str">
        <f>OBV!G94</f>
        <v>NEUTRAL</v>
      </c>
      <c r="L94" s="5" t="str">
        <f>OBV!H94</f>
        <v>CONFIRMED BEARISH</v>
      </c>
      <c r="M94" s="7">
        <f t="shared" si="10"/>
        <v>25</v>
      </c>
      <c r="N94" s="7">
        <f t="shared" si="11"/>
        <v>0</v>
      </c>
      <c r="O94" s="7">
        <f t="shared" si="12"/>
        <v>100</v>
      </c>
      <c r="P94" s="7">
        <f t="shared" si="13"/>
        <v>16.5</v>
      </c>
      <c r="Q94" s="8">
        <f t="shared" si="14"/>
        <v>26.225000000000001</v>
      </c>
      <c r="R94" s="8">
        <f t="shared" si="15"/>
        <v>44.125</v>
      </c>
      <c r="S94" s="8">
        <f t="shared" si="16"/>
        <v>36.174999999999997</v>
      </c>
      <c r="T94" s="8">
        <f t="shared" si="17"/>
        <v>35.375</v>
      </c>
      <c r="U94" s="7">
        <f t="shared" si="18"/>
        <v>35.508333333333333</v>
      </c>
      <c r="V94" s="7">
        <f t="shared" si="19"/>
        <v>35.474999999999994</v>
      </c>
    </row>
    <row r="95" spans="1:22" ht="13.5" x14ac:dyDescent="0.25">
      <c r="A95" s="3">
        <f>RSI!A95</f>
        <v>44746</v>
      </c>
      <c r="B95" s="2">
        <f>RSI!B95</f>
        <v>14.578099999999999</v>
      </c>
      <c r="C95" s="2">
        <f>RSI!I95</f>
        <v>52.628804706710838</v>
      </c>
      <c r="D95" s="2">
        <f>MACD!E95</f>
        <v>-7.8369389226537578E-2</v>
      </c>
      <c r="E95" s="2">
        <f>MACD!F95</f>
        <v>-0.13763670947987686</v>
      </c>
      <c r="F95" s="2">
        <f>'Moving Avg'!D95</f>
        <v>14.646260000000002</v>
      </c>
      <c r="G95" s="2">
        <f>'Moving Avg'!F95</f>
        <v>14.56671</v>
      </c>
      <c r="H95" s="2">
        <f>'Moving Avg'!G95</f>
        <v>14.066509999999996</v>
      </c>
      <c r="I95" s="2">
        <f>'Moving Avg'!H95</f>
        <v>0</v>
      </c>
      <c r="J95" s="5" t="str">
        <f>OBV!F95</f>
        <v>BEARISH</v>
      </c>
      <c r="K95" s="5" t="str">
        <f>OBV!G95</f>
        <v>NEUTRAL</v>
      </c>
      <c r="L95" s="5" t="str">
        <f>OBV!H95</f>
        <v>CONFIRMED BEARISH</v>
      </c>
      <c r="M95" s="7">
        <f t="shared" si="10"/>
        <v>25</v>
      </c>
      <c r="N95" s="7">
        <f t="shared" si="11"/>
        <v>0</v>
      </c>
      <c r="O95" s="7">
        <f t="shared" si="12"/>
        <v>100</v>
      </c>
      <c r="P95" s="7">
        <f t="shared" si="13"/>
        <v>16.5</v>
      </c>
      <c r="Q95" s="8">
        <f t="shared" si="14"/>
        <v>26.225000000000001</v>
      </c>
      <c r="R95" s="8">
        <f t="shared" si="15"/>
        <v>44.125</v>
      </c>
      <c r="S95" s="8">
        <f t="shared" si="16"/>
        <v>36.174999999999997</v>
      </c>
      <c r="T95" s="8">
        <f t="shared" si="17"/>
        <v>35.375</v>
      </c>
      <c r="U95" s="7">
        <f t="shared" si="18"/>
        <v>35.508333333333333</v>
      </c>
      <c r="V95" s="7">
        <f t="shared" si="19"/>
        <v>35.474999999999994</v>
      </c>
    </row>
    <row r="96" spans="1:22" ht="13.5" x14ac:dyDescent="0.25">
      <c r="A96" s="3">
        <f>RSI!A96</f>
        <v>44747</v>
      </c>
      <c r="B96" s="2">
        <f>RSI!B96</f>
        <v>14.578099999999999</v>
      </c>
      <c r="C96" s="2">
        <f>RSI!I96</f>
        <v>52.628804706710838</v>
      </c>
      <c r="D96" s="2">
        <f>MACD!E96</f>
        <v>-5.202820815902065E-2</v>
      </c>
      <c r="E96" s="2">
        <f>MACD!F96</f>
        <v>-0.12051500921570563</v>
      </c>
      <c r="F96" s="2">
        <f>'Moving Avg'!D96</f>
        <v>14.567019999999999</v>
      </c>
      <c r="G96" s="2">
        <f>'Moving Avg'!F96</f>
        <v>14.598445000000002</v>
      </c>
      <c r="H96" s="2">
        <f>'Moving Avg'!G96</f>
        <v>14.100545999999994</v>
      </c>
      <c r="I96" s="2">
        <f>'Moving Avg'!H96</f>
        <v>0</v>
      </c>
      <c r="J96" s="5" t="str">
        <f>OBV!F96</f>
        <v>BEARISH</v>
      </c>
      <c r="K96" s="5" t="str">
        <f>OBV!G96</f>
        <v>NEUTRAL</v>
      </c>
      <c r="L96" s="5" t="str">
        <f>OBV!H96</f>
        <v>CONFIRMED BEARISH</v>
      </c>
      <c r="M96" s="7">
        <f t="shared" si="10"/>
        <v>25</v>
      </c>
      <c r="N96" s="7">
        <f t="shared" si="11"/>
        <v>0</v>
      </c>
      <c r="O96" s="7">
        <f t="shared" si="12"/>
        <v>100</v>
      </c>
      <c r="P96" s="7">
        <f t="shared" si="13"/>
        <v>16.5</v>
      </c>
      <c r="Q96" s="8">
        <f t="shared" si="14"/>
        <v>26.225000000000001</v>
      </c>
      <c r="R96" s="8">
        <f t="shared" si="15"/>
        <v>44.125</v>
      </c>
      <c r="S96" s="8">
        <f t="shared" si="16"/>
        <v>36.174999999999997</v>
      </c>
      <c r="T96" s="8">
        <f t="shared" si="17"/>
        <v>35.375</v>
      </c>
      <c r="U96" s="7">
        <f t="shared" si="18"/>
        <v>35.508333333333333</v>
      </c>
      <c r="V96" s="7">
        <f t="shared" si="19"/>
        <v>35.474999999999994</v>
      </c>
    </row>
    <row r="97" spans="1:22" ht="13.5" x14ac:dyDescent="0.25">
      <c r="A97" s="3">
        <f>RSI!A97</f>
        <v>44748</v>
      </c>
      <c r="B97" s="2">
        <f>RSI!B97</f>
        <v>14.6494</v>
      </c>
      <c r="C97" s="2">
        <f>RSI!I97</f>
        <v>54.202454733242497</v>
      </c>
      <c r="D97" s="2">
        <f>MACD!E97</f>
        <v>1.8002953169194313E-2</v>
      </c>
      <c r="E97" s="2">
        <f>MACD!F97</f>
        <v>-9.2811416738725644E-2</v>
      </c>
      <c r="F97" s="2">
        <f>'Moving Avg'!D97</f>
        <v>14.50522</v>
      </c>
      <c r="G97" s="2">
        <f>'Moving Avg'!F97</f>
        <v>14.621294999999998</v>
      </c>
      <c r="H97" s="2">
        <f>'Moving Avg'!G97</f>
        <v>14.136007999999995</v>
      </c>
      <c r="I97" s="2">
        <f>'Moving Avg'!H97</f>
        <v>0</v>
      </c>
      <c r="J97" s="5" t="str">
        <f>OBV!F97</f>
        <v>BULLISH</v>
      </c>
      <c r="K97" s="5" t="str">
        <f>OBV!G97</f>
        <v>NEUTRAL</v>
      </c>
      <c r="L97" s="5" t="str">
        <f>OBV!H97</f>
        <v>BULLISH DIVERGENCE</v>
      </c>
      <c r="M97" s="7">
        <f t="shared" si="10"/>
        <v>25</v>
      </c>
      <c r="N97" s="7">
        <f t="shared" si="11"/>
        <v>0</v>
      </c>
      <c r="O97" s="7">
        <f t="shared" si="12"/>
        <v>100</v>
      </c>
      <c r="P97" s="7">
        <f t="shared" si="13"/>
        <v>66.5</v>
      </c>
      <c r="Q97" s="8">
        <f t="shared" si="14"/>
        <v>33.725000000000001</v>
      </c>
      <c r="R97" s="8">
        <f t="shared" si="15"/>
        <v>56.625</v>
      </c>
      <c r="S97" s="8">
        <f t="shared" si="16"/>
        <v>58.674999999999997</v>
      </c>
      <c r="T97" s="8">
        <f t="shared" si="17"/>
        <v>47.875</v>
      </c>
      <c r="U97" s="7">
        <f t="shared" si="18"/>
        <v>49.67499999999999</v>
      </c>
      <c r="V97" s="7">
        <f t="shared" si="19"/>
        <v>49.224999999999994</v>
      </c>
    </row>
    <row r="98" spans="1:22" ht="13.5" x14ac:dyDescent="0.25">
      <c r="A98" s="3">
        <f>RSI!A98</f>
        <v>44749</v>
      </c>
      <c r="B98" s="2">
        <f>RSI!B98</f>
        <v>14.4038</v>
      </c>
      <c r="C98" s="2">
        <f>RSI!I98</f>
        <v>48.255871651498943</v>
      </c>
      <c r="D98" s="2">
        <f>MACD!E98</f>
        <v>9.570026813381638E-2</v>
      </c>
      <c r="E98" s="2">
        <f>MACD!F98</f>
        <v>-5.5109079764217243E-2</v>
      </c>
      <c r="F98" s="2">
        <f>'Moving Avg'!D98</f>
        <v>14.573359999999999</v>
      </c>
      <c r="G98" s="2">
        <f>'Moving Avg'!F98</f>
        <v>14.624859999999998</v>
      </c>
      <c r="H98" s="2">
        <f>'Moving Avg'!G98</f>
        <v>14.166557999999995</v>
      </c>
      <c r="I98" s="2">
        <f>'Moving Avg'!H98</f>
        <v>0</v>
      </c>
      <c r="J98" s="5" t="str">
        <f>OBV!F98</f>
        <v>BULLISH</v>
      </c>
      <c r="K98" s="5" t="str">
        <f>OBV!G98</f>
        <v>NEUTRAL</v>
      </c>
      <c r="L98" s="5" t="str">
        <f>OBV!H98</f>
        <v>CONFIRMED BULLISH</v>
      </c>
      <c r="M98" s="7">
        <f t="shared" si="10"/>
        <v>25</v>
      </c>
      <c r="N98" s="7">
        <f t="shared" si="11"/>
        <v>0</v>
      </c>
      <c r="O98" s="7">
        <f t="shared" si="12"/>
        <v>100</v>
      </c>
      <c r="P98" s="7">
        <f t="shared" si="13"/>
        <v>83.5</v>
      </c>
      <c r="Q98" s="8">
        <f t="shared" si="14"/>
        <v>36.274999999999999</v>
      </c>
      <c r="R98" s="8">
        <f t="shared" si="15"/>
        <v>60.875</v>
      </c>
      <c r="S98" s="8">
        <f t="shared" si="16"/>
        <v>66.325000000000003</v>
      </c>
      <c r="T98" s="8">
        <f t="shared" si="17"/>
        <v>52.125</v>
      </c>
      <c r="U98" s="7">
        <f t="shared" si="18"/>
        <v>54.491666666666674</v>
      </c>
      <c r="V98" s="7">
        <f t="shared" si="19"/>
        <v>53.900000000000006</v>
      </c>
    </row>
    <row r="99" spans="1:22" ht="13.5" x14ac:dyDescent="0.25">
      <c r="A99" s="3">
        <f>RSI!A99</f>
        <v>44750</v>
      </c>
      <c r="B99" s="2">
        <f>RSI!B99</f>
        <v>14.641500000000001</v>
      </c>
      <c r="C99" s="2">
        <f>RSI!I99</f>
        <v>53.565617265797684</v>
      </c>
      <c r="D99" s="2">
        <f>MACD!E99</f>
        <v>0.14314687936668236</v>
      </c>
      <c r="E99" s="2">
        <f>MACD!F99</f>
        <v>-1.5457887938037325E-2</v>
      </c>
      <c r="F99" s="2">
        <f>'Moving Avg'!D99</f>
        <v>14.570179999999999</v>
      </c>
      <c r="G99" s="2">
        <f>'Moving Avg'!F99</f>
        <v>14.639914999999998</v>
      </c>
      <c r="H99" s="2">
        <f>'Moving Avg'!G99</f>
        <v>14.201861999999991</v>
      </c>
      <c r="I99" s="2">
        <f>'Moving Avg'!H99</f>
        <v>0</v>
      </c>
      <c r="J99" s="5" t="str">
        <f>OBV!F99</f>
        <v>BULLISH</v>
      </c>
      <c r="K99" s="5" t="str">
        <f>OBV!G99</f>
        <v>NEUTRAL</v>
      </c>
      <c r="L99" s="5" t="str">
        <f>OBV!H99</f>
        <v>BULLISH DIVERGENCE</v>
      </c>
      <c r="M99" s="7">
        <f t="shared" si="10"/>
        <v>25</v>
      </c>
      <c r="N99" s="7">
        <f t="shared" si="11"/>
        <v>0</v>
      </c>
      <c r="O99" s="7">
        <f t="shared" si="12"/>
        <v>100</v>
      </c>
      <c r="P99" s="7">
        <f t="shared" si="13"/>
        <v>66.5</v>
      </c>
      <c r="Q99" s="8">
        <f t="shared" si="14"/>
        <v>33.725000000000001</v>
      </c>
      <c r="R99" s="8">
        <f t="shared" si="15"/>
        <v>56.625</v>
      </c>
      <c r="S99" s="8">
        <f t="shared" si="16"/>
        <v>58.674999999999997</v>
      </c>
      <c r="T99" s="8">
        <f t="shared" si="17"/>
        <v>47.875</v>
      </c>
      <c r="U99" s="7">
        <f t="shared" si="18"/>
        <v>49.67499999999999</v>
      </c>
      <c r="V99" s="7">
        <f t="shared" si="19"/>
        <v>49.224999999999994</v>
      </c>
    </row>
    <row r="100" spans="1:22" ht="13.5" x14ac:dyDescent="0.25">
      <c r="A100" s="3">
        <f>RSI!A100</f>
        <v>44753</v>
      </c>
      <c r="B100" s="2">
        <f>RSI!B100</f>
        <v>14.5702</v>
      </c>
      <c r="C100" s="2">
        <f>RSI!I100</f>
        <v>51.8469918321899</v>
      </c>
      <c r="D100" s="2">
        <f>MACD!E100</f>
        <v>0.18890252202073121</v>
      </c>
      <c r="E100" s="2">
        <f>MACD!F100</f>
        <v>2.5414194053716383E-2</v>
      </c>
      <c r="F100" s="2">
        <f>'Moving Avg'!D100</f>
        <v>14.568599999999998</v>
      </c>
      <c r="G100" s="2">
        <f>'Moving Avg'!F100</f>
        <v>14.655365</v>
      </c>
      <c r="H100" s="2">
        <f>'Moving Avg'!G100</f>
        <v>14.235739999999995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BULLISH DIVERGENCE</v>
      </c>
      <c r="M100" s="7">
        <f t="shared" si="10"/>
        <v>25</v>
      </c>
      <c r="N100" s="7">
        <f t="shared" si="11"/>
        <v>0</v>
      </c>
      <c r="O100" s="7">
        <f t="shared" si="12"/>
        <v>100</v>
      </c>
      <c r="P100" s="7">
        <f t="shared" si="13"/>
        <v>66.5</v>
      </c>
      <c r="Q100" s="8">
        <f t="shared" si="14"/>
        <v>33.725000000000001</v>
      </c>
      <c r="R100" s="8">
        <f t="shared" si="15"/>
        <v>56.625</v>
      </c>
      <c r="S100" s="8">
        <f t="shared" si="16"/>
        <v>58.674999999999997</v>
      </c>
      <c r="T100" s="8">
        <f t="shared" si="17"/>
        <v>47.875</v>
      </c>
      <c r="U100" s="7">
        <f t="shared" si="18"/>
        <v>49.67499999999999</v>
      </c>
      <c r="V100" s="7">
        <f t="shared" si="19"/>
        <v>49.224999999999994</v>
      </c>
    </row>
    <row r="101" spans="1:22" ht="13.5" x14ac:dyDescent="0.25">
      <c r="A101" s="3">
        <f>RSI!A101</f>
        <v>44754</v>
      </c>
      <c r="B101" s="2">
        <f>RSI!B101</f>
        <v>14.498900000000001</v>
      </c>
      <c r="C101" s="2">
        <f>RSI!I101</f>
        <v>50.115378893645975</v>
      </c>
      <c r="D101" s="2">
        <f>MACD!E101</f>
        <v>0.23248483439047618</v>
      </c>
      <c r="E101" s="2">
        <f>MACD!F101</f>
        <v>6.6828322121068345E-2</v>
      </c>
      <c r="F101" s="2">
        <f>'Moving Avg'!D101</f>
        <v>14.552760000000001</v>
      </c>
      <c r="G101" s="2">
        <f>'Moving Avg'!F101</f>
        <v>14.667250000000001</v>
      </c>
      <c r="H101" s="2">
        <f>'Moving Avg'!G101</f>
        <v>14.268191999999994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BULLISH DIVERGENCE</v>
      </c>
      <c r="M101" s="7">
        <f t="shared" si="10"/>
        <v>25</v>
      </c>
      <c r="N101" s="7">
        <f t="shared" si="11"/>
        <v>0</v>
      </c>
      <c r="O101" s="7">
        <f t="shared" si="12"/>
        <v>100</v>
      </c>
      <c r="P101" s="7">
        <f t="shared" si="13"/>
        <v>66.5</v>
      </c>
      <c r="Q101" s="8">
        <f t="shared" si="14"/>
        <v>33.725000000000001</v>
      </c>
      <c r="R101" s="8">
        <f t="shared" si="15"/>
        <v>56.625</v>
      </c>
      <c r="S101" s="8">
        <f t="shared" si="16"/>
        <v>58.674999999999997</v>
      </c>
      <c r="T101" s="8">
        <f t="shared" si="17"/>
        <v>47.875</v>
      </c>
      <c r="U101" s="7">
        <f t="shared" si="18"/>
        <v>49.67499999999999</v>
      </c>
      <c r="V101" s="7">
        <f t="shared" si="19"/>
        <v>49.224999999999994</v>
      </c>
    </row>
    <row r="102" spans="1:22" ht="13.5" x14ac:dyDescent="0.25">
      <c r="A102" s="3">
        <f>RSI!A102</f>
        <v>44755</v>
      </c>
      <c r="B102" s="2">
        <f>RSI!B102</f>
        <v>14.633599999999999</v>
      </c>
      <c r="C102" s="2">
        <f>RSI!I102</f>
        <v>53.289370185152627</v>
      </c>
      <c r="D102" s="2">
        <f>MACD!E102</f>
        <v>0.25697485309166623</v>
      </c>
      <c r="E102" s="2">
        <f>MACD!F102</f>
        <v>0.10485762831518794</v>
      </c>
      <c r="F102" s="2">
        <f>'Moving Avg'!D102</f>
        <v>14.549599999999998</v>
      </c>
      <c r="G102" s="2">
        <f>'Moving Avg'!F102</f>
        <v>14.68587</v>
      </c>
      <c r="H102" s="2">
        <f>'Moving Avg'!G102</f>
        <v>14.303337999999995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CONFIRMED BEARISH</v>
      </c>
      <c r="M102" s="7">
        <f t="shared" si="10"/>
        <v>25</v>
      </c>
      <c r="N102" s="7">
        <f t="shared" si="11"/>
        <v>0</v>
      </c>
      <c r="O102" s="7">
        <f t="shared" si="12"/>
        <v>100</v>
      </c>
      <c r="P102" s="7">
        <f t="shared" si="13"/>
        <v>16.5</v>
      </c>
      <c r="Q102" s="8">
        <f t="shared" si="14"/>
        <v>26.225000000000001</v>
      </c>
      <c r="R102" s="8">
        <f t="shared" si="15"/>
        <v>44.125</v>
      </c>
      <c r="S102" s="8">
        <f t="shared" si="16"/>
        <v>36.174999999999997</v>
      </c>
      <c r="T102" s="8">
        <f t="shared" si="17"/>
        <v>35.375</v>
      </c>
      <c r="U102" s="7">
        <f t="shared" si="18"/>
        <v>35.508333333333333</v>
      </c>
      <c r="V102" s="7">
        <f t="shared" si="19"/>
        <v>35.474999999999994</v>
      </c>
    </row>
    <row r="103" spans="1:22" ht="13.5" x14ac:dyDescent="0.25">
      <c r="A103" s="3">
        <f>RSI!A103</f>
        <v>44756</v>
      </c>
      <c r="B103" s="2">
        <f>RSI!B103</f>
        <v>14.641500000000001</v>
      </c>
      <c r="C103" s="2">
        <f>RSI!I103</f>
        <v>53.476333828555646</v>
      </c>
      <c r="D103" s="2">
        <f>MACD!E103</f>
        <v>0.13861147910437488</v>
      </c>
      <c r="E103" s="2">
        <f>MACD!F103</f>
        <v>0.11160839847302532</v>
      </c>
      <c r="F103" s="2">
        <f>'Moving Avg'!D103</f>
        <v>14.597140000000001</v>
      </c>
      <c r="G103" s="2">
        <f>'Moving Avg'!F103</f>
        <v>14.69102</v>
      </c>
      <c r="H103" s="2">
        <f>'Moving Avg'!G103</f>
        <v>14.332951999999995</v>
      </c>
      <c r="I103" s="2">
        <f>'Moving Avg'!H103</f>
        <v>0</v>
      </c>
      <c r="J103" s="5" t="str">
        <f>OBV!F103</f>
        <v>BEARISH</v>
      </c>
      <c r="K103" s="5" t="str">
        <f>OBV!G103</f>
        <v>NEUTRAL</v>
      </c>
      <c r="L103" s="5" t="str">
        <f>OBV!H103</f>
        <v>BEARISH DIVERGENCE</v>
      </c>
      <c r="M103" s="7">
        <f t="shared" si="10"/>
        <v>25</v>
      </c>
      <c r="N103" s="7">
        <f t="shared" si="11"/>
        <v>0</v>
      </c>
      <c r="O103" s="7">
        <f t="shared" si="12"/>
        <v>100</v>
      </c>
      <c r="P103" s="7">
        <f t="shared" si="13"/>
        <v>16.5</v>
      </c>
      <c r="Q103" s="8">
        <f t="shared" si="14"/>
        <v>26.225000000000001</v>
      </c>
      <c r="R103" s="8">
        <f t="shared" si="15"/>
        <v>44.125</v>
      </c>
      <c r="S103" s="8">
        <f t="shared" si="16"/>
        <v>36.174999999999997</v>
      </c>
      <c r="T103" s="8">
        <f t="shared" si="17"/>
        <v>35.375</v>
      </c>
      <c r="U103" s="7">
        <f t="shared" si="18"/>
        <v>35.508333333333333</v>
      </c>
      <c r="V103" s="7">
        <f t="shared" si="19"/>
        <v>35.474999999999994</v>
      </c>
    </row>
    <row r="104" spans="1:22" ht="13.5" x14ac:dyDescent="0.25">
      <c r="A104" s="3">
        <f>RSI!A104</f>
        <v>44757</v>
      </c>
      <c r="B104" s="2">
        <f>RSI!B104</f>
        <v>14.641500000000001</v>
      </c>
      <c r="C104" s="2">
        <f>RSI!I104</f>
        <v>53.476333828555639</v>
      </c>
      <c r="D104" s="2">
        <f>MACD!E104</f>
        <v>0.12913634017867004</v>
      </c>
      <c r="E104" s="2">
        <f>MACD!F104</f>
        <v>0.11511398681415427</v>
      </c>
      <c r="F104" s="2">
        <f>'Moving Avg'!D104</f>
        <v>14.597140000000001</v>
      </c>
      <c r="G104" s="2">
        <f>'Moving Avg'!F104</f>
        <v>14.682304999999999</v>
      </c>
      <c r="H104" s="2">
        <f>'Moving Avg'!G104</f>
        <v>14.357727999999994</v>
      </c>
      <c r="I104" s="2">
        <f>'Moving Avg'!H104</f>
        <v>0</v>
      </c>
      <c r="J104" s="5" t="str">
        <f>OBV!F104</f>
        <v>BEARISH</v>
      </c>
      <c r="K104" s="5" t="str">
        <f>OBV!G104</f>
        <v>NEUTRAL</v>
      </c>
      <c r="L104" s="5" t="str">
        <f>OBV!H104</f>
        <v>NEUTRAL</v>
      </c>
      <c r="M104" s="7">
        <f t="shared" si="10"/>
        <v>25</v>
      </c>
      <c r="N104" s="7">
        <f t="shared" si="11"/>
        <v>0</v>
      </c>
      <c r="O104" s="7">
        <f t="shared" si="12"/>
        <v>100</v>
      </c>
      <c r="P104" s="7">
        <f t="shared" si="13"/>
        <v>16.5</v>
      </c>
      <c r="Q104" s="8">
        <f t="shared" si="14"/>
        <v>26.225000000000001</v>
      </c>
      <c r="R104" s="8">
        <f t="shared" si="15"/>
        <v>44.125</v>
      </c>
      <c r="S104" s="8">
        <f t="shared" si="16"/>
        <v>36.174999999999997</v>
      </c>
      <c r="T104" s="8">
        <f t="shared" si="17"/>
        <v>35.375</v>
      </c>
      <c r="U104" s="7">
        <f t="shared" si="18"/>
        <v>35.508333333333333</v>
      </c>
      <c r="V104" s="7">
        <f t="shared" si="19"/>
        <v>35.474999999999994</v>
      </c>
    </row>
    <row r="105" spans="1:22" ht="13.5" x14ac:dyDescent="0.25">
      <c r="A105" s="3">
        <f>RSI!A105</f>
        <v>44760</v>
      </c>
      <c r="B105" s="2">
        <f>RSI!B105</f>
        <v>14.578099999999999</v>
      </c>
      <c r="C105" s="2">
        <f>RSI!I105</f>
        <v>51.555678311438385</v>
      </c>
      <c r="D105" s="2">
        <f>MACD!E105</f>
        <v>0.11291865195849127</v>
      </c>
      <c r="E105" s="2">
        <f>MACD!F105</f>
        <v>0.11467491984302168</v>
      </c>
      <c r="F105" s="2">
        <f>'Moving Avg'!D105</f>
        <v>14.59872</v>
      </c>
      <c r="G105" s="2">
        <f>'Moving Avg'!F105</f>
        <v>14.678340000000002</v>
      </c>
      <c r="H105" s="2">
        <f>'Moving Avg'!G105</f>
        <v>14.381803999999995</v>
      </c>
      <c r="I105" s="2">
        <f>'Moving Avg'!H105</f>
        <v>0</v>
      </c>
      <c r="J105" s="5" t="str">
        <f>OBV!F105</f>
        <v>BEARISH</v>
      </c>
      <c r="K105" s="5" t="str">
        <f>OBV!G105</f>
        <v>NEUTRAL</v>
      </c>
      <c r="L105" s="5" t="str">
        <f>OBV!H105</f>
        <v>BEARISH DIVERGENCE</v>
      </c>
      <c r="M105" s="7">
        <f t="shared" si="10"/>
        <v>25</v>
      </c>
      <c r="N105" s="7">
        <f t="shared" si="11"/>
        <v>45</v>
      </c>
      <c r="O105" s="7">
        <f t="shared" si="12"/>
        <v>100</v>
      </c>
      <c r="P105" s="7">
        <f t="shared" si="13"/>
        <v>16.5</v>
      </c>
      <c r="Q105" s="8">
        <f t="shared" si="14"/>
        <v>41.975000000000001</v>
      </c>
      <c r="R105" s="8">
        <f t="shared" si="15"/>
        <v>53.125</v>
      </c>
      <c r="S105" s="8">
        <f t="shared" si="16"/>
        <v>42.924999999999997</v>
      </c>
      <c r="T105" s="8">
        <f t="shared" si="17"/>
        <v>46.625</v>
      </c>
      <c r="U105" s="7">
        <f t="shared" si="18"/>
        <v>46.008333333333326</v>
      </c>
      <c r="V105" s="7">
        <f t="shared" si="19"/>
        <v>46.162499999999994</v>
      </c>
    </row>
    <row r="106" spans="1:22" ht="13.5" x14ac:dyDescent="0.25">
      <c r="A106" s="3">
        <f>RSI!A106</f>
        <v>44761</v>
      </c>
      <c r="B106" s="2">
        <f>RSI!B106</f>
        <v>14.895</v>
      </c>
      <c r="C106" s="2">
        <f>RSI!I106</f>
        <v>59.404181199771031</v>
      </c>
      <c r="D106" s="2">
        <f>MACD!E106</f>
        <v>7.5451589655402884E-2</v>
      </c>
      <c r="E106" s="2">
        <f>MACD!F106</f>
        <v>0.10683025380549793</v>
      </c>
      <c r="F106" s="2">
        <f>'Moving Avg'!D106</f>
        <v>14.677940000000001</v>
      </c>
      <c r="G106" s="2">
        <f>'Moving Avg'!F106</f>
        <v>14.692205000000001</v>
      </c>
      <c r="H106" s="2">
        <f>'Moving Avg'!G106</f>
        <v>14.410795999999996</v>
      </c>
      <c r="I106" s="2">
        <f>'Moving Avg'!H106</f>
        <v>0</v>
      </c>
      <c r="J106" s="5" t="str">
        <f>OBV!F106</f>
        <v>BULLISH</v>
      </c>
      <c r="K106" s="5" t="str">
        <f>OBV!G106</f>
        <v>NEUTRAL</v>
      </c>
      <c r="L106" s="5" t="str">
        <f>OBV!H106</f>
        <v>CONFIRMED BULLISH</v>
      </c>
      <c r="M106" s="7">
        <f t="shared" si="10"/>
        <v>25</v>
      </c>
      <c r="N106" s="7">
        <f t="shared" si="11"/>
        <v>100</v>
      </c>
      <c r="O106" s="7">
        <f t="shared" si="12"/>
        <v>100</v>
      </c>
      <c r="P106" s="7">
        <f t="shared" si="13"/>
        <v>83.5</v>
      </c>
      <c r="Q106" s="8">
        <f t="shared" si="14"/>
        <v>71.275000000000006</v>
      </c>
      <c r="R106" s="8">
        <f t="shared" si="15"/>
        <v>80.875</v>
      </c>
      <c r="S106" s="8">
        <f t="shared" si="16"/>
        <v>81.325000000000003</v>
      </c>
      <c r="T106" s="8">
        <f t="shared" si="17"/>
        <v>77.125</v>
      </c>
      <c r="U106" s="7">
        <f t="shared" si="18"/>
        <v>77.825000000000003</v>
      </c>
      <c r="V106" s="7">
        <f t="shared" si="19"/>
        <v>77.650000000000006</v>
      </c>
    </row>
    <row r="107" spans="1:22" ht="13.5" x14ac:dyDescent="0.25">
      <c r="A107" s="3">
        <f>RSI!A107</f>
        <v>44762</v>
      </c>
      <c r="B107" s="2">
        <f>RSI!B107</f>
        <v>15.782400000000001</v>
      </c>
      <c r="C107" s="2">
        <f>RSI!I107</f>
        <v>72.728290234680472</v>
      </c>
      <c r="D107" s="2">
        <f>MACD!E107</f>
        <v>-1.3138292088100911E-2</v>
      </c>
      <c r="E107" s="2">
        <f>MACD!F107</f>
        <v>8.2836544626778169E-2</v>
      </c>
      <c r="F107" s="2">
        <f>'Moving Avg'!D107</f>
        <v>14.9077</v>
      </c>
      <c r="G107" s="2">
        <f>'Moving Avg'!F107</f>
        <v>14.733009999999998</v>
      </c>
      <c r="H107" s="2">
        <f>'Moving Avg'!G107</f>
        <v>14.456113999999996</v>
      </c>
      <c r="I107" s="2">
        <f>'Moving Avg'!H107</f>
        <v>0</v>
      </c>
      <c r="J107" s="5" t="str">
        <f>OBV!F107</f>
        <v>BULLISH</v>
      </c>
      <c r="K107" s="5" t="str">
        <f>OBV!G107</f>
        <v>STRONG</v>
      </c>
      <c r="L107" s="5" t="str">
        <f>OBV!H107</f>
        <v>CONFIRMED BULLISH</v>
      </c>
      <c r="M107" s="7">
        <f t="shared" si="10"/>
        <v>0</v>
      </c>
      <c r="N107" s="7">
        <f t="shared" si="11"/>
        <v>100</v>
      </c>
      <c r="O107" s="7">
        <f t="shared" si="12"/>
        <v>100</v>
      </c>
      <c r="P107" s="7">
        <f t="shared" si="13"/>
        <v>100</v>
      </c>
      <c r="Q107" s="8">
        <f t="shared" si="14"/>
        <v>65</v>
      </c>
      <c r="R107" s="8">
        <f t="shared" si="15"/>
        <v>80</v>
      </c>
      <c r="S107" s="8">
        <f t="shared" si="16"/>
        <v>85</v>
      </c>
      <c r="T107" s="8">
        <f t="shared" si="17"/>
        <v>75</v>
      </c>
      <c r="U107" s="7">
        <f t="shared" si="18"/>
        <v>76.666666666666671</v>
      </c>
      <c r="V107" s="7">
        <f t="shared" si="19"/>
        <v>76.25</v>
      </c>
    </row>
    <row r="108" spans="1:22" ht="13.5" x14ac:dyDescent="0.25">
      <c r="A108" s="3">
        <f>RSI!A108</f>
        <v>44763</v>
      </c>
      <c r="B108" s="2">
        <f>RSI!B108</f>
        <v>15.6873</v>
      </c>
      <c r="C108" s="2">
        <f>RSI!I108</f>
        <v>70.073934351654074</v>
      </c>
      <c r="D108" s="2">
        <f>MACD!E108</f>
        <v>-0.12604844682061511</v>
      </c>
      <c r="E108" s="2">
        <f>MACD!F108</f>
        <v>4.1059546337299517E-2</v>
      </c>
      <c r="F108" s="2">
        <f>'Moving Avg'!D108</f>
        <v>15.116859999999999</v>
      </c>
      <c r="G108" s="2">
        <f>'Moving Avg'!F108</f>
        <v>14.768660000000001</v>
      </c>
      <c r="H108" s="2">
        <f>'Moving Avg'!G108</f>
        <v>14.499529999999998</v>
      </c>
      <c r="I108" s="2">
        <f>'Moving Avg'!H108</f>
        <v>0</v>
      </c>
      <c r="J108" s="5" t="str">
        <f>OBV!F108</f>
        <v>BULLISH</v>
      </c>
      <c r="K108" s="5" t="str">
        <f>OBV!G108</f>
        <v>STRONG</v>
      </c>
      <c r="L108" s="5" t="str">
        <f>OBV!H108</f>
        <v>CONFIRMED BULLISH</v>
      </c>
      <c r="M108" s="7">
        <f t="shared" si="10"/>
        <v>0</v>
      </c>
      <c r="N108" s="7">
        <f t="shared" si="11"/>
        <v>100</v>
      </c>
      <c r="O108" s="7">
        <f t="shared" si="12"/>
        <v>100</v>
      </c>
      <c r="P108" s="7">
        <f t="shared" si="13"/>
        <v>100</v>
      </c>
      <c r="Q108" s="8">
        <f t="shared" si="14"/>
        <v>65</v>
      </c>
      <c r="R108" s="8">
        <f t="shared" si="15"/>
        <v>80</v>
      </c>
      <c r="S108" s="8">
        <f t="shared" si="16"/>
        <v>85</v>
      </c>
      <c r="T108" s="8">
        <f t="shared" si="17"/>
        <v>75</v>
      </c>
      <c r="U108" s="7">
        <f t="shared" si="18"/>
        <v>76.666666666666671</v>
      </c>
      <c r="V108" s="7">
        <f t="shared" si="19"/>
        <v>76.25</v>
      </c>
    </row>
    <row r="109" spans="1:22" ht="13.5" x14ac:dyDescent="0.25">
      <c r="A109" s="3">
        <f>RSI!A109</f>
        <v>44764</v>
      </c>
      <c r="B109" s="2">
        <f>RSI!B109</f>
        <v>15.837899999999999</v>
      </c>
      <c r="C109" s="2">
        <f>RSI!I109</f>
        <v>71.827455410348904</v>
      </c>
      <c r="D109" s="2">
        <f>MACD!E109</f>
        <v>-0.20228747463872843</v>
      </c>
      <c r="E109" s="2">
        <f>MACD!F109</f>
        <v>-7.6098578579060772E-3</v>
      </c>
      <c r="F109" s="2">
        <f>'Moving Avg'!D109</f>
        <v>15.35614</v>
      </c>
      <c r="G109" s="2">
        <f>'Moving Avg'!F109</f>
        <v>14.812240000000003</v>
      </c>
      <c r="H109" s="2">
        <f>'Moving Avg'!G109</f>
        <v>14.538985999999998</v>
      </c>
      <c r="I109" s="2">
        <f>'Moving Avg'!H109</f>
        <v>0</v>
      </c>
      <c r="J109" s="5" t="str">
        <f>OBV!F109</f>
        <v>BULLISH</v>
      </c>
      <c r="K109" s="5" t="str">
        <f>OBV!G109</f>
        <v>STRONG</v>
      </c>
      <c r="L109" s="5" t="str">
        <f>OBV!H109</f>
        <v>CONFIRMED BULLISH</v>
      </c>
      <c r="M109" s="7">
        <f t="shared" si="10"/>
        <v>0</v>
      </c>
      <c r="N109" s="7">
        <f t="shared" si="11"/>
        <v>100</v>
      </c>
      <c r="O109" s="7">
        <f t="shared" si="12"/>
        <v>100</v>
      </c>
      <c r="P109" s="7">
        <f t="shared" si="13"/>
        <v>100</v>
      </c>
      <c r="Q109" s="8">
        <f t="shared" si="14"/>
        <v>65</v>
      </c>
      <c r="R109" s="8">
        <f t="shared" si="15"/>
        <v>80</v>
      </c>
      <c r="S109" s="8">
        <f t="shared" si="16"/>
        <v>85</v>
      </c>
      <c r="T109" s="8">
        <f t="shared" si="17"/>
        <v>75</v>
      </c>
      <c r="U109" s="7">
        <f t="shared" si="18"/>
        <v>76.666666666666671</v>
      </c>
      <c r="V109" s="7">
        <f t="shared" si="19"/>
        <v>76.25</v>
      </c>
    </row>
    <row r="110" spans="1:22" ht="13.5" x14ac:dyDescent="0.25">
      <c r="A110" s="3">
        <f>RSI!A110</f>
        <v>44768</v>
      </c>
      <c r="B110" s="2">
        <f>RSI!B110</f>
        <v>15.7666</v>
      </c>
      <c r="C110" s="2">
        <f>RSI!I110</f>
        <v>69.743845136194182</v>
      </c>
      <c r="D110" s="2">
        <f>MACD!E110</f>
        <v>-0.27903557364564158</v>
      </c>
      <c r="E110" s="2">
        <f>MACD!F110</f>
        <v>-6.1895001015453179E-2</v>
      </c>
      <c r="F110" s="2">
        <f>'Moving Avg'!D110</f>
        <v>15.59384</v>
      </c>
      <c r="G110" s="2">
        <f>'Moving Avg'!F110</f>
        <v>14.851855</v>
      </c>
      <c r="H110" s="2">
        <f>'Moving Avg'!G110</f>
        <v>14.575591999999999</v>
      </c>
      <c r="I110" s="2">
        <f>'Moving Avg'!H110</f>
        <v>0</v>
      </c>
      <c r="J110" s="5" t="str">
        <f>OBV!F110</f>
        <v>BULLISH</v>
      </c>
      <c r="K110" s="5" t="str">
        <f>OBV!G110</f>
        <v>STRONG</v>
      </c>
      <c r="L110" s="5" t="str">
        <f>OBV!H110</f>
        <v>CONFIRMED BULLISH</v>
      </c>
      <c r="M110" s="7">
        <f t="shared" si="10"/>
        <v>25</v>
      </c>
      <c r="N110" s="7">
        <f t="shared" si="11"/>
        <v>100</v>
      </c>
      <c r="O110" s="7">
        <f t="shared" si="12"/>
        <v>100</v>
      </c>
      <c r="P110" s="7">
        <f t="shared" si="13"/>
        <v>100</v>
      </c>
      <c r="Q110" s="8">
        <f t="shared" si="14"/>
        <v>73.75</v>
      </c>
      <c r="R110" s="8">
        <f t="shared" si="15"/>
        <v>85</v>
      </c>
      <c r="S110" s="8">
        <f t="shared" si="16"/>
        <v>88.75</v>
      </c>
      <c r="T110" s="8">
        <f t="shared" si="17"/>
        <v>81.25</v>
      </c>
      <c r="U110" s="7">
        <f t="shared" si="18"/>
        <v>82.5</v>
      </c>
      <c r="V110" s="7">
        <f t="shared" si="19"/>
        <v>82.1875</v>
      </c>
    </row>
    <row r="111" spans="1:22" ht="13.5" x14ac:dyDescent="0.25">
      <c r="A111" s="3">
        <f>RSI!A111</f>
        <v>44769</v>
      </c>
      <c r="B111" s="2">
        <f>RSI!B111</f>
        <v>15.679399999999999</v>
      </c>
      <c r="C111" s="2">
        <f>RSI!I111</f>
        <v>67.17723575806346</v>
      </c>
      <c r="D111" s="2">
        <f>MACD!E111</f>
        <v>-0.35413011761236213</v>
      </c>
      <c r="E111" s="2">
        <f>MACD!F111</f>
        <v>-0.12034202433483497</v>
      </c>
      <c r="F111" s="2">
        <f>'Moving Avg'!D111</f>
        <v>15.750720000000001</v>
      </c>
      <c r="G111" s="2">
        <f>'Moving Avg'!F111</f>
        <v>14.887109999999998</v>
      </c>
      <c r="H111" s="2">
        <f>'Moving Avg'!G111</f>
        <v>14.605048</v>
      </c>
      <c r="I111" s="2">
        <f>'Moving Avg'!H111</f>
        <v>0</v>
      </c>
      <c r="J111" s="5" t="str">
        <f>OBV!F111</f>
        <v>BULLISH</v>
      </c>
      <c r="K111" s="5" t="str">
        <f>OBV!G111</f>
        <v>NEUTRAL</v>
      </c>
      <c r="L111" s="5" t="str">
        <f>OBV!H111</f>
        <v>CONFIRMED BULLISH</v>
      </c>
      <c r="M111" s="7">
        <f t="shared" si="10"/>
        <v>25</v>
      </c>
      <c r="N111" s="7">
        <f t="shared" si="11"/>
        <v>100</v>
      </c>
      <c r="O111" s="7">
        <f t="shared" si="12"/>
        <v>100</v>
      </c>
      <c r="P111" s="7">
        <f t="shared" si="13"/>
        <v>83.5</v>
      </c>
      <c r="Q111" s="8">
        <f t="shared" si="14"/>
        <v>71.275000000000006</v>
      </c>
      <c r="R111" s="8">
        <f t="shared" si="15"/>
        <v>80.875</v>
      </c>
      <c r="S111" s="8">
        <f t="shared" si="16"/>
        <v>81.325000000000003</v>
      </c>
      <c r="T111" s="8">
        <f t="shared" si="17"/>
        <v>77.125</v>
      </c>
      <c r="U111" s="7">
        <f t="shared" si="18"/>
        <v>77.825000000000003</v>
      </c>
      <c r="V111" s="7">
        <f t="shared" si="19"/>
        <v>77.650000000000006</v>
      </c>
    </row>
    <row r="112" spans="1:22" ht="13.5" x14ac:dyDescent="0.25">
      <c r="A112" s="3">
        <f>RSI!A112</f>
        <v>44770</v>
      </c>
      <c r="B112" s="2">
        <f>RSI!B112</f>
        <v>15.6873</v>
      </c>
      <c r="C112" s="2">
        <f>RSI!I112</f>
        <v>67.294662716347091</v>
      </c>
      <c r="D112" s="2">
        <f>MACD!E112</f>
        <v>-0.40224430314056292</v>
      </c>
      <c r="E112" s="2">
        <f>MACD!F112</f>
        <v>-0.17672248009598057</v>
      </c>
      <c r="F112" s="2">
        <f>'Moving Avg'!D112</f>
        <v>15.7317</v>
      </c>
      <c r="G112" s="2">
        <f>'Moving Avg'!F112</f>
        <v>14.923554999999999</v>
      </c>
      <c r="H112" s="2">
        <f>'Moving Avg'!G112</f>
        <v>14.628544000000002</v>
      </c>
      <c r="I112" s="2">
        <f>'Moving Avg'!H112</f>
        <v>0</v>
      </c>
      <c r="J112" s="5" t="str">
        <f>OBV!F112</f>
        <v>BULLISH</v>
      </c>
      <c r="K112" s="5" t="str">
        <f>OBV!G112</f>
        <v>NEUTRAL</v>
      </c>
      <c r="L112" s="5" t="str">
        <f>OBV!H112</f>
        <v>BULLISH DIVERGENCE</v>
      </c>
      <c r="M112" s="7">
        <f t="shared" si="10"/>
        <v>25</v>
      </c>
      <c r="N112" s="7">
        <f t="shared" si="11"/>
        <v>100</v>
      </c>
      <c r="O112" s="7">
        <f t="shared" si="12"/>
        <v>100</v>
      </c>
      <c r="P112" s="7">
        <f t="shared" si="13"/>
        <v>66.5</v>
      </c>
      <c r="Q112" s="8">
        <f t="shared" si="14"/>
        <v>68.724999999999994</v>
      </c>
      <c r="R112" s="8">
        <f t="shared" si="15"/>
        <v>76.625</v>
      </c>
      <c r="S112" s="8">
        <f t="shared" si="16"/>
        <v>73.674999999999997</v>
      </c>
      <c r="T112" s="8">
        <f t="shared" si="17"/>
        <v>72.875</v>
      </c>
      <c r="U112" s="7">
        <f t="shared" si="18"/>
        <v>73.008333333333326</v>
      </c>
      <c r="V112" s="7">
        <f t="shared" si="19"/>
        <v>72.974999999999994</v>
      </c>
    </row>
    <row r="113" spans="1:22" ht="13.5" x14ac:dyDescent="0.25">
      <c r="A113" s="3">
        <f>RSI!A113</f>
        <v>44771</v>
      </c>
      <c r="B113" s="2">
        <f>RSI!B113</f>
        <v>15.6873</v>
      </c>
      <c r="C113" s="2">
        <f>RSI!I113</f>
        <v>67.294662716347091</v>
      </c>
      <c r="D113" s="2">
        <f>MACD!E113</f>
        <v>-0.44614921427358922</v>
      </c>
      <c r="E113" s="2">
        <f>MACD!F113</f>
        <v>-0.23060782693150231</v>
      </c>
      <c r="F113" s="2">
        <f>'Moving Avg'!D113</f>
        <v>15.7317</v>
      </c>
      <c r="G113" s="2">
        <f>'Moving Avg'!F113</f>
        <v>15.004765000000001</v>
      </c>
      <c r="H113" s="2">
        <f>'Moving Avg'!G113</f>
        <v>14.653462000000001</v>
      </c>
      <c r="I113" s="2">
        <f>'Moving Avg'!H113</f>
        <v>0</v>
      </c>
      <c r="J113" s="5" t="str">
        <f>OBV!F113</f>
        <v>BULLISH</v>
      </c>
      <c r="K113" s="5" t="str">
        <f>OBV!G113</f>
        <v>NEUTRAL</v>
      </c>
      <c r="L113" s="5" t="str">
        <f>OBV!H113</f>
        <v>NEUTRAL</v>
      </c>
      <c r="M113" s="7">
        <f t="shared" si="10"/>
        <v>25</v>
      </c>
      <c r="N113" s="7">
        <f t="shared" si="11"/>
        <v>100</v>
      </c>
      <c r="O113" s="7">
        <f t="shared" si="12"/>
        <v>100</v>
      </c>
      <c r="P113" s="7">
        <f t="shared" si="13"/>
        <v>49.5</v>
      </c>
      <c r="Q113" s="8">
        <f t="shared" si="14"/>
        <v>66.174999999999997</v>
      </c>
      <c r="R113" s="8">
        <f t="shared" si="15"/>
        <v>72.375</v>
      </c>
      <c r="S113" s="8">
        <f t="shared" si="16"/>
        <v>66.025000000000006</v>
      </c>
      <c r="T113" s="8">
        <f t="shared" si="17"/>
        <v>68.625</v>
      </c>
      <c r="U113" s="7">
        <f t="shared" si="18"/>
        <v>68.191666666666677</v>
      </c>
      <c r="V113" s="7">
        <f t="shared" si="19"/>
        <v>68.300000000000011</v>
      </c>
    </row>
    <row r="114" spans="1:22" ht="13.5" x14ac:dyDescent="0.25">
      <c r="A114" s="3">
        <f>RSI!A114</f>
        <v>44774</v>
      </c>
      <c r="B114" s="2">
        <f>RSI!B114</f>
        <v>15.663600000000001</v>
      </c>
      <c r="C114" s="2">
        <f>RSI!I114</f>
        <v>66.467308710538418</v>
      </c>
      <c r="D114" s="2">
        <f>MACD!E114</f>
        <v>-0.48562572055418407</v>
      </c>
      <c r="E114" s="2">
        <f>MACD!F114</f>
        <v>-0.2816114056560387</v>
      </c>
      <c r="F114" s="2">
        <f>'Moving Avg'!D114</f>
        <v>15.69684</v>
      </c>
      <c r="G114" s="2">
        <f>'Moving Avg'!F114</f>
        <v>15.055074999999999</v>
      </c>
      <c r="H114" s="2">
        <f>'Moving Avg'!G114</f>
        <v>14.682318000000002</v>
      </c>
      <c r="I114" s="2">
        <f>'Moving Avg'!H114</f>
        <v>0</v>
      </c>
      <c r="J114" s="5" t="str">
        <f>OBV!F114</f>
        <v>BEARISH</v>
      </c>
      <c r="K114" s="5" t="str">
        <f>OBV!G114</f>
        <v>WEAK</v>
      </c>
      <c r="L114" s="5" t="str">
        <f>OBV!H114</f>
        <v>CONFIRMED BEARISH</v>
      </c>
      <c r="M114" s="7">
        <f t="shared" si="10"/>
        <v>25</v>
      </c>
      <c r="N114" s="7">
        <f t="shared" si="11"/>
        <v>100</v>
      </c>
      <c r="O114" s="7">
        <f t="shared" si="12"/>
        <v>100</v>
      </c>
      <c r="P114" s="7">
        <f t="shared" si="13"/>
        <v>0</v>
      </c>
      <c r="Q114" s="8">
        <f t="shared" si="14"/>
        <v>58.75</v>
      </c>
      <c r="R114" s="8">
        <f t="shared" si="15"/>
        <v>60</v>
      </c>
      <c r="S114" s="8">
        <f t="shared" si="16"/>
        <v>43.75</v>
      </c>
      <c r="T114" s="8">
        <f t="shared" si="17"/>
        <v>56.25</v>
      </c>
      <c r="U114" s="7">
        <f t="shared" si="18"/>
        <v>54.166666666666664</v>
      </c>
      <c r="V114" s="7">
        <f t="shared" si="19"/>
        <v>54.6875</v>
      </c>
    </row>
    <row r="115" spans="1:22" ht="13.5" x14ac:dyDescent="0.25">
      <c r="A115" s="3">
        <f>RSI!A115</f>
        <v>44775</v>
      </c>
      <c r="B115" s="2">
        <f>RSI!B115</f>
        <v>15.6081</v>
      </c>
      <c r="C115" s="2">
        <f>RSI!I115</f>
        <v>64.468426762662304</v>
      </c>
      <c r="D115" s="2">
        <f>MACD!E115</f>
        <v>-0.52831100928622554</v>
      </c>
      <c r="E115" s="2">
        <f>MACD!F115</f>
        <v>-0.33095132638207608</v>
      </c>
      <c r="F115" s="2">
        <f>'Moving Avg'!D115</f>
        <v>15.665140000000003</v>
      </c>
      <c r="G115" s="2">
        <f>'Moving Avg'!F115</f>
        <v>15.106574999999998</v>
      </c>
      <c r="H115" s="2">
        <f>'Moving Avg'!G115</f>
        <v>14.710206000000003</v>
      </c>
      <c r="I115" s="2">
        <f>'Moving Avg'!H115</f>
        <v>0</v>
      </c>
      <c r="J115" s="5" t="str">
        <f>OBV!F115</f>
        <v>BEARISH</v>
      </c>
      <c r="K115" s="5" t="str">
        <f>OBV!G115</f>
        <v>NEUTRAL</v>
      </c>
      <c r="L115" s="5" t="str">
        <f>OBV!H115</f>
        <v>CONFIRMED BEARISH</v>
      </c>
      <c r="M115" s="7">
        <f t="shared" si="10"/>
        <v>25</v>
      </c>
      <c r="N115" s="7">
        <f t="shared" si="11"/>
        <v>100</v>
      </c>
      <c r="O115" s="7">
        <f t="shared" si="12"/>
        <v>100</v>
      </c>
      <c r="P115" s="7">
        <f t="shared" si="13"/>
        <v>16.5</v>
      </c>
      <c r="Q115" s="8">
        <f t="shared" si="14"/>
        <v>61.225000000000001</v>
      </c>
      <c r="R115" s="8">
        <f t="shared" si="15"/>
        <v>64.125</v>
      </c>
      <c r="S115" s="8">
        <f t="shared" si="16"/>
        <v>51.174999999999997</v>
      </c>
      <c r="T115" s="8">
        <f t="shared" si="17"/>
        <v>60.375</v>
      </c>
      <c r="U115" s="7">
        <f t="shared" si="18"/>
        <v>58.841666666666661</v>
      </c>
      <c r="V115" s="7">
        <f t="shared" si="19"/>
        <v>59.224999999999994</v>
      </c>
    </row>
    <row r="116" spans="1:22" ht="13.5" x14ac:dyDescent="0.25">
      <c r="A116" s="3">
        <f>RSI!A116</f>
        <v>44776</v>
      </c>
      <c r="B116" s="2">
        <f>RSI!B116</f>
        <v>15.3704</v>
      </c>
      <c r="C116" s="2">
        <f>RSI!I116</f>
        <v>56.615440715298639</v>
      </c>
      <c r="D116" s="2">
        <f>MACD!E116</f>
        <v>-0.50110989921262572</v>
      </c>
      <c r="E116" s="2">
        <f>MACD!F116</f>
        <v>-0.36498304094818601</v>
      </c>
      <c r="F116" s="2">
        <f>'Moving Avg'!D116</f>
        <v>15.603339999999999</v>
      </c>
      <c r="G116" s="2">
        <f>'Moving Avg'!F116</f>
        <v>15.146189999999999</v>
      </c>
      <c r="H116" s="2">
        <f>'Moving Avg'!G116</f>
        <v>14.73462</v>
      </c>
      <c r="I116" s="2">
        <f>'Moving Avg'!H116</f>
        <v>0</v>
      </c>
      <c r="J116" s="5" t="str">
        <f>OBV!F116</f>
        <v>BEARISH</v>
      </c>
      <c r="K116" s="5" t="str">
        <f>OBV!G116</f>
        <v>WEAK</v>
      </c>
      <c r="L116" s="5" t="str">
        <f>OBV!H116</f>
        <v>CONFIRMED BEARISH</v>
      </c>
      <c r="M116" s="7">
        <f t="shared" si="10"/>
        <v>25</v>
      </c>
      <c r="N116" s="7">
        <f t="shared" si="11"/>
        <v>100</v>
      </c>
      <c r="O116" s="7">
        <f t="shared" si="12"/>
        <v>100</v>
      </c>
      <c r="P116" s="7">
        <f t="shared" si="13"/>
        <v>0</v>
      </c>
      <c r="Q116" s="8">
        <f t="shared" si="14"/>
        <v>58.75</v>
      </c>
      <c r="R116" s="8">
        <f t="shared" si="15"/>
        <v>60</v>
      </c>
      <c r="S116" s="8">
        <f t="shared" si="16"/>
        <v>43.75</v>
      </c>
      <c r="T116" s="8">
        <f t="shared" si="17"/>
        <v>56.25</v>
      </c>
      <c r="U116" s="7">
        <f t="shared" si="18"/>
        <v>54.166666666666664</v>
      </c>
      <c r="V116" s="7">
        <f t="shared" si="19"/>
        <v>54.6875</v>
      </c>
    </row>
    <row r="117" spans="1:22" ht="13.5" x14ac:dyDescent="0.25">
      <c r="A117" s="3">
        <f>RSI!A117</f>
        <v>44777</v>
      </c>
      <c r="B117" s="2">
        <f>RSI!B117</f>
        <v>15.5685</v>
      </c>
      <c r="C117" s="2">
        <f>RSI!I117</f>
        <v>60.891102143710512</v>
      </c>
      <c r="D117" s="2">
        <f>MACD!E117</f>
        <v>-0.35765649503288266</v>
      </c>
      <c r="E117" s="2">
        <f>MACD!F117</f>
        <v>-0.36351773176512536</v>
      </c>
      <c r="F117" s="2">
        <f>'Moving Avg'!D117</f>
        <v>15.579580000000002</v>
      </c>
      <c r="G117" s="2">
        <f>'Moving Avg'!F117</f>
        <v>15.192145</v>
      </c>
      <c r="H117" s="2">
        <f>'Moving Avg'!G117</f>
        <v>14.762142000000004</v>
      </c>
      <c r="I117" s="2">
        <f>'Moving Avg'!H117</f>
        <v>0</v>
      </c>
      <c r="J117" s="5" t="str">
        <f>OBV!F117</f>
        <v>BEARISH</v>
      </c>
      <c r="K117" s="5" t="str">
        <f>OBV!G117</f>
        <v>NEUTRAL</v>
      </c>
      <c r="L117" s="5" t="str">
        <f>OBV!H117</f>
        <v>CONFIRMED BEARISH</v>
      </c>
      <c r="M117" s="7">
        <f t="shared" si="10"/>
        <v>25</v>
      </c>
      <c r="N117" s="7">
        <f t="shared" si="11"/>
        <v>0</v>
      </c>
      <c r="O117" s="7">
        <f t="shared" si="12"/>
        <v>100</v>
      </c>
      <c r="P117" s="7">
        <f t="shared" si="13"/>
        <v>16.5</v>
      </c>
      <c r="Q117" s="8">
        <f t="shared" si="14"/>
        <v>26.225000000000001</v>
      </c>
      <c r="R117" s="8">
        <f t="shared" si="15"/>
        <v>44.125</v>
      </c>
      <c r="S117" s="8">
        <f t="shared" si="16"/>
        <v>36.174999999999997</v>
      </c>
      <c r="T117" s="8">
        <f t="shared" si="17"/>
        <v>35.375</v>
      </c>
      <c r="U117" s="7">
        <f t="shared" si="18"/>
        <v>35.508333333333333</v>
      </c>
      <c r="V117" s="7">
        <f t="shared" si="19"/>
        <v>35.474999999999994</v>
      </c>
    </row>
    <row r="118" spans="1:22" ht="13.5" x14ac:dyDescent="0.25">
      <c r="A118" s="3">
        <f>RSI!A118</f>
        <v>44778</v>
      </c>
      <c r="B118" s="2">
        <f>RSI!B118</f>
        <v>15.600199999999999</v>
      </c>
      <c r="C118" s="2">
        <f>RSI!I118</f>
        <v>61.544216532247887</v>
      </c>
      <c r="D118" s="2">
        <f>MACD!E118</f>
        <v>-0.25572967984894746</v>
      </c>
      <c r="E118" s="2">
        <f>MACD!F118</f>
        <v>-0.3419601213818898</v>
      </c>
      <c r="F118" s="2">
        <f>'Moving Avg'!D118</f>
        <v>15.56216</v>
      </c>
      <c r="G118" s="2">
        <f>'Moving Avg'!F118</f>
        <v>15.251965000000002</v>
      </c>
      <c r="H118" s="2">
        <f>'Moving Avg'!G118</f>
        <v>14.789588000000002</v>
      </c>
      <c r="I118" s="2">
        <f>'Moving Avg'!H118</f>
        <v>0</v>
      </c>
      <c r="J118" s="5" t="str">
        <f>OBV!F118</f>
        <v>BEARISH</v>
      </c>
      <c r="K118" s="5" t="str">
        <f>OBV!G118</f>
        <v>NEUTRAL</v>
      </c>
      <c r="L118" s="5" t="str">
        <f>OBV!H118</f>
        <v>CONFIRMED BEARISH</v>
      </c>
      <c r="M118" s="7">
        <f t="shared" si="10"/>
        <v>25</v>
      </c>
      <c r="N118" s="7">
        <f t="shared" si="11"/>
        <v>0</v>
      </c>
      <c r="O118" s="7">
        <f t="shared" si="12"/>
        <v>100</v>
      </c>
      <c r="P118" s="7">
        <f t="shared" si="13"/>
        <v>16.5</v>
      </c>
      <c r="Q118" s="8">
        <f t="shared" si="14"/>
        <v>26.225000000000001</v>
      </c>
      <c r="R118" s="8">
        <f t="shared" si="15"/>
        <v>44.125</v>
      </c>
      <c r="S118" s="8">
        <f t="shared" si="16"/>
        <v>36.174999999999997</v>
      </c>
      <c r="T118" s="8">
        <f t="shared" si="17"/>
        <v>35.375</v>
      </c>
      <c r="U118" s="7">
        <f t="shared" si="18"/>
        <v>35.508333333333333</v>
      </c>
      <c r="V118" s="7">
        <f t="shared" si="19"/>
        <v>35.474999999999994</v>
      </c>
    </row>
    <row r="119" spans="1:22" ht="13.5" x14ac:dyDescent="0.25">
      <c r="A119" s="3">
        <f>RSI!A119</f>
        <v>44781</v>
      </c>
      <c r="B119" s="2">
        <f>RSI!B119</f>
        <v>15.560600000000001</v>
      </c>
      <c r="C119" s="2">
        <f>RSI!I119</f>
        <v>60.191918343496454</v>
      </c>
      <c r="D119" s="2">
        <f>MACD!E119</f>
        <v>-0.14586303342450968</v>
      </c>
      <c r="E119" s="2">
        <f>MACD!F119</f>
        <v>-0.30274070379041379</v>
      </c>
      <c r="F119" s="2">
        <f>'Moving Avg'!D119</f>
        <v>15.541559999999999</v>
      </c>
      <c r="G119" s="2">
        <f>'Moving Avg'!F119</f>
        <v>15.29792</v>
      </c>
      <c r="H119" s="2">
        <f>'Moving Avg'!G119</f>
        <v>14.813538000000003</v>
      </c>
      <c r="I119" s="2">
        <f>'Moving Avg'!H119</f>
        <v>0</v>
      </c>
      <c r="J119" s="5" t="str">
        <f>OBV!F119</f>
        <v>BULLISH</v>
      </c>
      <c r="K119" s="5" t="str">
        <f>OBV!G119</f>
        <v>NEUTRAL</v>
      </c>
      <c r="L119" s="5" t="str">
        <f>OBV!H119</f>
        <v>BULLISH DIVERGENCE</v>
      </c>
      <c r="M119" s="7">
        <f t="shared" si="10"/>
        <v>25</v>
      </c>
      <c r="N119" s="7">
        <f t="shared" si="11"/>
        <v>0</v>
      </c>
      <c r="O119" s="7">
        <f t="shared" si="12"/>
        <v>100</v>
      </c>
      <c r="P119" s="7">
        <f t="shared" si="13"/>
        <v>66.5</v>
      </c>
      <c r="Q119" s="8">
        <f t="shared" si="14"/>
        <v>33.725000000000001</v>
      </c>
      <c r="R119" s="8">
        <f t="shared" si="15"/>
        <v>56.625</v>
      </c>
      <c r="S119" s="8">
        <f t="shared" si="16"/>
        <v>58.674999999999997</v>
      </c>
      <c r="T119" s="8">
        <f t="shared" si="17"/>
        <v>47.875</v>
      </c>
      <c r="U119" s="7">
        <f t="shared" si="18"/>
        <v>49.67499999999999</v>
      </c>
      <c r="V119" s="7">
        <f t="shared" si="19"/>
        <v>49.224999999999994</v>
      </c>
    </row>
    <row r="120" spans="1:22" ht="13.5" x14ac:dyDescent="0.25">
      <c r="A120" s="3">
        <f>RSI!A120</f>
        <v>44782</v>
      </c>
      <c r="B120" s="2">
        <f>RSI!B120</f>
        <v>15.5685</v>
      </c>
      <c r="C120" s="2">
        <f>RSI!I120</f>
        <v>60.378955429976976</v>
      </c>
      <c r="D120" s="2">
        <f>MACD!E120</f>
        <v>-6.6517221742405042E-2</v>
      </c>
      <c r="E120" s="2">
        <f>MACD!F120</f>
        <v>-0.25549600738081207</v>
      </c>
      <c r="F120" s="2">
        <f>'Moving Avg'!D120</f>
        <v>15.53364</v>
      </c>
      <c r="G120" s="2">
        <f>'Moving Avg'!F120</f>
        <v>15.347834999999998</v>
      </c>
      <c r="H120" s="2">
        <f>'Moving Avg'!G120</f>
        <v>14.840350000000003</v>
      </c>
      <c r="I120" s="2">
        <f>'Moving Avg'!H120</f>
        <v>0</v>
      </c>
      <c r="J120" s="5" t="str">
        <f>OBV!F120</f>
        <v>BULLISH</v>
      </c>
      <c r="K120" s="5" t="str">
        <f>OBV!G120</f>
        <v>NEUTRAL</v>
      </c>
      <c r="L120" s="5" t="str">
        <f>OBV!H120</f>
        <v>BULLISH DIVERGENCE</v>
      </c>
      <c r="M120" s="7">
        <f t="shared" si="10"/>
        <v>25</v>
      </c>
      <c r="N120" s="7">
        <f t="shared" si="11"/>
        <v>0</v>
      </c>
      <c r="O120" s="7">
        <f t="shared" si="12"/>
        <v>100</v>
      </c>
      <c r="P120" s="7">
        <f t="shared" si="13"/>
        <v>66.5</v>
      </c>
      <c r="Q120" s="8">
        <f t="shared" si="14"/>
        <v>33.725000000000001</v>
      </c>
      <c r="R120" s="8">
        <f t="shared" si="15"/>
        <v>56.625</v>
      </c>
      <c r="S120" s="8">
        <f t="shared" si="16"/>
        <v>58.674999999999997</v>
      </c>
      <c r="T120" s="8">
        <f t="shared" si="17"/>
        <v>47.875</v>
      </c>
      <c r="U120" s="7">
        <f t="shared" si="18"/>
        <v>49.67499999999999</v>
      </c>
      <c r="V120" s="7">
        <f t="shared" si="19"/>
        <v>49.224999999999994</v>
      </c>
    </row>
    <row r="121" spans="1:22" ht="13.5" x14ac:dyDescent="0.25">
      <c r="A121" s="3">
        <f>RSI!A121</f>
        <v>44783</v>
      </c>
      <c r="B121" s="2">
        <f>RSI!B121</f>
        <v>15.5685</v>
      </c>
      <c r="C121" s="2">
        <f>RSI!I121</f>
        <v>60.378955429976976</v>
      </c>
      <c r="D121" s="2">
        <f>MACD!E121</f>
        <v>-1.475150351007315E-2</v>
      </c>
      <c r="E121" s="2">
        <f>MACD!F121</f>
        <v>-0.20734710660666431</v>
      </c>
      <c r="F121" s="2">
        <f>'Moving Avg'!D121</f>
        <v>15.573259999999999</v>
      </c>
      <c r="G121" s="2">
        <f>'Moving Avg'!F121</f>
        <v>15.401315</v>
      </c>
      <c r="H121" s="2">
        <f>'Moving Avg'!G121</f>
        <v>14.868584000000004</v>
      </c>
      <c r="I121" s="2">
        <f>'Moving Avg'!H121</f>
        <v>0</v>
      </c>
      <c r="J121" s="5" t="str">
        <f>OBV!F121</f>
        <v>BULLISH</v>
      </c>
      <c r="K121" s="5" t="str">
        <f>OBV!G121</f>
        <v>STRONG</v>
      </c>
      <c r="L121" s="5" t="str">
        <f>OBV!H121</f>
        <v>CONFIRMED BULLISH</v>
      </c>
      <c r="M121" s="7">
        <f t="shared" si="10"/>
        <v>25</v>
      </c>
      <c r="N121" s="7">
        <f t="shared" si="11"/>
        <v>0</v>
      </c>
      <c r="O121" s="7">
        <f t="shared" si="12"/>
        <v>100</v>
      </c>
      <c r="P121" s="7">
        <f t="shared" si="13"/>
        <v>100</v>
      </c>
      <c r="Q121" s="8">
        <f t="shared" si="14"/>
        <v>38.75</v>
      </c>
      <c r="R121" s="8">
        <f t="shared" si="15"/>
        <v>65</v>
      </c>
      <c r="S121" s="8">
        <f t="shared" si="16"/>
        <v>73.75</v>
      </c>
      <c r="T121" s="8">
        <f t="shared" si="17"/>
        <v>56.25</v>
      </c>
      <c r="U121" s="7">
        <f t="shared" si="18"/>
        <v>59.166666666666664</v>
      </c>
      <c r="V121" s="7">
        <f t="shared" si="19"/>
        <v>58.4375</v>
      </c>
    </row>
    <row r="122" spans="1:22" ht="13.5" x14ac:dyDescent="0.25">
      <c r="A122" s="3">
        <f>RSI!A122</f>
        <v>44784</v>
      </c>
      <c r="B122" s="2">
        <f>RSI!B122</f>
        <v>15.679399999999999</v>
      </c>
      <c r="C122" s="2">
        <f>RSI!I122</f>
        <v>63.194383266524753</v>
      </c>
      <c r="D122" s="2">
        <f>MACD!E122</f>
        <v>2.02381789056858E-2</v>
      </c>
      <c r="E122" s="2">
        <f>MACD!F122</f>
        <v>-0.1618300495041943</v>
      </c>
      <c r="F122" s="2">
        <f>'Moving Avg'!D122</f>
        <v>15.59544</v>
      </c>
      <c r="G122" s="2">
        <f>'Moving Avg'!F122</f>
        <v>15.453605</v>
      </c>
      <c r="H122" s="2">
        <f>'Moving Avg'!G122</f>
        <v>14.898040000000002</v>
      </c>
      <c r="I122" s="2">
        <f>'Moving Avg'!H122</f>
        <v>0</v>
      </c>
      <c r="J122" s="5" t="str">
        <f>OBV!F122</f>
        <v>BULLISH</v>
      </c>
      <c r="K122" s="5" t="str">
        <f>OBV!G122</f>
        <v>STRONG</v>
      </c>
      <c r="L122" s="5" t="str">
        <f>OBV!H122</f>
        <v>CONFIRMED BULLISH</v>
      </c>
      <c r="M122" s="7">
        <f t="shared" si="10"/>
        <v>25</v>
      </c>
      <c r="N122" s="7">
        <f t="shared" si="11"/>
        <v>0</v>
      </c>
      <c r="O122" s="7">
        <f t="shared" si="12"/>
        <v>100</v>
      </c>
      <c r="P122" s="7">
        <f t="shared" si="13"/>
        <v>100</v>
      </c>
      <c r="Q122" s="8">
        <f t="shared" si="14"/>
        <v>38.75</v>
      </c>
      <c r="R122" s="8">
        <f t="shared" si="15"/>
        <v>65</v>
      </c>
      <c r="S122" s="8">
        <f t="shared" si="16"/>
        <v>73.75</v>
      </c>
      <c r="T122" s="8">
        <f t="shared" si="17"/>
        <v>56.25</v>
      </c>
      <c r="U122" s="7">
        <f t="shared" si="18"/>
        <v>59.166666666666664</v>
      </c>
      <c r="V122" s="7">
        <f t="shared" si="19"/>
        <v>58.4375</v>
      </c>
    </row>
    <row r="123" spans="1:22" ht="13.5" x14ac:dyDescent="0.25">
      <c r="A123" s="3">
        <f>RSI!A123</f>
        <v>44785</v>
      </c>
      <c r="B123" s="2">
        <f>RSI!B123</f>
        <v>15.6873</v>
      </c>
      <c r="C123" s="2">
        <f>RSI!I123</f>
        <v>63.393933286003033</v>
      </c>
      <c r="D123" s="2">
        <f>MACD!E123</f>
        <v>4.6925956537341662E-2</v>
      </c>
      <c r="E123" s="2">
        <f>MACD!F123</f>
        <v>-0.12007884829588712</v>
      </c>
      <c r="F123" s="2">
        <f>'Moving Avg'!D123</f>
        <v>15.612860000000001</v>
      </c>
      <c r="G123" s="2">
        <f>'Moving Avg'!F123</f>
        <v>15.505894999999995</v>
      </c>
      <c r="H123" s="2">
        <f>'Moving Avg'!G123</f>
        <v>14.927654000000002</v>
      </c>
      <c r="I123" s="2">
        <f>'Moving Avg'!H123</f>
        <v>0</v>
      </c>
      <c r="J123" s="5" t="str">
        <f>OBV!F123</f>
        <v>BULLISH</v>
      </c>
      <c r="K123" s="5" t="str">
        <f>OBV!G123</f>
        <v>STRONG</v>
      </c>
      <c r="L123" s="5" t="str">
        <f>OBV!H123</f>
        <v>CONFIRMED BULLISH</v>
      </c>
      <c r="M123" s="7">
        <f t="shared" si="10"/>
        <v>25</v>
      </c>
      <c r="N123" s="7">
        <f t="shared" si="11"/>
        <v>0</v>
      </c>
      <c r="O123" s="7">
        <f t="shared" si="12"/>
        <v>100</v>
      </c>
      <c r="P123" s="7">
        <f t="shared" si="13"/>
        <v>100</v>
      </c>
      <c r="Q123" s="8">
        <f t="shared" si="14"/>
        <v>38.75</v>
      </c>
      <c r="R123" s="8">
        <f t="shared" si="15"/>
        <v>65</v>
      </c>
      <c r="S123" s="8">
        <f t="shared" si="16"/>
        <v>73.75</v>
      </c>
      <c r="T123" s="8">
        <f t="shared" si="17"/>
        <v>56.25</v>
      </c>
      <c r="U123" s="7">
        <f t="shared" si="18"/>
        <v>59.166666666666664</v>
      </c>
      <c r="V123" s="7">
        <f t="shared" si="19"/>
        <v>58.4375</v>
      </c>
    </row>
    <row r="124" spans="1:22" ht="13.5" x14ac:dyDescent="0.25">
      <c r="A124" s="3">
        <f>RSI!A124</f>
        <v>44788</v>
      </c>
      <c r="B124" s="2">
        <f>RSI!B124</f>
        <v>15.4496</v>
      </c>
      <c r="C124" s="2">
        <f>RSI!I124</f>
        <v>53.921038811491556</v>
      </c>
      <c r="D124" s="2">
        <f>MACD!E124</f>
        <v>8.1261668852317115E-2</v>
      </c>
      <c r="E124" s="2">
        <f>MACD!F124</f>
        <v>-7.9810744866246286E-2</v>
      </c>
      <c r="F124" s="2">
        <f>'Moving Avg'!D124</f>
        <v>15.59066</v>
      </c>
      <c r="G124" s="2">
        <f>'Moving Avg'!F124</f>
        <v>15.546299999999997</v>
      </c>
      <c r="H124" s="2">
        <f>'Moving Avg'!G124</f>
        <v>14.953510000000003</v>
      </c>
      <c r="I124" s="2">
        <f>'Moving Avg'!H124</f>
        <v>0</v>
      </c>
      <c r="J124" s="5" t="str">
        <f>OBV!F124</f>
        <v>BULLISH</v>
      </c>
      <c r="K124" s="5" t="str">
        <f>OBV!G124</f>
        <v>NEUTRAL</v>
      </c>
      <c r="L124" s="5" t="str">
        <f>OBV!H124</f>
        <v>BULLISH DIVERGENCE</v>
      </c>
      <c r="M124" s="7">
        <f t="shared" si="10"/>
        <v>25</v>
      </c>
      <c r="N124" s="7">
        <f t="shared" si="11"/>
        <v>0</v>
      </c>
      <c r="O124" s="7">
        <f t="shared" si="12"/>
        <v>100</v>
      </c>
      <c r="P124" s="7">
        <f t="shared" si="13"/>
        <v>66.5</v>
      </c>
      <c r="Q124" s="8">
        <f t="shared" si="14"/>
        <v>33.725000000000001</v>
      </c>
      <c r="R124" s="8">
        <f t="shared" si="15"/>
        <v>56.625</v>
      </c>
      <c r="S124" s="8">
        <f t="shared" si="16"/>
        <v>58.674999999999997</v>
      </c>
      <c r="T124" s="8">
        <f t="shared" si="17"/>
        <v>47.875</v>
      </c>
      <c r="U124" s="7">
        <f t="shared" si="18"/>
        <v>49.67499999999999</v>
      </c>
      <c r="V124" s="7">
        <f t="shared" si="19"/>
        <v>49.224999999999994</v>
      </c>
    </row>
    <row r="125" spans="1:22" ht="13.5" x14ac:dyDescent="0.25">
      <c r="A125" s="3">
        <f>RSI!A125</f>
        <v>44789</v>
      </c>
      <c r="B125" s="2">
        <f>RSI!B125</f>
        <v>15.6081</v>
      </c>
      <c r="C125" s="2">
        <f>RSI!I125</f>
        <v>58.386385738748167</v>
      </c>
      <c r="D125" s="2">
        <f>MACD!E125</f>
        <v>8.9396353214734603E-2</v>
      </c>
      <c r="E125" s="2">
        <f>MACD!F125</f>
        <v>-4.5969325250050111E-2</v>
      </c>
      <c r="F125" s="2">
        <f>'Moving Avg'!D125</f>
        <v>15.598579999999998</v>
      </c>
      <c r="G125" s="2">
        <f>'Moving Avg'!F125</f>
        <v>15.597799999999998</v>
      </c>
      <c r="H125" s="2">
        <f>'Moving Avg'!G125</f>
        <v>14.982536000000003</v>
      </c>
      <c r="I125" s="2">
        <f>'Moving Avg'!H125</f>
        <v>0</v>
      </c>
      <c r="J125" s="5" t="str">
        <f>OBV!F125</f>
        <v>BULLISH</v>
      </c>
      <c r="K125" s="5" t="str">
        <f>OBV!G125</f>
        <v>NEUTRAL</v>
      </c>
      <c r="L125" s="5" t="str">
        <f>OBV!H125</f>
        <v>CONFIRMED BULLISH</v>
      </c>
      <c r="M125" s="7">
        <f t="shared" si="10"/>
        <v>25</v>
      </c>
      <c r="N125" s="7">
        <f t="shared" si="11"/>
        <v>0</v>
      </c>
      <c r="O125" s="7">
        <f t="shared" si="12"/>
        <v>100</v>
      </c>
      <c r="P125" s="7">
        <f t="shared" si="13"/>
        <v>83.5</v>
      </c>
      <c r="Q125" s="8">
        <f t="shared" si="14"/>
        <v>36.274999999999999</v>
      </c>
      <c r="R125" s="8">
        <f t="shared" si="15"/>
        <v>60.875</v>
      </c>
      <c r="S125" s="8">
        <f t="shared" si="16"/>
        <v>66.325000000000003</v>
      </c>
      <c r="T125" s="8">
        <f t="shared" si="17"/>
        <v>52.125</v>
      </c>
      <c r="U125" s="7">
        <f t="shared" si="18"/>
        <v>54.491666666666674</v>
      </c>
      <c r="V125" s="7">
        <f t="shared" si="19"/>
        <v>53.900000000000006</v>
      </c>
    </row>
    <row r="126" spans="1:22" ht="13.5" x14ac:dyDescent="0.25">
      <c r="A126" s="3">
        <f>RSI!A126</f>
        <v>44790</v>
      </c>
      <c r="B126" s="2">
        <f>RSI!B126</f>
        <v>15.6081</v>
      </c>
      <c r="C126" s="2">
        <f>RSI!I126</f>
        <v>58.386385738748167</v>
      </c>
      <c r="D126" s="2">
        <f>MACD!E126</f>
        <v>5.8181688789680663E-2</v>
      </c>
      <c r="E126" s="2">
        <f>MACD!F126</f>
        <v>-2.5139122442103957E-2</v>
      </c>
      <c r="F126" s="2">
        <f>'Moving Avg'!D126</f>
        <v>15.6065</v>
      </c>
      <c r="G126" s="2">
        <f>'Moving Avg'!F126</f>
        <v>15.633454999999994</v>
      </c>
      <c r="H126" s="2">
        <f>'Moving Avg'!G126</f>
        <v>15.015830000000003</v>
      </c>
      <c r="I126" s="2">
        <f>'Moving Avg'!H126</f>
        <v>0</v>
      </c>
      <c r="J126" s="5" t="str">
        <f>OBV!F126</f>
        <v>BULLISH</v>
      </c>
      <c r="K126" s="5" t="str">
        <f>OBV!G126</f>
        <v>NEUTRAL</v>
      </c>
      <c r="L126" s="5" t="str">
        <f>OBV!H126</f>
        <v>CONFIRMED BULLISH</v>
      </c>
      <c r="M126" s="7">
        <f t="shared" si="10"/>
        <v>25</v>
      </c>
      <c r="N126" s="7">
        <f t="shared" si="11"/>
        <v>0</v>
      </c>
      <c r="O126" s="7">
        <f t="shared" si="12"/>
        <v>100</v>
      </c>
      <c r="P126" s="7">
        <f t="shared" si="13"/>
        <v>83.5</v>
      </c>
      <c r="Q126" s="8">
        <f t="shared" si="14"/>
        <v>36.274999999999999</v>
      </c>
      <c r="R126" s="8">
        <f t="shared" si="15"/>
        <v>60.875</v>
      </c>
      <c r="S126" s="8">
        <f t="shared" si="16"/>
        <v>66.325000000000003</v>
      </c>
      <c r="T126" s="8">
        <f t="shared" si="17"/>
        <v>52.125</v>
      </c>
      <c r="U126" s="7">
        <f t="shared" si="18"/>
        <v>54.491666666666674</v>
      </c>
      <c r="V126" s="7">
        <f t="shared" si="19"/>
        <v>53.900000000000006</v>
      </c>
    </row>
    <row r="127" spans="1:22" ht="13.5" x14ac:dyDescent="0.25">
      <c r="A127" s="3">
        <f>RSI!A127</f>
        <v>44791</v>
      </c>
      <c r="B127" s="2">
        <f>RSI!B127</f>
        <v>15.6081</v>
      </c>
      <c r="C127" s="2">
        <f>RSI!I127</f>
        <v>58.386385738748167</v>
      </c>
      <c r="D127" s="2">
        <f>MACD!E127</f>
        <v>6.0830807102931317E-2</v>
      </c>
      <c r="E127" s="2">
        <f>MACD!F127</f>
        <v>-7.9451365330969036E-3</v>
      </c>
      <c r="F127" s="2">
        <f>'Moving Avg'!D127</f>
        <v>15.59224</v>
      </c>
      <c r="G127" s="2">
        <f>'Moving Avg'!F127</f>
        <v>15.624739999999994</v>
      </c>
      <c r="H127" s="2">
        <f>'Moving Avg'!G127</f>
        <v>15.044144000000001</v>
      </c>
      <c r="I127" s="2">
        <f>'Moving Avg'!H127</f>
        <v>0</v>
      </c>
      <c r="J127" s="5" t="str">
        <f>OBV!F127</f>
        <v>BEARISH</v>
      </c>
      <c r="K127" s="5" t="str">
        <f>OBV!G127</f>
        <v>NEUTRAL</v>
      </c>
      <c r="L127" s="5" t="str">
        <f>OBV!H127</f>
        <v>CONFIRMED BEARISH</v>
      </c>
      <c r="M127" s="7">
        <f t="shared" si="10"/>
        <v>25</v>
      </c>
      <c r="N127" s="7">
        <f t="shared" si="11"/>
        <v>0</v>
      </c>
      <c r="O127" s="7">
        <f t="shared" si="12"/>
        <v>100</v>
      </c>
      <c r="P127" s="7">
        <f t="shared" si="13"/>
        <v>16.5</v>
      </c>
      <c r="Q127" s="8">
        <f t="shared" si="14"/>
        <v>26.225000000000001</v>
      </c>
      <c r="R127" s="8">
        <f t="shared" si="15"/>
        <v>44.125</v>
      </c>
      <c r="S127" s="8">
        <f t="shared" si="16"/>
        <v>36.174999999999997</v>
      </c>
      <c r="T127" s="8">
        <f t="shared" si="17"/>
        <v>35.375</v>
      </c>
      <c r="U127" s="7">
        <f t="shared" si="18"/>
        <v>35.508333333333333</v>
      </c>
      <c r="V127" s="7">
        <f t="shared" si="19"/>
        <v>35.474999999999994</v>
      </c>
    </row>
    <row r="128" spans="1:22" ht="13.5" x14ac:dyDescent="0.25">
      <c r="A128" s="3">
        <f>RSI!A128</f>
        <v>44792</v>
      </c>
      <c r="B128" s="2">
        <f>RSI!B128</f>
        <v>15.6556</v>
      </c>
      <c r="C128" s="2">
        <f>RSI!I128</f>
        <v>59.842959940345111</v>
      </c>
      <c r="D128" s="2">
        <f>MACD!E128</f>
        <v>6.3120221085075201E-2</v>
      </c>
      <c r="E128" s="2">
        <f>MACD!F128</f>
        <v>6.2679349905375176E-3</v>
      </c>
      <c r="F128" s="2">
        <f>'Moving Avg'!D128</f>
        <v>15.585900000000001</v>
      </c>
      <c r="G128" s="2">
        <f>'Moving Avg'!F128</f>
        <v>15.623154999999997</v>
      </c>
      <c r="H128" s="2">
        <f>'Moving Avg'!G128</f>
        <v>15.070606000000003</v>
      </c>
      <c r="I128" s="2">
        <f>'Moving Avg'!H128</f>
        <v>0</v>
      </c>
      <c r="J128" s="5" t="str">
        <f>OBV!F128</f>
        <v>BEARISH</v>
      </c>
      <c r="K128" s="5" t="str">
        <f>OBV!G128</f>
        <v>NEUTRAL</v>
      </c>
      <c r="L128" s="5" t="str">
        <f>OBV!H128</f>
        <v>CONFIRMED BEARISH</v>
      </c>
      <c r="M128" s="7">
        <f t="shared" si="10"/>
        <v>25</v>
      </c>
      <c r="N128" s="7">
        <f t="shared" si="11"/>
        <v>0</v>
      </c>
      <c r="O128" s="7">
        <f t="shared" si="12"/>
        <v>100</v>
      </c>
      <c r="P128" s="7">
        <f t="shared" si="13"/>
        <v>16.5</v>
      </c>
      <c r="Q128" s="8">
        <f t="shared" si="14"/>
        <v>26.225000000000001</v>
      </c>
      <c r="R128" s="8">
        <f t="shared" si="15"/>
        <v>44.125</v>
      </c>
      <c r="S128" s="8">
        <f t="shared" si="16"/>
        <v>36.174999999999997</v>
      </c>
      <c r="T128" s="8">
        <f t="shared" si="17"/>
        <v>35.375</v>
      </c>
      <c r="U128" s="7">
        <f t="shared" si="18"/>
        <v>35.508333333333333</v>
      </c>
      <c r="V128" s="7">
        <f t="shared" si="19"/>
        <v>35.474999999999994</v>
      </c>
    </row>
    <row r="129" spans="1:22" ht="13.5" x14ac:dyDescent="0.25">
      <c r="A129" s="3">
        <f>RSI!A129</f>
        <v>44795</v>
      </c>
      <c r="B129" s="2">
        <f>RSI!B129</f>
        <v>15.845800000000001</v>
      </c>
      <c r="C129" s="2">
        <f>RSI!I129</f>
        <v>65.109295220516714</v>
      </c>
      <c r="D129" s="2">
        <f>MACD!E129</f>
        <v>4.3382067127097912E-2</v>
      </c>
      <c r="E129" s="2">
        <f>MACD!F129</f>
        <v>1.3690761417849598E-2</v>
      </c>
      <c r="F129" s="2">
        <f>'Moving Avg'!D129</f>
        <v>15.665139999999999</v>
      </c>
      <c r="G129" s="2">
        <f>'Moving Avg'!F129</f>
        <v>15.623549999999998</v>
      </c>
      <c r="H129" s="2">
        <f>'Moving Avg'!G129</f>
        <v>15.100714000000004</v>
      </c>
      <c r="I129" s="2">
        <f>'Moving Avg'!H129</f>
        <v>0</v>
      </c>
      <c r="J129" s="5" t="str">
        <f>OBV!F129</f>
        <v>BULLISH</v>
      </c>
      <c r="K129" s="5" t="str">
        <f>OBV!G129</f>
        <v>STRONG</v>
      </c>
      <c r="L129" s="5" t="str">
        <f>OBV!H129</f>
        <v>CONFIRMED BULLISH</v>
      </c>
      <c r="M129" s="7">
        <f t="shared" si="10"/>
        <v>25</v>
      </c>
      <c r="N129" s="7">
        <f t="shared" si="11"/>
        <v>0</v>
      </c>
      <c r="O129" s="7">
        <f t="shared" si="12"/>
        <v>100</v>
      </c>
      <c r="P129" s="7">
        <f t="shared" si="13"/>
        <v>100</v>
      </c>
      <c r="Q129" s="8">
        <f t="shared" si="14"/>
        <v>38.75</v>
      </c>
      <c r="R129" s="8">
        <f t="shared" si="15"/>
        <v>65</v>
      </c>
      <c r="S129" s="8">
        <f t="shared" si="16"/>
        <v>73.75</v>
      </c>
      <c r="T129" s="8">
        <f t="shared" si="17"/>
        <v>56.25</v>
      </c>
      <c r="U129" s="7">
        <f t="shared" si="18"/>
        <v>59.166666666666664</v>
      </c>
      <c r="V129" s="7">
        <f t="shared" si="19"/>
        <v>58.4375</v>
      </c>
    </row>
    <row r="130" spans="1:22" ht="13.5" x14ac:dyDescent="0.25">
      <c r="A130" s="3">
        <f>RSI!A130</f>
        <v>44796</v>
      </c>
      <c r="B130" s="2">
        <f>RSI!B130</f>
        <v>15.845800000000001</v>
      </c>
      <c r="C130" s="2">
        <f>RSI!I130</f>
        <v>65.109295220516714</v>
      </c>
      <c r="D130" s="2">
        <f>MACD!E130</f>
        <v>2.5388561124382036E-2</v>
      </c>
      <c r="E130" s="2">
        <f>MACD!F130</f>
        <v>1.6030321359156087E-2</v>
      </c>
      <c r="F130" s="2">
        <f>'Moving Avg'!D130</f>
        <v>15.712680000000001</v>
      </c>
      <c r="G130" s="2">
        <f>'Moving Avg'!F130</f>
        <v>15.627510000000001</v>
      </c>
      <c r="H130" s="2">
        <f>'Moving Avg'!G130</f>
        <v>15.132406000000003</v>
      </c>
      <c r="I130" s="2">
        <f>'Moving Avg'!H130</f>
        <v>0</v>
      </c>
      <c r="J130" s="5" t="str">
        <f>OBV!F130</f>
        <v>BULLISH</v>
      </c>
      <c r="K130" s="5" t="str">
        <f>OBV!G130</f>
        <v>NEUTRAL</v>
      </c>
      <c r="L130" s="5" t="str">
        <f>OBV!H130</f>
        <v>CONFIRMED BULLISH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0</v>
      </c>
      <c r="O130" s="7">
        <f t="shared" ref="O130:O193" si="22">IF(F130-I130&gt;10,100,IF(F130-I130&gt;5,75, IF(F130-I130&gt;0,50,0)))</f>
        <v>100</v>
      </c>
      <c r="P130" s="7">
        <f t="shared" ref="P130:P193" si="23">IF(L130="confirmed bullish", 34, IF(L130="bullish divergence",17, 0))+IF(J130="bullish",33,IF(J130="bearish",0,16.5))+IF(K130="strong",33,IF(K130="weak",0,16.5))</f>
        <v>83.5</v>
      </c>
      <c r="Q130" s="8">
        <f t="shared" si="14"/>
        <v>36.274999999999999</v>
      </c>
      <c r="R130" s="8">
        <f t="shared" si="15"/>
        <v>60.875</v>
      </c>
      <c r="S130" s="8">
        <f t="shared" si="16"/>
        <v>66.325000000000003</v>
      </c>
      <c r="T130" s="8">
        <f t="shared" si="17"/>
        <v>52.125</v>
      </c>
      <c r="U130" s="7">
        <f t="shared" si="18"/>
        <v>54.491666666666674</v>
      </c>
      <c r="V130" s="7">
        <f t="shared" si="19"/>
        <v>53.900000000000006</v>
      </c>
    </row>
    <row r="131" spans="1:22" ht="13.5" x14ac:dyDescent="0.25">
      <c r="A131" s="3">
        <f>RSI!A131</f>
        <v>44797</v>
      </c>
      <c r="B131" s="2">
        <f>RSI!B131</f>
        <v>15.845800000000001</v>
      </c>
      <c r="C131" s="2">
        <f>RSI!I131</f>
        <v>65.109295220516714</v>
      </c>
      <c r="D131" s="2">
        <f>MACD!E131</f>
        <v>7.8416426194145572E-3</v>
      </c>
      <c r="E131" s="2">
        <f>MACD!F131</f>
        <v>1.4392585611207782E-2</v>
      </c>
      <c r="F131" s="2">
        <f>'Moving Avg'!D131</f>
        <v>15.760219999999999</v>
      </c>
      <c r="G131" s="2">
        <f>'Moving Avg'!F131</f>
        <v>15.635830000000002</v>
      </c>
      <c r="H131" s="2">
        <f>'Moving Avg'!G131</f>
        <v>15.164098000000003</v>
      </c>
      <c r="I131" s="2">
        <f>'Moving Avg'!H131</f>
        <v>0</v>
      </c>
      <c r="J131" s="5" t="str">
        <f>OBV!F131</f>
        <v>BULLISH</v>
      </c>
      <c r="K131" s="5" t="str">
        <f>OBV!G131</f>
        <v>NEUTRAL</v>
      </c>
      <c r="L131" s="5" t="str">
        <f>OBV!H131</f>
        <v>CONFIRMED BULLISH</v>
      </c>
      <c r="M131" s="7">
        <f t="shared" si="20"/>
        <v>25</v>
      </c>
      <c r="N131" s="7">
        <f t="shared" si="21"/>
        <v>45</v>
      </c>
      <c r="O131" s="7">
        <f t="shared" si="22"/>
        <v>100</v>
      </c>
      <c r="P131" s="7">
        <f t="shared" si="23"/>
        <v>83.5</v>
      </c>
      <c r="Q131" s="8">
        <f t="shared" ref="Q131:Q194" si="24">0.35*M131+N131*0.35+O131*0.15+P131*0.15</f>
        <v>52.024999999999999</v>
      </c>
      <c r="R131" s="8">
        <f t="shared" ref="R131:R194" si="25">M131*0.2+N131*0.2+O131*0.35+P131*0.25</f>
        <v>69.875</v>
      </c>
      <c r="S131" s="8">
        <f t="shared" ref="S131:S194" si="26">M131*0.15+N131*0.15+O131*0.25+P131*0.45</f>
        <v>73.075000000000003</v>
      </c>
      <c r="T131" s="8">
        <f t="shared" ref="T131:T194" si="27">0.25*SUM(M131:P131)</f>
        <v>63.375</v>
      </c>
      <c r="U131" s="7">
        <f t="shared" ref="U131:U194" si="28">SUM(Q131:S131)/3</f>
        <v>64.991666666666674</v>
      </c>
      <c r="V131" s="7">
        <f t="shared" ref="V131:V194" si="29">SUM(Q131:T131)/4</f>
        <v>64.587500000000006</v>
      </c>
    </row>
    <row r="132" spans="1:22" ht="13.5" x14ac:dyDescent="0.25">
      <c r="A132" s="3">
        <f>RSI!A132</f>
        <v>44798</v>
      </c>
      <c r="B132" s="2">
        <f>RSI!B132</f>
        <v>15.837899999999999</v>
      </c>
      <c r="C132" s="2">
        <f>RSI!I132</f>
        <v>64.669332561056905</v>
      </c>
      <c r="D132" s="2">
        <f>MACD!E132</f>
        <v>8.4913031341038447E-3</v>
      </c>
      <c r="E132" s="2">
        <f>MACD!F132</f>
        <v>1.3212329115786995E-2</v>
      </c>
      <c r="F132" s="2">
        <f>'Moving Avg'!D132</f>
        <v>15.806180000000001</v>
      </c>
      <c r="G132" s="2">
        <f>'Moving Avg'!F132</f>
        <v>15.643360000000001</v>
      </c>
      <c r="H132" s="2">
        <f>'Moving Avg'!G132</f>
        <v>15.195632000000005</v>
      </c>
      <c r="I132" s="2">
        <f>'Moving Avg'!H132</f>
        <v>0</v>
      </c>
      <c r="J132" s="5" t="str">
        <f>OBV!F132</f>
        <v>BULLISH</v>
      </c>
      <c r="K132" s="5" t="str">
        <f>OBV!G132</f>
        <v>NEUTRAL</v>
      </c>
      <c r="L132" s="5" t="str">
        <f>OBV!H132</f>
        <v>CONFIRMED BULLISH</v>
      </c>
      <c r="M132" s="7">
        <f t="shared" si="20"/>
        <v>25</v>
      </c>
      <c r="N132" s="7">
        <f t="shared" si="21"/>
        <v>45</v>
      </c>
      <c r="O132" s="7">
        <f t="shared" si="22"/>
        <v>100</v>
      </c>
      <c r="P132" s="7">
        <f t="shared" si="23"/>
        <v>83.5</v>
      </c>
      <c r="Q132" s="8">
        <f t="shared" si="24"/>
        <v>52.024999999999999</v>
      </c>
      <c r="R132" s="8">
        <f t="shared" si="25"/>
        <v>69.875</v>
      </c>
      <c r="S132" s="8">
        <f t="shared" si="26"/>
        <v>73.075000000000003</v>
      </c>
      <c r="T132" s="8">
        <f t="shared" si="27"/>
        <v>63.375</v>
      </c>
      <c r="U132" s="7">
        <f t="shared" si="28"/>
        <v>64.991666666666674</v>
      </c>
      <c r="V132" s="7">
        <f t="shared" si="29"/>
        <v>64.587500000000006</v>
      </c>
    </row>
    <row r="133" spans="1:22" ht="13.5" x14ac:dyDescent="0.25">
      <c r="A133" s="3">
        <f>RSI!A133</f>
        <v>44799</v>
      </c>
      <c r="B133" s="2">
        <f>RSI!B133</f>
        <v>15.845800000000001</v>
      </c>
      <c r="C133" s="2">
        <f>RSI!I133</f>
        <v>64.924579413280654</v>
      </c>
      <c r="D133" s="2">
        <f>MACD!E133</f>
        <v>7.7274610514912467E-3</v>
      </c>
      <c r="E133" s="2">
        <f>MACD!F133</f>
        <v>1.2115355502927846E-2</v>
      </c>
      <c r="F133" s="2">
        <f>'Moving Avg'!D133</f>
        <v>15.844220000000002</v>
      </c>
      <c r="G133" s="2">
        <f>'Moving Avg'!F133</f>
        <v>15.651284999999998</v>
      </c>
      <c r="H133" s="2">
        <f>'Moving Avg'!G133</f>
        <v>15.221778000000006</v>
      </c>
      <c r="I133" s="2">
        <f>'Moving Avg'!H133</f>
        <v>0</v>
      </c>
      <c r="J133" s="5" t="str">
        <f>OBV!F133</f>
        <v>BEARISH</v>
      </c>
      <c r="K133" s="5" t="str">
        <f>OBV!G133</f>
        <v>NEUTRAL</v>
      </c>
      <c r="L133" s="5" t="str">
        <f>OBV!H133</f>
        <v>BEARISH DIVERGENCE</v>
      </c>
      <c r="M133" s="7">
        <f t="shared" si="20"/>
        <v>25</v>
      </c>
      <c r="N133" s="7">
        <f t="shared" si="21"/>
        <v>45</v>
      </c>
      <c r="O133" s="7">
        <f t="shared" si="22"/>
        <v>100</v>
      </c>
      <c r="P133" s="7">
        <f t="shared" si="23"/>
        <v>16.5</v>
      </c>
      <c r="Q133" s="8">
        <f t="shared" si="24"/>
        <v>41.975000000000001</v>
      </c>
      <c r="R133" s="8">
        <f t="shared" si="25"/>
        <v>53.125</v>
      </c>
      <c r="S133" s="8">
        <f t="shared" si="26"/>
        <v>42.924999999999997</v>
      </c>
      <c r="T133" s="8">
        <f t="shared" si="27"/>
        <v>46.625</v>
      </c>
      <c r="U133" s="7">
        <f t="shared" si="28"/>
        <v>46.008333333333326</v>
      </c>
      <c r="V133" s="7">
        <f t="shared" si="29"/>
        <v>46.162499999999994</v>
      </c>
    </row>
    <row r="134" spans="1:22" ht="13.5" x14ac:dyDescent="0.25">
      <c r="A134" s="3">
        <f>RSI!A134</f>
        <v>44802</v>
      </c>
      <c r="B134" s="2">
        <f>RSI!B134</f>
        <v>15.7666</v>
      </c>
      <c r="C134" s="2">
        <f>RSI!I134</f>
        <v>60.22691544377885</v>
      </c>
      <c r="D134" s="2">
        <f>MACD!E134</f>
        <v>-2.5467884865673085E-2</v>
      </c>
      <c r="E134" s="2">
        <f>MACD!F134</f>
        <v>4.5987074292076612E-3</v>
      </c>
      <c r="F134" s="2">
        <f>'Moving Avg'!D134</f>
        <v>15.828379999999999</v>
      </c>
      <c r="G134" s="2">
        <f>'Moving Avg'!F134</f>
        <v>15.656434999999998</v>
      </c>
      <c r="H134" s="2">
        <f>'Moving Avg'!G134</f>
        <v>15.240794000000005</v>
      </c>
      <c r="I134" s="2">
        <f>'Moving Avg'!H134</f>
        <v>0</v>
      </c>
      <c r="J134" s="5" t="str">
        <f>OBV!F134</f>
        <v>BEARISH</v>
      </c>
      <c r="K134" s="5" t="str">
        <f>OBV!G134</f>
        <v>NEUTRAL</v>
      </c>
      <c r="L134" s="5" t="str">
        <f>OBV!H134</f>
        <v>CONFIRMED BEARISH</v>
      </c>
      <c r="M134" s="7">
        <f t="shared" si="20"/>
        <v>25</v>
      </c>
      <c r="N134" s="7">
        <f t="shared" si="21"/>
        <v>100</v>
      </c>
      <c r="O134" s="7">
        <f t="shared" si="22"/>
        <v>100</v>
      </c>
      <c r="P134" s="7">
        <f t="shared" si="23"/>
        <v>16.5</v>
      </c>
      <c r="Q134" s="8">
        <f t="shared" si="24"/>
        <v>61.225000000000001</v>
      </c>
      <c r="R134" s="8">
        <f t="shared" si="25"/>
        <v>64.125</v>
      </c>
      <c r="S134" s="8">
        <f t="shared" si="26"/>
        <v>51.174999999999997</v>
      </c>
      <c r="T134" s="8">
        <f t="shared" si="27"/>
        <v>60.375</v>
      </c>
      <c r="U134" s="7">
        <f t="shared" si="28"/>
        <v>58.841666666666661</v>
      </c>
      <c r="V134" s="7">
        <f t="shared" si="29"/>
        <v>59.224999999999994</v>
      </c>
    </row>
    <row r="135" spans="1:22" ht="13.5" x14ac:dyDescent="0.25">
      <c r="A135" s="3">
        <f>RSI!A135</f>
        <v>44803</v>
      </c>
      <c r="B135" s="2">
        <f>RSI!B135</f>
        <v>15.845800000000001</v>
      </c>
      <c r="C135" s="2">
        <f>RSI!I135</f>
        <v>63.102059518755624</v>
      </c>
      <c r="D135" s="2">
        <f>MACD!E135</f>
        <v>-3.6279989104295751E-2</v>
      </c>
      <c r="E135" s="2">
        <f>MACD!F135</f>
        <v>-3.5770318774930214E-3</v>
      </c>
      <c r="F135" s="2">
        <f>'Moving Avg'!D135</f>
        <v>15.828379999999999</v>
      </c>
      <c r="G135" s="2">
        <f>'Moving Avg'!F135</f>
        <v>15.66832</v>
      </c>
      <c r="H135" s="2">
        <f>'Moving Avg'!G135</f>
        <v>15.264562000000007</v>
      </c>
      <c r="I135" s="2">
        <f>'Moving Avg'!H135</f>
        <v>0</v>
      </c>
      <c r="J135" s="5" t="str">
        <f>OBV!F135</f>
        <v>BEARISH</v>
      </c>
      <c r="K135" s="5" t="str">
        <f>OBV!G135</f>
        <v>NEUTRAL</v>
      </c>
      <c r="L135" s="5" t="str">
        <f>OBV!H135</f>
        <v>NEUTRAL</v>
      </c>
      <c r="M135" s="7">
        <f t="shared" si="20"/>
        <v>25</v>
      </c>
      <c r="N135" s="7">
        <f t="shared" si="21"/>
        <v>100</v>
      </c>
      <c r="O135" s="7">
        <f t="shared" si="22"/>
        <v>100</v>
      </c>
      <c r="P135" s="7">
        <f t="shared" si="23"/>
        <v>16.5</v>
      </c>
      <c r="Q135" s="8">
        <f t="shared" si="24"/>
        <v>61.225000000000001</v>
      </c>
      <c r="R135" s="8">
        <f t="shared" si="25"/>
        <v>64.125</v>
      </c>
      <c r="S135" s="8">
        <f t="shared" si="26"/>
        <v>51.174999999999997</v>
      </c>
      <c r="T135" s="8">
        <f t="shared" si="27"/>
        <v>60.375</v>
      </c>
      <c r="U135" s="7">
        <f t="shared" si="28"/>
        <v>58.841666666666661</v>
      </c>
      <c r="V135" s="7">
        <f t="shared" si="29"/>
        <v>59.224999999999994</v>
      </c>
    </row>
    <row r="136" spans="1:22" ht="13.5" x14ac:dyDescent="0.25">
      <c r="A136" s="3">
        <f>RSI!A136</f>
        <v>44804</v>
      </c>
      <c r="B136" s="2">
        <f>RSI!B136</f>
        <v>15.845800000000001</v>
      </c>
      <c r="C136" s="2">
        <f>RSI!I136</f>
        <v>63.102059518755624</v>
      </c>
      <c r="D136" s="2">
        <f>MACD!E136</f>
        <v>-4.704639568322655E-2</v>
      </c>
      <c r="E136" s="2">
        <f>MACD!F136</f>
        <v>-1.2270904638639729E-2</v>
      </c>
      <c r="F136" s="2">
        <f>'Moving Avg'!D136</f>
        <v>15.828379999999999</v>
      </c>
      <c r="G136" s="2">
        <f>'Moving Avg'!F136</f>
        <v>15.692089999999999</v>
      </c>
      <c r="H136" s="2">
        <f>'Moving Avg'!G136</f>
        <v>15.289124000000008</v>
      </c>
      <c r="I136" s="2">
        <f>'Moving Avg'!H136</f>
        <v>0</v>
      </c>
      <c r="J136" s="5" t="str">
        <f>OBV!F136</f>
        <v>BEARISH</v>
      </c>
      <c r="K136" s="5" t="str">
        <f>OBV!G136</f>
        <v>NEUTRAL</v>
      </c>
      <c r="L136" s="5" t="str">
        <f>OBV!H136</f>
        <v>NEUTRAL</v>
      </c>
      <c r="M136" s="7">
        <f t="shared" si="20"/>
        <v>25</v>
      </c>
      <c r="N136" s="7">
        <f t="shared" si="21"/>
        <v>100</v>
      </c>
      <c r="O136" s="7">
        <f t="shared" si="22"/>
        <v>100</v>
      </c>
      <c r="P136" s="7">
        <f t="shared" si="23"/>
        <v>16.5</v>
      </c>
      <c r="Q136" s="8">
        <f t="shared" si="24"/>
        <v>61.225000000000001</v>
      </c>
      <c r="R136" s="8">
        <f t="shared" si="25"/>
        <v>64.125</v>
      </c>
      <c r="S136" s="8">
        <f t="shared" si="26"/>
        <v>51.174999999999997</v>
      </c>
      <c r="T136" s="8">
        <f t="shared" si="27"/>
        <v>60.375</v>
      </c>
      <c r="U136" s="7">
        <f t="shared" si="28"/>
        <v>58.841666666666661</v>
      </c>
      <c r="V136" s="7">
        <f t="shared" si="29"/>
        <v>59.224999999999994</v>
      </c>
    </row>
    <row r="137" spans="1:22" ht="13.5" x14ac:dyDescent="0.25">
      <c r="A137" s="3">
        <f>RSI!A137</f>
        <v>44805</v>
      </c>
      <c r="B137" s="2">
        <f>RSI!B137</f>
        <v>16.638100000000001</v>
      </c>
      <c r="C137" s="2">
        <f>RSI!I137</f>
        <v>79.932541503559193</v>
      </c>
      <c r="D137" s="2">
        <f>MACD!E137</f>
        <v>-0.11634319404924653</v>
      </c>
      <c r="E137" s="2">
        <f>MACD!F137</f>
        <v>-3.3085362520761094E-2</v>
      </c>
      <c r="F137" s="2">
        <f>'Moving Avg'!D137</f>
        <v>15.988420000000001</v>
      </c>
      <c r="G137" s="2">
        <f>'Moving Avg'!F137</f>
        <v>15.745570000000001</v>
      </c>
      <c r="H137" s="2">
        <f>'Moving Avg'!G137</f>
        <v>15.322560000000008</v>
      </c>
      <c r="I137" s="2">
        <f>'Moving Avg'!H137</f>
        <v>0</v>
      </c>
      <c r="J137" s="5" t="str">
        <f>OBV!F137</f>
        <v>BULLISH</v>
      </c>
      <c r="K137" s="5" t="str">
        <f>OBV!G137</f>
        <v>NEUTRAL</v>
      </c>
      <c r="L137" s="5" t="str">
        <f>OBV!H137</f>
        <v>CONFIRMED BULLISH</v>
      </c>
      <c r="M137" s="7">
        <f t="shared" si="20"/>
        <v>0</v>
      </c>
      <c r="N137" s="7">
        <f t="shared" si="21"/>
        <v>100</v>
      </c>
      <c r="O137" s="7">
        <f t="shared" si="22"/>
        <v>100</v>
      </c>
      <c r="P137" s="7">
        <f t="shared" si="23"/>
        <v>83.5</v>
      </c>
      <c r="Q137" s="8">
        <f t="shared" si="24"/>
        <v>62.524999999999999</v>
      </c>
      <c r="R137" s="8">
        <f t="shared" si="25"/>
        <v>75.875</v>
      </c>
      <c r="S137" s="8">
        <f t="shared" si="26"/>
        <v>77.575000000000003</v>
      </c>
      <c r="T137" s="8">
        <f t="shared" si="27"/>
        <v>70.875</v>
      </c>
      <c r="U137" s="7">
        <f t="shared" si="28"/>
        <v>71.991666666666674</v>
      </c>
      <c r="V137" s="7">
        <f t="shared" si="29"/>
        <v>71.712500000000006</v>
      </c>
    </row>
    <row r="138" spans="1:22" ht="13.5" x14ac:dyDescent="0.25">
      <c r="A138" s="3">
        <f>RSI!A138</f>
        <v>44806</v>
      </c>
      <c r="B138" s="2">
        <f>RSI!B138</f>
        <v>17.3749</v>
      </c>
      <c r="C138" s="2">
        <f>RSI!I138</f>
        <v>86.225102637682568</v>
      </c>
      <c r="D138" s="2">
        <f>MACD!E138</f>
        <v>-0.2283176862841696</v>
      </c>
      <c r="E138" s="2">
        <f>MACD!F138</f>
        <v>-7.2131827273442792E-2</v>
      </c>
      <c r="F138" s="2">
        <f>'Moving Avg'!D138</f>
        <v>16.294240000000002</v>
      </c>
      <c r="G138" s="2">
        <f>'Moving Avg'!F138</f>
        <v>15.834305000000004</v>
      </c>
      <c r="H138" s="2">
        <f>'Moving Avg'!G138</f>
        <v>15.370572000000008</v>
      </c>
      <c r="I138" s="2">
        <f>'Moving Avg'!H138</f>
        <v>0</v>
      </c>
      <c r="J138" s="5" t="str">
        <f>OBV!F138</f>
        <v>BULLISH</v>
      </c>
      <c r="K138" s="5" t="str">
        <f>OBV!G138</f>
        <v>NEUTRAL</v>
      </c>
      <c r="L138" s="5" t="str">
        <f>OBV!H138</f>
        <v>CONFIRMED BULLISH</v>
      </c>
      <c r="M138" s="7">
        <f t="shared" si="20"/>
        <v>0</v>
      </c>
      <c r="N138" s="7">
        <f t="shared" si="21"/>
        <v>100</v>
      </c>
      <c r="O138" s="7">
        <f t="shared" si="22"/>
        <v>100</v>
      </c>
      <c r="P138" s="7">
        <f t="shared" si="23"/>
        <v>83.5</v>
      </c>
      <c r="Q138" s="8">
        <f t="shared" si="24"/>
        <v>62.524999999999999</v>
      </c>
      <c r="R138" s="8">
        <f t="shared" si="25"/>
        <v>75.875</v>
      </c>
      <c r="S138" s="8">
        <f t="shared" si="26"/>
        <v>77.575000000000003</v>
      </c>
      <c r="T138" s="8">
        <f t="shared" si="27"/>
        <v>70.875</v>
      </c>
      <c r="U138" s="7">
        <f t="shared" si="28"/>
        <v>71.991666666666674</v>
      </c>
      <c r="V138" s="7">
        <f t="shared" si="29"/>
        <v>71.712500000000006</v>
      </c>
    </row>
    <row r="139" spans="1:22" ht="13.5" x14ac:dyDescent="0.25">
      <c r="A139" s="3">
        <f>RSI!A139</f>
        <v>44809</v>
      </c>
      <c r="B139" s="2">
        <f>RSI!B139</f>
        <v>17.3353</v>
      </c>
      <c r="C139" s="2">
        <f>RSI!I139</f>
        <v>84.688054467745332</v>
      </c>
      <c r="D139" s="2">
        <f>MACD!E139</f>
        <v>-0.30084336896071484</v>
      </c>
      <c r="E139" s="2">
        <f>MACD!F139</f>
        <v>-0.11787413561089721</v>
      </c>
      <c r="F139" s="2">
        <f>'Moving Avg'!D139</f>
        <v>16.607980000000001</v>
      </c>
      <c r="G139" s="2">
        <f>'Moving Avg'!F139</f>
        <v>15.923040000000004</v>
      </c>
      <c r="H139" s="2">
        <f>'Moving Avg'!G139</f>
        <v>15.417952000000009</v>
      </c>
      <c r="I139" s="2">
        <f>'Moving Avg'!H139</f>
        <v>0</v>
      </c>
      <c r="J139" s="5" t="str">
        <f>OBV!F139</f>
        <v>BULLISH</v>
      </c>
      <c r="K139" s="5" t="str">
        <f>OBV!G139</f>
        <v>NEUTRAL</v>
      </c>
      <c r="L139" s="5" t="str">
        <f>OBV!H139</f>
        <v>CONFIRMED BULLISH</v>
      </c>
      <c r="M139" s="7">
        <f t="shared" si="20"/>
        <v>0</v>
      </c>
      <c r="N139" s="7">
        <f t="shared" si="21"/>
        <v>100</v>
      </c>
      <c r="O139" s="7">
        <f t="shared" si="22"/>
        <v>100</v>
      </c>
      <c r="P139" s="7">
        <f t="shared" si="23"/>
        <v>83.5</v>
      </c>
      <c r="Q139" s="8">
        <f t="shared" si="24"/>
        <v>62.524999999999999</v>
      </c>
      <c r="R139" s="8">
        <f t="shared" si="25"/>
        <v>75.875</v>
      </c>
      <c r="S139" s="8">
        <f t="shared" si="26"/>
        <v>77.575000000000003</v>
      </c>
      <c r="T139" s="8">
        <f t="shared" si="27"/>
        <v>70.875</v>
      </c>
      <c r="U139" s="7">
        <f t="shared" si="28"/>
        <v>71.991666666666674</v>
      </c>
      <c r="V139" s="7">
        <f t="shared" si="29"/>
        <v>71.712500000000006</v>
      </c>
    </row>
    <row r="140" spans="1:22" ht="13.5" x14ac:dyDescent="0.25">
      <c r="A140" s="3">
        <f>RSI!A140</f>
        <v>44810</v>
      </c>
      <c r="B140" s="2">
        <f>RSI!B140</f>
        <v>17.311499999999999</v>
      </c>
      <c r="C140" s="2">
        <f>RSI!I140</f>
        <v>83.722091929515187</v>
      </c>
      <c r="D140" s="2">
        <f>MACD!E140</f>
        <v>-0.36944846656814079</v>
      </c>
      <c r="E140" s="2">
        <f>MACD!F140</f>
        <v>-0.16818900180234592</v>
      </c>
      <c r="F140" s="2">
        <f>'Moving Avg'!D140</f>
        <v>16.901119999999999</v>
      </c>
      <c r="G140" s="2">
        <f>'Moving Avg'!F140</f>
        <v>16.010190000000001</v>
      </c>
      <c r="H140" s="2">
        <f>'Moving Avg'!G140</f>
        <v>15.464696000000009</v>
      </c>
      <c r="I140" s="2">
        <f>'Moving Avg'!H140</f>
        <v>0</v>
      </c>
      <c r="J140" s="5" t="str">
        <f>OBV!F140</f>
        <v>BEARISH</v>
      </c>
      <c r="K140" s="5" t="str">
        <f>OBV!G140</f>
        <v>NEUTRAL</v>
      </c>
      <c r="L140" s="5" t="str">
        <f>OBV!H140</f>
        <v>BEARISH DIVERGENCE</v>
      </c>
      <c r="M140" s="7">
        <f t="shared" si="20"/>
        <v>0</v>
      </c>
      <c r="N140" s="7">
        <f t="shared" si="21"/>
        <v>100</v>
      </c>
      <c r="O140" s="7">
        <f t="shared" si="22"/>
        <v>100</v>
      </c>
      <c r="P140" s="7">
        <f t="shared" si="23"/>
        <v>16.5</v>
      </c>
      <c r="Q140" s="8">
        <f t="shared" si="24"/>
        <v>52.475000000000001</v>
      </c>
      <c r="R140" s="8">
        <f t="shared" si="25"/>
        <v>59.125</v>
      </c>
      <c r="S140" s="8">
        <f t="shared" si="26"/>
        <v>47.424999999999997</v>
      </c>
      <c r="T140" s="8">
        <f t="shared" si="27"/>
        <v>54.125</v>
      </c>
      <c r="U140" s="7">
        <f t="shared" si="28"/>
        <v>53.008333333333326</v>
      </c>
      <c r="V140" s="7">
        <f t="shared" si="29"/>
        <v>53.287499999999994</v>
      </c>
    </row>
    <row r="141" spans="1:22" ht="13.5" x14ac:dyDescent="0.25">
      <c r="A141" s="3">
        <f>RSI!A141</f>
        <v>44811</v>
      </c>
      <c r="B141" s="2">
        <f>RSI!B141</f>
        <v>17.430399999999999</v>
      </c>
      <c r="C141" s="2">
        <f>RSI!I141</f>
        <v>84.663246889563183</v>
      </c>
      <c r="D141" s="2">
        <f>MACD!E141</f>
        <v>-0.44449920154184497</v>
      </c>
      <c r="E141" s="2">
        <f>MACD!F141</f>
        <v>-0.22345104175024574</v>
      </c>
      <c r="F141" s="2">
        <f>'Moving Avg'!D141</f>
        <v>17.218040000000002</v>
      </c>
      <c r="G141" s="2">
        <f>'Moving Avg'!F141</f>
        <v>16.103285000000003</v>
      </c>
      <c r="H141" s="2">
        <f>'Moving Avg'!G141</f>
        <v>15.513818000000006</v>
      </c>
      <c r="I141" s="2">
        <f>'Moving Avg'!H141</f>
        <v>0</v>
      </c>
      <c r="J141" s="5" t="str">
        <f>OBV!F141</f>
        <v>BULLISH</v>
      </c>
      <c r="K141" s="5" t="str">
        <f>OBV!G141</f>
        <v>STRONG</v>
      </c>
      <c r="L141" s="5" t="str">
        <f>OBV!H141</f>
        <v>CONFIRMED BULLISH</v>
      </c>
      <c r="M141" s="7">
        <f t="shared" si="20"/>
        <v>0</v>
      </c>
      <c r="N141" s="7">
        <f t="shared" si="21"/>
        <v>100</v>
      </c>
      <c r="O141" s="7">
        <f t="shared" si="22"/>
        <v>100</v>
      </c>
      <c r="P141" s="7">
        <f t="shared" si="23"/>
        <v>100</v>
      </c>
      <c r="Q141" s="8">
        <f t="shared" si="24"/>
        <v>65</v>
      </c>
      <c r="R141" s="8">
        <f t="shared" si="25"/>
        <v>80</v>
      </c>
      <c r="S141" s="8">
        <f t="shared" si="26"/>
        <v>85</v>
      </c>
      <c r="T141" s="8">
        <f t="shared" si="27"/>
        <v>75</v>
      </c>
      <c r="U141" s="7">
        <f t="shared" si="28"/>
        <v>76.666666666666671</v>
      </c>
      <c r="V141" s="7">
        <f t="shared" si="29"/>
        <v>76.25</v>
      </c>
    </row>
    <row r="142" spans="1:22" ht="13.5" x14ac:dyDescent="0.25">
      <c r="A142" s="3">
        <f>RSI!A142</f>
        <v>44812</v>
      </c>
      <c r="B142" s="2">
        <f>RSI!B142</f>
        <v>17.430399999999999</v>
      </c>
      <c r="C142" s="2">
        <f>RSI!I142</f>
        <v>84.663246889563183</v>
      </c>
      <c r="D142" s="2">
        <f>MACD!E142</f>
        <v>-0.51750762123301897</v>
      </c>
      <c r="E142" s="2">
        <f>MACD!F142</f>
        <v>-0.28226235764680041</v>
      </c>
      <c r="F142" s="2">
        <f>'Moving Avg'!D142</f>
        <v>17.3765</v>
      </c>
      <c r="G142" s="2">
        <f>'Moving Avg'!F142</f>
        <v>16.190835000000003</v>
      </c>
      <c r="H142" s="2">
        <f>'Moving Avg'!G142</f>
        <v>15.563258000000003</v>
      </c>
      <c r="I142" s="2">
        <f>'Moving Avg'!H142</f>
        <v>0</v>
      </c>
      <c r="J142" s="5" t="str">
        <f>OBV!F142</f>
        <v>BULLISH</v>
      </c>
      <c r="K142" s="5" t="str">
        <f>OBV!G142</f>
        <v>STRONG</v>
      </c>
      <c r="L142" s="5" t="str">
        <f>OBV!H142</f>
        <v>CONFIRMED BULLISH</v>
      </c>
      <c r="M142" s="7">
        <f t="shared" si="20"/>
        <v>0</v>
      </c>
      <c r="N142" s="7">
        <f t="shared" si="21"/>
        <v>100</v>
      </c>
      <c r="O142" s="7">
        <f t="shared" si="22"/>
        <v>100</v>
      </c>
      <c r="P142" s="7">
        <f t="shared" si="23"/>
        <v>100</v>
      </c>
      <c r="Q142" s="8">
        <f t="shared" si="24"/>
        <v>65</v>
      </c>
      <c r="R142" s="8">
        <f t="shared" si="25"/>
        <v>80</v>
      </c>
      <c r="S142" s="8">
        <f t="shared" si="26"/>
        <v>85</v>
      </c>
      <c r="T142" s="8">
        <f t="shared" si="27"/>
        <v>75</v>
      </c>
      <c r="U142" s="7">
        <f t="shared" si="28"/>
        <v>76.666666666666671</v>
      </c>
      <c r="V142" s="7">
        <f t="shared" si="29"/>
        <v>76.25</v>
      </c>
    </row>
    <row r="143" spans="1:22" ht="13.5" x14ac:dyDescent="0.25">
      <c r="A143" s="3">
        <f>RSI!A143</f>
        <v>44813</v>
      </c>
      <c r="B143" s="2">
        <f>RSI!B143</f>
        <v>17.351099999999999</v>
      </c>
      <c r="C143" s="2">
        <f>RSI!I143</f>
        <v>81.039003660019659</v>
      </c>
      <c r="D143" s="2">
        <f>MACD!E143</f>
        <v>-0.57986911676048258</v>
      </c>
      <c r="E143" s="2">
        <f>MACD!F143</f>
        <v>-0.34178370946953684</v>
      </c>
      <c r="F143" s="2">
        <f>'Moving Avg'!D143</f>
        <v>17.371739999999999</v>
      </c>
      <c r="G143" s="2">
        <f>'Moving Avg'!F143</f>
        <v>16.274025000000002</v>
      </c>
      <c r="H143" s="2">
        <f>'Moving Avg'!G143</f>
        <v>15.629018000000004</v>
      </c>
      <c r="I143" s="2">
        <f>'Moving Avg'!H143</f>
        <v>0</v>
      </c>
      <c r="J143" s="5" t="str">
        <f>OBV!F143</f>
        <v>BULLISH</v>
      </c>
      <c r="K143" s="5" t="str">
        <f>OBV!G143</f>
        <v>STRONG</v>
      </c>
      <c r="L143" s="5" t="str">
        <f>OBV!H143</f>
        <v>BULLISH DIVERGENCE</v>
      </c>
      <c r="M143" s="7">
        <f t="shared" si="20"/>
        <v>0</v>
      </c>
      <c r="N143" s="7">
        <f t="shared" si="21"/>
        <v>100</v>
      </c>
      <c r="O143" s="7">
        <f t="shared" si="22"/>
        <v>100</v>
      </c>
      <c r="P143" s="7">
        <f t="shared" si="23"/>
        <v>83</v>
      </c>
      <c r="Q143" s="8">
        <f t="shared" si="24"/>
        <v>62.45</v>
      </c>
      <c r="R143" s="8">
        <f t="shared" si="25"/>
        <v>75.75</v>
      </c>
      <c r="S143" s="8">
        <f t="shared" si="26"/>
        <v>77.349999999999994</v>
      </c>
      <c r="T143" s="8">
        <f t="shared" si="27"/>
        <v>70.75</v>
      </c>
      <c r="U143" s="7">
        <f t="shared" si="28"/>
        <v>71.849999999999994</v>
      </c>
      <c r="V143" s="7">
        <f t="shared" si="29"/>
        <v>71.574999999999989</v>
      </c>
    </row>
    <row r="144" spans="1:22" ht="13.5" x14ac:dyDescent="0.25">
      <c r="A144" s="3">
        <f>RSI!A144</f>
        <v>44816</v>
      </c>
      <c r="B144" s="2">
        <f>RSI!B144</f>
        <v>17.4145</v>
      </c>
      <c r="C144" s="2">
        <f>RSI!I144</f>
        <v>81.713012119423695</v>
      </c>
      <c r="D144" s="2">
        <f>MACD!E144</f>
        <v>-0.6561549709001131</v>
      </c>
      <c r="E144" s="2">
        <f>MACD!F144</f>
        <v>-0.40465796175565216</v>
      </c>
      <c r="F144" s="2">
        <f>'Moving Avg'!D144</f>
        <v>17.38758</v>
      </c>
      <c r="G144" s="2">
        <f>'Moving Avg'!F144</f>
        <v>16.37227</v>
      </c>
      <c r="H144" s="2">
        <f>'Moving Avg'!G144</f>
        <v>15.684160000000002</v>
      </c>
      <c r="I144" s="2">
        <f>'Moving Avg'!H144</f>
        <v>0</v>
      </c>
      <c r="J144" s="5" t="str">
        <f>OBV!F144</f>
        <v>BULLISH</v>
      </c>
      <c r="K144" s="5" t="str">
        <f>OBV!G144</f>
        <v>STRONG</v>
      </c>
      <c r="L144" s="5" t="str">
        <f>OBV!H144</f>
        <v>CONFIRMED BULLISH</v>
      </c>
      <c r="M144" s="7">
        <f t="shared" si="20"/>
        <v>0</v>
      </c>
      <c r="N144" s="7">
        <f t="shared" si="21"/>
        <v>100</v>
      </c>
      <c r="O144" s="7">
        <f t="shared" si="22"/>
        <v>100</v>
      </c>
      <c r="P144" s="7">
        <f t="shared" si="23"/>
        <v>100</v>
      </c>
      <c r="Q144" s="8">
        <f t="shared" si="24"/>
        <v>65</v>
      </c>
      <c r="R144" s="8">
        <f t="shared" si="25"/>
        <v>80</v>
      </c>
      <c r="S144" s="8">
        <f t="shared" si="26"/>
        <v>85</v>
      </c>
      <c r="T144" s="8">
        <f t="shared" si="27"/>
        <v>75</v>
      </c>
      <c r="U144" s="7">
        <f t="shared" si="28"/>
        <v>76.666666666666671</v>
      </c>
      <c r="V144" s="7">
        <f t="shared" si="29"/>
        <v>76.25</v>
      </c>
    </row>
    <row r="145" spans="1:22" ht="13.5" x14ac:dyDescent="0.25">
      <c r="A145" s="3">
        <f>RSI!A145</f>
        <v>44817</v>
      </c>
      <c r="B145" s="2">
        <f>RSI!B145</f>
        <v>18.2227</v>
      </c>
      <c r="C145" s="2">
        <f>RSI!I145</f>
        <v>87.710345009321657</v>
      </c>
      <c r="D145" s="2">
        <f>MACD!E145</f>
        <v>-0.77490707917589141</v>
      </c>
      <c r="E145" s="2">
        <f>MACD!F145</f>
        <v>-0.47870778523970003</v>
      </c>
      <c r="F145" s="2">
        <f>'Moving Avg'!D145</f>
        <v>17.56982</v>
      </c>
      <c r="G145" s="2">
        <f>'Moving Avg'!F145</f>
        <v>16.502999999999997</v>
      </c>
      <c r="H145" s="2">
        <f>'Moving Avg'!G145</f>
        <v>15.757052000000002</v>
      </c>
      <c r="I145" s="2">
        <f>'Moving Avg'!H145</f>
        <v>0</v>
      </c>
      <c r="J145" s="5" t="str">
        <f>OBV!F145</f>
        <v>BULLISH</v>
      </c>
      <c r="K145" s="5" t="str">
        <f>OBV!G145</f>
        <v>STRONG</v>
      </c>
      <c r="L145" s="5" t="str">
        <f>OBV!H145</f>
        <v>CONFIRMED BULLISH</v>
      </c>
      <c r="M145" s="7">
        <f t="shared" si="20"/>
        <v>0</v>
      </c>
      <c r="N145" s="7">
        <f t="shared" si="21"/>
        <v>100</v>
      </c>
      <c r="O145" s="7">
        <f t="shared" si="22"/>
        <v>100</v>
      </c>
      <c r="P145" s="7">
        <f t="shared" si="23"/>
        <v>100</v>
      </c>
      <c r="Q145" s="8">
        <f t="shared" si="24"/>
        <v>65</v>
      </c>
      <c r="R145" s="8">
        <f t="shared" si="25"/>
        <v>80</v>
      </c>
      <c r="S145" s="8">
        <f t="shared" si="26"/>
        <v>85</v>
      </c>
      <c r="T145" s="8">
        <f t="shared" si="27"/>
        <v>75</v>
      </c>
      <c r="U145" s="7">
        <f t="shared" si="28"/>
        <v>76.666666666666671</v>
      </c>
      <c r="V145" s="7">
        <f t="shared" si="29"/>
        <v>76.25</v>
      </c>
    </row>
    <row r="146" spans="1:22" ht="13.5" x14ac:dyDescent="0.25">
      <c r="A146" s="3">
        <f>RSI!A146</f>
        <v>44818</v>
      </c>
      <c r="B146" s="2">
        <f>RSI!B146</f>
        <v>19.007000000000001</v>
      </c>
      <c r="C146" s="2">
        <f>RSI!I146</f>
        <v>90.847326741000117</v>
      </c>
      <c r="D146" s="2">
        <f>MACD!E146</f>
        <v>-0.94429910612499413</v>
      </c>
      <c r="E146" s="2">
        <f>MACD!F146</f>
        <v>-0.57182604941675885</v>
      </c>
      <c r="F146" s="2">
        <f>'Moving Avg'!D146</f>
        <v>17.88514</v>
      </c>
      <c r="G146" s="2">
        <f>'Moving Avg'!F146</f>
        <v>16.672944999999995</v>
      </c>
      <c r="H146" s="2">
        <f>'Moving Avg'!G146</f>
        <v>15.845629999999998</v>
      </c>
      <c r="I146" s="2">
        <f>'Moving Avg'!H146</f>
        <v>0</v>
      </c>
      <c r="J146" s="5" t="str">
        <f>OBV!F146</f>
        <v>BULLISH</v>
      </c>
      <c r="K146" s="5" t="str">
        <f>OBV!G146</f>
        <v>STRONG</v>
      </c>
      <c r="L146" s="5" t="str">
        <f>OBV!H146</f>
        <v>CONFIRMED BULLISH</v>
      </c>
      <c r="M146" s="7">
        <f t="shared" si="20"/>
        <v>0</v>
      </c>
      <c r="N146" s="7">
        <f t="shared" si="21"/>
        <v>100</v>
      </c>
      <c r="O146" s="7">
        <f t="shared" si="22"/>
        <v>100</v>
      </c>
      <c r="P146" s="7">
        <f t="shared" si="23"/>
        <v>100</v>
      </c>
      <c r="Q146" s="8">
        <f t="shared" si="24"/>
        <v>65</v>
      </c>
      <c r="R146" s="8">
        <f t="shared" si="25"/>
        <v>80</v>
      </c>
      <c r="S146" s="8">
        <f t="shared" si="26"/>
        <v>85</v>
      </c>
      <c r="T146" s="8">
        <f t="shared" si="27"/>
        <v>75</v>
      </c>
      <c r="U146" s="7">
        <f t="shared" si="28"/>
        <v>76.666666666666671</v>
      </c>
      <c r="V146" s="7">
        <f t="shared" si="29"/>
        <v>76.25</v>
      </c>
    </row>
    <row r="147" spans="1:22" ht="13.5" x14ac:dyDescent="0.25">
      <c r="A147" s="3">
        <f>RSI!A147</f>
        <v>44819</v>
      </c>
      <c r="B147" s="2">
        <f>RSI!B147</f>
        <v>19.007000000000001</v>
      </c>
      <c r="C147" s="2">
        <f>RSI!I147</f>
        <v>90.847326741000117</v>
      </c>
      <c r="D147" s="2">
        <f>MACD!E147</f>
        <v>-0.98038517731161434</v>
      </c>
      <c r="E147" s="2">
        <f>MACD!F147</f>
        <v>-0.65353787499573002</v>
      </c>
      <c r="F147" s="2">
        <f>'Moving Avg'!D147</f>
        <v>18.20046</v>
      </c>
      <c r="G147" s="2">
        <f>'Moving Avg'!F147</f>
        <v>16.842889999999997</v>
      </c>
      <c r="H147" s="2">
        <f>'Moving Avg'!G147</f>
        <v>15.932781999999998</v>
      </c>
      <c r="I147" s="2">
        <f>'Moving Avg'!H147</f>
        <v>0</v>
      </c>
      <c r="J147" s="5" t="str">
        <f>OBV!F147</f>
        <v>BULLISH</v>
      </c>
      <c r="K147" s="5" t="str">
        <f>OBV!G147</f>
        <v>STRONG</v>
      </c>
      <c r="L147" s="5" t="str">
        <f>OBV!H147</f>
        <v>CONFIRMED BULLISH</v>
      </c>
      <c r="M147" s="7">
        <f t="shared" si="20"/>
        <v>0</v>
      </c>
      <c r="N147" s="7">
        <f t="shared" si="21"/>
        <v>100</v>
      </c>
      <c r="O147" s="7">
        <f t="shared" si="22"/>
        <v>100</v>
      </c>
      <c r="P147" s="7">
        <f t="shared" si="23"/>
        <v>100</v>
      </c>
      <c r="Q147" s="8">
        <f t="shared" si="24"/>
        <v>65</v>
      </c>
      <c r="R147" s="8">
        <f t="shared" si="25"/>
        <v>80</v>
      </c>
      <c r="S147" s="8">
        <f t="shared" si="26"/>
        <v>85</v>
      </c>
      <c r="T147" s="8">
        <f t="shared" si="27"/>
        <v>75</v>
      </c>
      <c r="U147" s="7">
        <f t="shared" si="28"/>
        <v>76.666666666666671</v>
      </c>
      <c r="V147" s="7">
        <f t="shared" si="29"/>
        <v>76.25</v>
      </c>
    </row>
    <row r="148" spans="1:22" ht="13.5" x14ac:dyDescent="0.25">
      <c r="A148" s="3">
        <f>RSI!A148</f>
        <v>44820</v>
      </c>
      <c r="B148" s="2">
        <f>RSI!B148</f>
        <v>18.999099999999999</v>
      </c>
      <c r="C148" s="2">
        <f>RSI!I148</f>
        <v>90.577238536598614</v>
      </c>
      <c r="D148" s="2">
        <f>MACD!E148</f>
        <v>-0.91054223961097236</v>
      </c>
      <c r="E148" s="2">
        <f>MACD!F148</f>
        <v>-0.70493874791877853</v>
      </c>
      <c r="F148" s="2">
        <f>'Moving Avg'!D148</f>
        <v>18.530059999999999</v>
      </c>
      <c r="G148" s="2">
        <f>'Moving Avg'!F148</f>
        <v>17.010064999999997</v>
      </c>
      <c r="H148" s="2">
        <f>'Moving Avg'!G148</f>
        <v>16.024687999999998</v>
      </c>
      <c r="I148" s="2">
        <f>'Moving Avg'!H148</f>
        <v>0</v>
      </c>
      <c r="J148" s="5" t="str">
        <f>OBV!F148</f>
        <v>BULLISH</v>
      </c>
      <c r="K148" s="5" t="str">
        <f>OBV!G148</f>
        <v>NEUTRAL</v>
      </c>
      <c r="L148" s="5" t="str">
        <f>OBV!H148</f>
        <v>CONFIRMED BULLISH</v>
      </c>
      <c r="M148" s="7">
        <f t="shared" si="20"/>
        <v>0</v>
      </c>
      <c r="N148" s="7">
        <f t="shared" si="21"/>
        <v>100</v>
      </c>
      <c r="O148" s="7">
        <f t="shared" si="22"/>
        <v>100</v>
      </c>
      <c r="P148" s="7">
        <f t="shared" si="23"/>
        <v>83.5</v>
      </c>
      <c r="Q148" s="8">
        <f t="shared" si="24"/>
        <v>62.524999999999999</v>
      </c>
      <c r="R148" s="8">
        <f t="shared" si="25"/>
        <v>75.875</v>
      </c>
      <c r="S148" s="8">
        <f t="shared" si="26"/>
        <v>77.575000000000003</v>
      </c>
      <c r="T148" s="8">
        <f t="shared" si="27"/>
        <v>70.875</v>
      </c>
      <c r="U148" s="7">
        <f t="shared" si="28"/>
        <v>71.991666666666674</v>
      </c>
      <c r="V148" s="7">
        <f t="shared" si="29"/>
        <v>71.712500000000006</v>
      </c>
    </row>
    <row r="149" spans="1:22" ht="13.5" x14ac:dyDescent="0.25">
      <c r="A149" s="3">
        <f>RSI!A149</f>
        <v>44823</v>
      </c>
      <c r="B149" s="2">
        <f>RSI!B149</f>
        <v>19.007000000000001</v>
      </c>
      <c r="C149" s="2">
        <f>RSI!I149</f>
        <v>90.60731093693451</v>
      </c>
      <c r="D149" s="2">
        <f>MACD!E149</f>
        <v>-0.87063233412344943</v>
      </c>
      <c r="E149" s="2">
        <f>MACD!F149</f>
        <v>-0.73807746515971273</v>
      </c>
      <c r="F149" s="2">
        <f>'Moving Avg'!D149</f>
        <v>18.848559999999999</v>
      </c>
      <c r="G149" s="2">
        <f>'Moving Avg'!F149</f>
        <v>17.168124999999996</v>
      </c>
      <c r="H149" s="2">
        <f>'Moving Avg'!G149</f>
        <v>16.111997999999993</v>
      </c>
      <c r="I149" s="2">
        <f>'Moving Avg'!H149</f>
        <v>0</v>
      </c>
      <c r="J149" s="5" t="str">
        <f>OBV!F149</f>
        <v>BULLISH</v>
      </c>
      <c r="K149" s="5" t="str">
        <f>OBV!G149</f>
        <v>NEUTRAL</v>
      </c>
      <c r="L149" s="5" t="str">
        <f>OBV!H149</f>
        <v>CONFIRMED BULLISH</v>
      </c>
      <c r="M149" s="7">
        <f t="shared" si="20"/>
        <v>0</v>
      </c>
      <c r="N149" s="7">
        <f t="shared" si="21"/>
        <v>100</v>
      </c>
      <c r="O149" s="7">
        <f t="shared" si="22"/>
        <v>100</v>
      </c>
      <c r="P149" s="7">
        <f t="shared" si="23"/>
        <v>83.5</v>
      </c>
      <c r="Q149" s="8">
        <f t="shared" si="24"/>
        <v>62.524999999999999</v>
      </c>
      <c r="R149" s="8">
        <f t="shared" si="25"/>
        <v>75.875</v>
      </c>
      <c r="S149" s="8">
        <f t="shared" si="26"/>
        <v>77.575000000000003</v>
      </c>
      <c r="T149" s="8">
        <f t="shared" si="27"/>
        <v>70.875</v>
      </c>
      <c r="U149" s="7">
        <f t="shared" si="28"/>
        <v>71.991666666666674</v>
      </c>
      <c r="V149" s="7">
        <f t="shared" si="29"/>
        <v>71.712500000000006</v>
      </c>
    </row>
    <row r="150" spans="1:22" ht="13.5" x14ac:dyDescent="0.25">
      <c r="A150" s="3">
        <f>RSI!A150</f>
        <v>44824</v>
      </c>
      <c r="B150" s="2">
        <f>RSI!B150</f>
        <v>18.935700000000001</v>
      </c>
      <c r="C150" s="2">
        <f>RSI!I150</f>
        <v>87.881264093718826</v>
      </c>
      <c r="D150" s="2">
        <f>MACD!E150</f>
        <v>-0.84687292288252891</v>
      </c>
      <c r="E150" s="2">
        <f>MACD!F150</f>
        <v>-0.75983655670427597</v>
      </c>
      <c r="F150" s="2">
        <f>'Moving Avg'!D150</f>
        <v>18.991160000000001</v>
      </c>
      <c r="G150" s="2">
        <f>'Moving Avg'!F150</f>
        <v>17.322619999999997</v>
      </c>
      <c r="H150" s="2">
        <f>'Moving Avg'!G150</f>
        <v>16.199307999999995</v>
      </c>
      <c r="I150" s="2">
        <f>'Moving Avg'!H150</f>
        <v>0</v>
      </c>
      <c r="J150" s="5" t="str">
        <f>OBV!F150</f>
        <v>BEARISH</v>
      </c>
      <c r="K150" s="5" t="str">
        <f>OBV!G150</f>
        <v>NEUTRAL</v>
      </c>
      <c r="L150" s="5" t="str">
        <f>OBV!H150</f>
        <v>BEARISH DIVERGENCE</v>
      </c>
      <c r="M150" s="7">
        <f t="shared" si="20"/>
        <v>0</v>
      </c>
      <c r="N150" s="7">
        <f t="shared" si="21"/>
        <v>100</v>
      </c>
      <c r="O150" s="7">
        <f t="shared" si="22"/>
        <v>100</v>
      </c>
      <c r="P150" s="7">
        <f t="shared" si="23"/>
        <v>16.5</v>
      </c>
      <c r="Q150" s="8">
        <f t="shared" si="24"/>
        <v>52.475000000000001</v>
      </c>
      <c r="R150" s="8">
        <f t="shared" si="25"/>
        <v>59.125</v>
      </c>
      <c r="S150" s="8">
        <f t="shared" si="26"/>
        <v>47.424999999999997</v>
      </c>
      <c r="T150" s="8">
        <f t="shared" si="27"/>
        <v>54.125</v>
      </c>
      <c r="U150" s="7">
        <f t="shared" si="28"/>
        <v>53.008333333333326</v>
      </c>
      <c r="V150" s="7">
        <f t="shared" si="29"/>
        <v>53.287499999999994</v>
      </c>
    </row>
    <row r="151" spans="1:22" ht="13.5" x14ac:dyDescent="0.25">
      <c r="A151" s="3">
        <f>RSI!A151</f>
        <v>44825</v>
      </c>
      <c r="B151" s="2">
        <f>RSI!B151</f>
        <v>19.007000000000001</v>
      </c>
      <c r="C151" s="2">
        <f>RSI!I151</f>
        <v>88.261596889404331</v>
      </c>
      <c r="D151" s="2">
        <f>MACD!E151</f>
        <v>-0.82410560156406021</v>
      </c>
      <c r="E151" s="2">
        <f>MACD!F151</f>
        <v>-0.77269036567623284</v>
      </c>
      <c r="F151" s="2">
        <f>'Moving Avg'!D151</f>
        <v>18.991160000000001</v>
      </c>
      <c r="G151" s="2">
        <f>'Moving Avg'!F151</f>
        <v>17.48068</v>
      </c>
      <c r="H151" s="2">
        <f>'Moving Avg'!G151</f>
        <v>16.289469999999994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NEUTRAL</v>
      </c>
      <c r="M151" s="7">
        <f t="shared" si="20"/>
        <v>0</v>
      </c>
      <c r="N151" s="7">
        <f t="shared" si="21"/>
        <v>100</v>
      </c>
      <c r="O151" s="7">
        <f t="shared" si="22"/>
        <v>100</v>
      </c>
      <c r="P151" s="7">
        <f t="shared" si="23"/>
        <v>0</v>
      </c>
      <c r="Q151" s="8">
        <f t="shared" si="24"/>
        <v>50</v>
      </c>
      <c r="R151" s="8">
        <f t="shared" si="25"/>
        <v>55</v>
      </c>
      <c r="S151" s="8">
        <f t="shared" si="26"/>
        <v>40</v>
      </c>
      <c r="T151" s="8">
        <f t="shared" si="27"/>
        <v>50</v>
      </c>
      <c r="U151" s="7">
        <f t="shared" si="28"/>
        <v>48.333333333333336</v>
      </c>
      <c r="V151" s="7">
        <f t="shared" si="29"/>
        <v>48.75</v>
      </c>
    </row>
    <row r="152" spans="1:22" ht="13.5" x14ac:dyDescent="0.25">
      <c r="A152" s="3">
        <f>RSI!A152</f>
        <v>44826</v>
      </c>
      <c r="B152" s="2">
        <f>RSI!B152</f>
        <v>19.007000000000001</v>
      </c>
      <c r="C152" s="2">
        <f>RSI!I152</f>
        <v>88.261596889404331</v>
      </c>
      <c r="D152" s="2">
        <f>MACD!E152</f>
        <v>-0.8148433913964368</v>
      </c>
      <c r="E152" s="2">
        <f>MACD!F152</f>
        <v>-0.78112097082027376</v>
      </c>
      <c r="F152" s="2">
        <f>'Moving Avg'!D152</f>
        <v>18.991160000000001</v>
      </c>
      <c r="G152" s="2">
        <f>'Moving Avg'!F152</f>
        <v>17.639135000000003</v>
      </c>
      <c r="H152" s="2">
        <f>'Moving Avg'!G152</f>
        <v>16.376937999999992</v>
      </c>
      <c r="I152" s="2">
        <f>'Moving Avg'!H152</f>
        <v>0</v>
      </c>
      <c r="J152" s="5" t="str">
        <f>OBV!F152</f>
        <v>BEARISH</v>
      </c>
      <c r="K152" s="5" t="str">
        <f>OBV!G152</f>
        <v>WEAK</v>
      </c>
      <c r="L152" s="5" t="str">
        <f>OBV!H152</f>
        <v>NEUTRAL</v>
      </c>
      <c r="M152" s="7">
        <f t="shared" si="20"/>
        <v>0</v>
      </c>
      <c r="N152" s="7">
        <f t="shared" si="21"/>
        <v>100</v>
      </c>
      <c r="O152" s="7">
        <f t="shared" si="22"/>
        <v>100</v>
      </c>
      <c r="P152" s="7">
        <f t="shared" si="23"/>
        <v>0</v>
      </c>
      <c r="Q152" s="8">
        <f t="shared" si="24"/>
        <v>50</v>
      </c>
      <c r="R152" s="8">
        <f t="shared" si="25"/>
        <v>55</v>
      </c>
      <c r="S152" s="8">
        <f t="shared" si="26"/>
        <v>40</v>
      </c>
      <c r="T152" s="8">
        <f t="shared" si="27"/>
        <v>50</v>
      </c>
      <c r="U152" s="7">
        <f t="shared" si="28"/>
        <v>48.333333333333336</v>
      </c>
      <c r="V152" s="7">
        <f t="shared" si="29"/>
        <v>48.75</v>
      </c>
    </row>
    <row r="153" spans="1:22" ht="13.5" x14ac:dyDescent="0.25">
      <c r="A153" s="3">
        <f>RSI!A153</f>
        <v>44827</v>
      </c>
      <c r="B153" s="2">
        <f>RSI!B153</f>
        <v>19.007000000000001</v>
      </c>
      <c r="C153" s="2">
        <f>RSI!I153</f>
        <v>88.261596889404331</v>
      </c>
      <c r="D153" s="2">
        <f>MACD!E153</f>
        <v>-0.82846766102127489</v>
      </c>
      <c r="E153" s="2">
        <f>MACD!F153</f>
        <v>-0.79059030886047399</v>
      </c>
      <c r="F153" s="2">
        <f>'Moving Avg'!D153</f>
        <v>18.992740000000005</v>
      </c>
      <c r="G153" s="2">
        <f>'Moving Avg'!F153</f>
        <v>17.797195000000002</v>
      </c>
      <c r="H153" s="2">
        <f>'Moving Avg'!G153</f>
        <v>16.464247999999987</v>
      </c>
      <c r="I153" s="2">
        <f>'Moving Avg'!H153</f>
        <v>0</v>
      </c>
      <c r="J153" s="5" t="str">
        <f>OBV!F153</f>
        <v>BULLISH</v>
      </c>
      <c r="K153" s="5" t="str">
        <f>OBV!G153</f>
        <v>NEUTRAL</v>
      </c>
      <c r="L153" s="5" t="str">
        <f>OBV!H153</f>
        <v>CONFIRMED BULLISH</v>
      </c>
      <c r="M153" s="7">
        <f t="shared" si="20"/>
        <v>0</v>
      </c>
      <c r="N153" s="7">
        <f t="shared" si="21"/>
        <v>100</v>
      </c>
      <c r="O153" s="7">
        <f t="shared" si="22"/>
        <v>100</v>
      </c>
      <c r="P153" s="7">
        <f t="shared" si="23"/>
        <v>83.5</v>
      </c>
      <c r="Q153" s="8">
        <f t="shared" si="24"/>
        <v>62.524999999999999</v>
      </c>
      <c r="R153" s="8">
        <f t="shared" si="25"/>
        <v>75.875</v>
      </c>
      <c r="S153" s="8">
        <f t="shared" si="26"/>
        <v>77.575000000000003</v>
      </c>
      <c r="T153" s="8">
        <f t="shared" si="27"/>
        <v>70.875</v>
      </c>
      <c r="U153" s="7">
        <f t="shared" si="28"/>
        <v>71.991666666666674</v>
      </c>
      <c r="V153" s="7">
        <f t="shared" si="29"/>
        <v>71.712500000000006</v>
      </c>
    </row>
    <row r="154" spans="1:22" ht="13.5" x14ac:dyDescent="0.25">
      <c r="A154" s="3">
        <f>RSI!A154</f>
        <v>44830</v>
      </c>
      <c r="B154" s="2">
        <f>RSI!B154</f>
        <v>19.007000000000001</v>
      </c>
      <c r="C154" s="2">
        <f>RSI!I154</f>
        <v>88.261596889404331</v>
      </c>
      <c r="D154" s="2">
        <f>MACD!E154</f>
        <v>-0.83881752855046443</v>
      </c>
      <c r="E154" s="2">
        <f>MACD!F154</f>
        <v>-0.80023575279847214</v>
      </c>
      <c r="F154" s="2">
        <f>'Moving Avg'!D154</f>
        <v>18.992740000000005</v>
      </c>
      <c r="G154" s="2">
        <f>'Moving Avg'!F154</f>
        <v>17.959215</v>
      </c>
      <c r="H154" s="2">
        <f>'Moving Avg'!G154</f>
        <v>16.551557999999986</v>
      </c>
      <c r="I154" s="2">
        <f>'Moving Avg'!H154</f>
        <v>0</v>
      </c>
      <c r="J154" s="5" t="str">
        <f>OBV!F154</f>
        <v>BEARISH</v>
      </c>
      <c r="K154" s="5" t="str">
        <f>OBV!G154</f>
        <v>NEUTRAL</v>
      </c>
      <c r="L154" s="5" t="str">
        <f>OBV!H154</f>
        <v>NEUTRAL</v>
      </c>
      <c r="M154" s="7">
        <f t="shared" si="20"/>
        <v>0</v>
      </c>
      <c r="N154" s="7">
        <f t="shared" si="21"/>
        <v>100</v>
      </c>
      <c r="O154" s="7">
        <f t="shared" si="22"/>
        <v>100</v>
      </c>
      <c r="P154" s="7">
        <f t="shared" si="23"/>
        <v>16.5</v>
      </c>
      <c r="Q154" s="8">
        <f t="shared" si="24"/>
        <v>52.475000000000001</v>
      </c>
      <c r="R154" s="8">
        <f t="shared" si="25"/>
        <v>59.125</v>
      </c>
      <c r="S154" s="8">
        <f t="shared" si="26"/>
        <v>47.424999999999997</v>
      </c>
      <c r="T154" s="8">
        <f t="shared" si="27"/>
        <v>54.125</v>
      </c>
      <c r="U154" s="7">
        <f t="shared" si="28"/>
        <v>53.008333333333326</v>
      </c>
      <c r="V154" s="7">
        <f t="shared" si="29"/>
        <v>53.287499999999994</v>
      </c>
    </row>
    <row r="155" spans="1:22" ht="13.5" x14ac:dyDescent="0.25">
      <c r="A155" s="3">
        <f>RSI!A155</f>
        <v>44831</v>
      </c>
      <c r="B155" s="2">
        <f>RSI!B155</f>
        <v>19.014900000000001</v>
      </c>
      <c r="C155" s="2">
        <f>RSI!I155</f>
        <v>88.316243752519043</v>
      </c>
      <c r="D155" s="2">
        <f>MACD!E155</f>
        <v>-0.73176209680210391</v>
      </c>
      <c r="E155" s="2">
        <f>MACD!F155</f>
        <v>-0.78654102159919848</v>
      </c>
      <c r="F155" s="2">
        <f>'Moving Avg'!D155</f>
        <v>19.008580000000002</v>
      </c>
      <c r="G155" s="2">
        <f>'Moving Avg'!F155</f>
        <v>18.117670000000004</v>
      </c>
      <c r="H155" s="2">
        <f>'Moving Avg'!G155</f>
        <v>16.640293999999987</v>
      </c>
      <c r="I155" s="2">
        <f>'Moving Avg'!H155</f>
        <v>0</v>
      </c>
      <c r="J155" s="5" t="str">
        <f>OBV!F155</f>
        <v>BULLISH</v>
      </c>
      <c r="K155" s="5" t="str">
        <f>OBV!G155</f>
        <v>STRONG</v>
      </c>
      <c r="L155" s="5" t="str">
        <f>OBV!H155</f>
        <v>CONFIRMED BULLISH</v>
      </c>
      <c r="M155" s="7">
        <f t="shared" si="20"/>
        <v>0</v>
      </c>
      <c r="N155" s="7">
        <f t="shared" si="21"/>
        <v>0</v>
      </c>
      <c r="O155" s="7">
        <f t="shared" si="22"/>
        <v>100</v>
      </c>
      <c r="P155" s="7">
        <f t="shared" si="23"/>
        <v>100</v>
      </c>
      <c r="Q155" s="8">
        <f t="shared" si="24"/>
        <v>30</v>
      </c>
      <c r="R155" s="8">
        <f t="shared" si="25"/>
        <v>60</v>
      </c>
      <c r="S155" s="8">
        <f t="shared" si="26"/>
        <v>70</v>
      </c>
      <c r="T155" s="8">
        <f t="shared" si="27"/>
        <v>50</v>
      </c>
      <c r="U155" s="7">
        <f t="shared" si="28"/>
        <v>53.333333333333336</v>
      </c>
      <c r="V155" s="7">
        <f t="shared" si="29"/>
        <v>52.5</v>
      </c>
    </row>
    <row r="156" spans="1:22" ht="13.5" x14ac:dyDescent="0.25">
      <c r="A156" s="3">
        <f>RSI!A156</f>
        <v>44832</v>
      </c>
      <c r="B156" s="2">
        <f>RSI!B156</f>
        <v>19.007000000000001</v>
      </c>
      <c r="C156" s="2">
        <f>RSI!I156</f>
        <v>87.875679155043116</v>
      </c>
      <c r="D156" s="2">
        <f>MACD!E156</f>
        <v>-0.52732878592458832</v>
      </c>
      <c r="E156" s="2">
        <f>MACD!F156</f>
        <v>-0.73469857446427655</v>
      </c>
      <c r="F156" s="2">
        <f>'Moving Avg'!D156</f>
        <v>19.008580000000002</v>
      </c>
      <c r="G156" s="2">
        <f>'Moving Avg'!F156</f>
        <v>18.275730000000003</v>
      </c>
      <c r="H156" s="2">
        <f>'Moving Avg'!G156</f>
        <v>16.722533999999985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NEUTRAL</v>
      </c>
      <c r="M156" s="7">
        <f t="shared" si="20"/>
        <v>0</v>
      </c>
      <c r="N156" s="7">
        <f t="shared" si="21"/>
        <v>0</v>
      </c>
      <c r="O156" s="7">
        <f t="shared" si="22"/>
        <v>100</v>
      </c>
      <c r="P156" s="7">
        <f t="shared" si="23"/>
        <v>49.5</v>
      </c>
      <c r="Q156" s="8">
        <f t="shared" si="24"/>
        <v>22.425000000000001</v>
      </c>
      <c r="R156" s="8">
        <f t="shared" si="25"/>
        <v>47.375</v>
      </c>
      <c r="S156" s="8">
        <f t="shared" si="26"/>
        <v>47.275000000000006</v>
      </c>
      <c r="T156" s="8">
        <f t="shared" si="27"/>
        <v>37.375</v>
      </c>
      <c r="U156" s="7">
        <f t="shared" si="28"/>
        <v>39.024999999999999</v>
      </c>
      <c r="V156" s="7">
        <f t="shared" si="29"/>
        <v>38.612499999999997</v>
      </c>
    </row>
    <row r="157" spans="1:22" ht="13.5" x14ac:dyDescent="0.25">
      <c r="A157" s="3">
        <f>RSI!A157</f>
        <v>44833</v>
      </c>
      <c r="B157" s="2">
        <f>RSI!B157</f>
        <v>19.014900000000001</v>
      </c>
      <c r="C157" s="2">
        <f>RSI!I157</f>
        <v>87.940465611973565</v>
      </c>
      <c r="D157" s="2">
        <f>MACD!E157</f>
        <v>-0.36173597784762279</v>
      </c>
      <c r="E157" s="2">
        <f>MACD!F157</f>
        <v>-0.66010605514094578</v>
      </c>
      <c r="F157" s="2">
        <f>'Moving Avg'!D157</f>
        <v>19.010160000000003</v>
      </c>
      <c r="G157" s="2">
        <f>'Moving Avg'!F157</f>
        <v>18.394570000000002</v>
      </c>
      <c r="H157" s="2">
        <f>'Moving Avg'!G157</f>
        <v>16.787183999999989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CONFIRMED BULLISH</v>
      </c>
      <c r="M157" s="7">
        <f t="shared" si="20"/>
        <v>0</v>
      </c>
      <c r="N157" s="7">
        <f t="shared" si="21"/>
        <v>0</v>
      </c>
      <c r="O157" s="7">
        <f t="shared" si="22"/>
        <v>100</v>
      </c>
      <c r="P157" s="7">
        <f t="shared" si="23"/>
        <v>83.5</v>
      </c>
      <c r="Q157" s="8">
        <f t="shared" si="24"/>
        <v>27.524999999999999</v>
      </c>
      <c r="R157" s="8">
        <f t="shared" si="25"/>
        <v>55.875</v>
      </c>
      <c r="S157" s="8">
        <f t="shared" si="26"/>
        <v>62.575000000000003</v>
      </c>
      <c r="T157" s="8">
        <f t="shared" si="27"/>
        <v>45.875</v>
      </c>
      <c r="U157" s="7">
        <f t="shared" si="28"/>
        <v>48.658333333333339</v>
      </c>
      <c r="V157" s="7">
        <f t="shared" si="29"/>
        <v>47.962500000000006</v>
      </c>
    </row>
    <row r="158" spans="1:22" ht="13.5" x14ac:dyDescent="0.25">
      <c r="A158" s="3">
        <f>RSI!A158</f>
        <v>44834</v>
      </c>
      <c r="B158" s="2">
        <f>RSI!B158</f>
        <v>19.807200000000002</v>
      </c>
      <c r="C158" s="2">
        <f>RSI!I158</f>
        <v>92.353496381563176</v>
      </c>
      <c r="D158" s="2">
        <f>MACD!E158</f>
        <v>-0.28786997746997045</v>
      </c>
      <c r="E158" s="2">
        <f>MACD!F158</f>
        <v>-0.5856588396067508</v>
      </c>
      <c r="F158" s="2">
        <f>'Moving Avg'!D158</f>
        <v>19.170200000000001</v>
      </c>
      <c r="G158" s="2">
        <f>'Moving Avg'!F158</f>
        <v>18.516185000000004</v>
      </c>
      <c r="H158" s="2">
        <f>'Moving Avg'!G158</f>
        <v>16.869581999999991</v>
      </c>
      <c r="I158" s="2">
        <f>'Moving Avg'!H158</f>
        <v>0</v>
      </c>
      <c r="J158" s="5" t="str">
        <f>OBV!F158</f>
        <v>BULLISH</v>
      </c>
      <c r="K158" s="5" t="str">
        <f>OBV!G158</f>
        <v>STRONG</v>
      </c>
      <c r="L158" s="5" t="str">
        <f>OBV!H158</f>
        <v>CONFIRMED BULLISH</v>
      </c>
      <c r="M158" s="7">
        <f t="shared" si="20"/>
        <v>0</v>
      </c>
      <c r="N158" s="7">
        <f t="shared" si="21"/>
        <v>0</v>
      </c>
      <c r="O158" s="7">
        <f t="shared" si="22"/>
        <v>100</v>
      </c>
      <c r="P158" s="7">
        <f t="shared" si="23"/>
        <v>100</v>
      </c>
      <c r="Q158" s="8">
        <f t="shared" si="24"/>
        <v>30</v>
      </c>
      <c r="R158" s="8">
        <f t="shared" si="25"/>
        <v>60</v>
      </c>
      <c r="S158" s="8">
        <f t="shared" si="26"/>
        <v>70</v>
      </c>
      <c r="T158" s="8">
        <f t="shared" si="27"/>
        <v>50</v>
      </c>
      <c r="U158" s="7">
        <f t="shared" si="28"/>
        <v>53.333333333333336</v>
      </c>
      <c r="V158" s="7">
        <f t="shared" si="29"/>
        <v>52.5</v>
      </c>
    </row>
    <row r="159" spans="1:22" ht="13.5" x14ac:dyDescent="0.25">
      <c r="A159" s="3">
        <f>RSI!A159</f>
        <v>44837</v>
      </c>
      <c r="B159" s="2">
        <f>RSI!B159</f>
        <v>20.203399999999998</v>
      </c>
      <c r="C159" s="2">
        <f>RSI!I159</f>
        <v>93.612305914143832</v>
      </c>
      <c r="D159" s="2">
        <f>MACD!E159</f>
        <v>-0.26405906574992954</v>
      </c>
      <c r="E159" s="2">
        <f>MACD!F159</f>
        <v>-0.5213388848353866</v>
      </c>
      <c r="F159" s="2">
        <f>'Moving Avg'!D159</f>
        <v>19.409479999999999</v>
      </c>
      <c r="G159" s="2">
        <f>'Moving Avg'!F159</f>
        <v>18.659590000000001</v>
      </c>
      <c r="H159" s="2">
        <f>'Moving Avg'!G159</f>
        <v>16.956891999999993</v>
      </c>
      <c r="I159" s="2">
        <f>'Moving Avg'!H159</f>
        <v>0</v>
      </c>
      <c r="J159" s="5" t="str">
        <f>OBV!F159</f>
        <v>BULLISH</v>
      </c>
      <c r="K159" s="5" t="str">
        <f>OBV!G159</f>
        <v>STRONG</v>
      </c>
      <c r="L159" s="5" t="str">
        <f>OBV!H159</f>
        <v>CONFIRMED BULLISH</v>
      </c>
      <c r="M159" s="7">
        <f t="shared" si="20"/>
        <v>0</v>
      </c>
      <c r="N159" s="7">
        <f t="shared" si="21"/>
        <v>0</v>
      </c>
      <c r="O159" s="7">
        <f t="shared" si="22"/>
        <v>100</v>
      </c>
      <c r="P159" s="7">
        <f t="shared" si="23"/>
        <v>100</v>
      </c>
      <c r="Q159" s="8">
        <f t="shared" si="24"/>
        <v>30</v>
      </c>
      <c r="R159" s="8">
        <f t="shared" si="25"/>
        <v>60</v>
      </c>
      <c r="S159" s="8">
        <f t="shared" si="26"/>
        <v>70</v>
      </c>
      <c r="T159" s="8">
        <f t="shared" si="27"/>
        <v>50</v>
      </c>
      <c r="U159" s="7">
        <f t="shared" si="28"/>
        <v>53.333333333333336</v>
      </c>
      <c r="V159" s="7">
        <f t="shared" si="29"/>
        <v>52.5</v>
      </c>
    </row>
    <row r="160" spans="1:22" ht="13.5" x14ac:dyDescent="0.25">
      <c r="A160" s="3">
        <f>RSI!A160</f>
        <v>44838</v>
      </c>
      <c r="B160" s="2">
        <f>RSI!B160</f>
        <v>20.5916</v>
      </c>
      <c r="C160" s="2">
        <f>RSI!I160</f>
        <v>94.557686024730856</v>
      </c>
      <c r="D160" s="2">
        <f>MACD!E160</f>
        <v>-0.29575354727126424</v>
      </c>
      <c r="E160" s="2">
        <f>MACD!F160</f>
        <v>-0.47622181732256219</v>
      </c>
      <c r="F160" s="2">
        <f>'Moving Avg'!D160</f>
        <v>19.724820000000001</v>
      </c>
      <c r="G160" s="2">
        <f>'Moving Avg'!F160</f>
        <v>18.823595000000005</v>
      </c>
      <c r="H160" s="2">
        <f>'Moving Avg'!G160</f>
        <v>17.053391999999992</v>
      </c>
      <c r="I160" s="2">
        <f>'Moving Avg'!H160</f>
        <v>0</v>
      </c>
      <c r="J160" s="5" t="str">
        <f>OBV!F160</f>
        <v>BULLISH</v>
      </c>
      <c r="K160" s="5" t="str">
        <f>OBV!G160</f>
        <v>STRONG</v>
      </c>
      <c r="L160" s="5" t="str">
        <f>OBV!H160</f>
        <v>CONFIRMED BULLISH</v>
      </c>
      <c r="M160" s="7">
        <f t="shared" si="20"/>
        <v>0</v>
      </c>
      <c r="N160" s="7">
        <f t="shared" si="21"/>
        <v>0</v>
      </c>
      <c r="O160" s="7">
        <f t="shared" si="22"/>
        <v>100</v>
      </c>
      <c r="P160" s="7">
        <f t="shared" si="23"/>
        <v>100</v>
      </c>
      <c r="Q160" s="8">
        <f t="shared" si="24"/>
        <v>30</v>
      </c>
      <c r="R160" s="8">
        <f t="shared" si="25"/>
        <v>60</v>
      </c>
      <c r="S160" s="8">
        <f t="shared" si="26"/>
        <v>70</v>
      </c>
      <c r="T160" s="8">
        <f t="shared" si="27"/>
        <v>50</v>
      </c>
      <c r="U160" s="7">
        <f t="shared" si="28"/>
        <v>53.333333333333336</v>
      </c>
      <c r="V160" s="7">
        <f t="shared" si="29"/>
        <v>52.5</v>
      </c>
    </row>
    <row r="161" spans="1:22" ht="13.5" x14ac:dyDescent="0.25">
      <c r="A161" s="3">
        <f>RSI!A161</f>
        <v>44839</v>
      </c>
      <c r="B161" s="2">
        <f>RSI!B161</f>
        <v>20.5916</v>
      </c>
      <c r="C161" s="2">
        <f>RSI!I161</f>
        <v>94.557686024730856</v>
      </c>
      <c r="D161" s="2">
        <f>MACD!E161</f>
        <v>-0.32511641971936101</v>
      </c>
      <c r="E161" s="2">
        <f>MACD!F161</f>
        <v>-0.44600073780192195</v>
      </c>
      <c r="F161" s="2">
        <f>'Moving Avg'!D161</f>
        <v>20.041740000000001</v>
      </c>
      <c r="G161" s="2">
        <f>'Moving Avg'!F161</f>
        <v>18.981655</v>
      </c>
      <c r="H161" s="2">
        <f>'Moving Avg'!G161</f>
        <v>17.151635999999993</v>
      </c>
      <c r="I161" s="2">
        <f>'Moving Avg'!H161</f>
        <v>0</v>
      </c>
      <c r="J161" s="5" t="str">
        <f>OBV!F161</f>
        <v>BULLISH</v>
      </c>
      <c r="K161" s="5" t="str">
        <f>OBV!G161</f>
        <v>STRONG</v>
      </c>
      <c r="L161" s="5" t="str">
        <f>OBV!H161</f>
        <v>CONFIRMED BULLISH</v>
      </c>
      <c r="M161" s="7">
        <f t="shared" si="20"/>
        <v>0</v>
      </c>
      <c r="N161" s="7">
        <f t="shared" si="21"/>
        <v>0</v>
      </c>
      <c r="O161" s="7">
        <f t="shared" si="22"/>
        <v>100</v>
      </c>
      <c r="P161" s="7">
        <f t="shared" si="23"/>
        <v>100</v>
      </c>
      <c r="Q161" s="8">
        <f t="shared" si="24"/>
        <v>30</v>
      </c>
      <c r="R161" s="8">
        <f t="shared" si="25"/>
        <v>60</v>
      </c>
      <c r="S161" s="8">
        <f t="shared" si="26"/>
        <v>70</v>
      </c>
      <c r="T161" s="8">
        <f t="shared" si="27"/>
        <v>50</v>
      </c>
      <c r="U161" s="7">
        <f t="shared" si="28"/>
        <v>53.333333333333336</v>
      </c>
      <c r="V161" s="7">
        <f t="shared" si="29"/>
        <v>52.5</v>
      </c>
    </row>
    <row r="162" spans="1:22" ht="13.5" x14ac:dyDescent="0.25">
      <c r="A162" s="3">
        <f>RSI!A162</f>
        <v>44840</v>
      </c>
      <c r="B162" s="2">
        <f>RSI!B162</f>
        <v>21.1937</v>
      </c>
      <c r="C162" s="2">
        <f>RSI!I162</f>
        <v>95.70192930254413</v>
      </c>
      <c r="D162" s="2">
        <f>MACD!E162</f>
        <v>-0.40707460844970456</v>
      </c>
      <c r="E162" s="2">
        <f>MACD!F162</f>
        <v>-0.43821551193147851</v>
      </c>
      <c r="F162" s="2">
        <f>'Moving Avg'!D162</f>
        <v>20.477499999999999</v>
      </c>
      <c r="G162" s="2">
        <f>'Moving Avg'!F162</f>
        <v>19.169820000000001</v>
      </c>
      <c r="H162" s="2">
        <f>'Moving Avg'!G162</f>
        <v>17.261763999999992</v>
      </c>
      <c r="I162" s="2">
        <f>'Moving Avg'!H162</f>
        <v>0</v>
      </c>
      <c r="J162" s="5" t="str">
        <f>OBV!F162</f>
        <v>BULLISH</v>
      </c>
      <c r="K162" s="5" t="str">
        <f>OBV!G162</f>
        <v>STRONG</v>
      </c>
      <c r="L162" s="5" t="str">
        <f>OBV!H162</f>
        <v>CONFIRMED BULLISH</v>
      </c>
      <c r="M162" s="7">
        <f t="shared" si="20"/>
        <v>0</v>
      </c>
      <c r="N162" s="7">
        <f t="shared" si="21"/>
        <v>0</v>
      </c>
      <c r="O162" s="7">
        <f t="shared" si="22"/>
        <v>100</v>
      </c>
      <c r="P162" s="7">
        <f t="shared" si="23"/>
        <v>100</v>
      </c>
      <c r="Q162" s="8">
        <f t="shared" si="24"/>
        <v>30</v>
      </c>
      <c r="R162" s="8">
        <f t="shared" si="25"/>
        <v>60</v>
      </c>
      <c r="S162" s="8">
        <f t="shared" si="26"/>
        <v>70</v>
      </c>
      <c r="T162" s="8">
        <f t="shared" si="27"/>
        <v>50</v>
      </c>
      <c r="U162" s="7">
        <f t="shared" si="28"/>
        <v>53.333333333333336</v>
      </c>
      <c r="V162" s="7">
        <f t="shared" si="29"/>
        <v>52.5</v>
      </c>
    </row>
    <row r="163" spans="1:22" ht="13.5" x14ac:dyDescent="0.25">
      <c r="A163" s="3">
        <f>RSI!A163</f>
        <v>44841</v>
      </c>
      <c r="B163" s="2">
        <f>RSI!B163</f>
        <v>21.2334</v>
      </c>
      <c r="C163" s="2">
        <f>RSI!I163</f>
        <v>95.765152881388985</v>
      </c>
      <c r="D163" s="2">
        <f>MACD!E163</f>
        <v>-0.49450823656094656</v>
      </c>
      <c r="E163" s="2">
        <f>MACD!F163</f>
        <v>-0.44947405685737213</v>
      </c>
      <c r="F163" s="2">
        <f>'Moving Avg'!D163</f>
        <v>20.762740000000001</v>
      </c>
      <c r="G163" s="2">
        <f>'Moving Avg'!F163</f>
        <v>19.363935000000005</v>
      </c>
      <c r="H163" s="2">
        <f>'Moving Avg'!G163</f>
        <v>17.372685999999991</v>
      </c>
      <c r="I163" s="2">
        <f>'Moving Avg'!H163</f>
        <v>0</v>
      </c>
      <c r="J163" s="5" t="str">
        <f>OBV!F163</f>
        <v>BULLISH</v>
      </c>
      <c r="K163" s="5" t="str">
        <f>OBV!G163</f>
        <v>STRONG</v>
      </c>
      <c r="L163" s="5" t="str">
        <f>OBV!H163</f>
        <v>CONFIRMED BULLISH</v>
      </c>
      <c r="M163" s="7">
        <f t="shared" si="20"/>
        <v>0</v>
      </c>
      <c r="N163" s="7">
        <f t="shared" si="21"/>
        <v>100</v>
      </c>
      <c r="O163" s="7">
        <f t="shared" si="22"/>
        <v>100</v>
      </c>
      <c r="P163" s="7">
        <f t="shared" si="23"/>
        <v>100</v>
      </c>
      <c r="Q163" s="8">
        <f t="shared" si="24"/>
        <v>65</v>
      </c>
      <c r="R163" s="8">
        <f t="shared" si="25"/>
        <v>80</v>
      </c>
      <c r="S163" s="8">
        <f t="shared" si="26"/>
        <v>85</v>
      </c>
      <c r="T163" s="8">
        <f t="shared" si="27"/>
        <v>75</v>
      </c>
      <c r="U163" s="7">
        <f t="shared" si="28"/>
        <v>76.666666666666671</v>
      </c>
      <c r="V163" s="7">
        <f t="shared" si="29"/>
        <v>76.25</v>
      </c>
    </row>
    <row r="164" spans="1:22" ht="13.5" x14ac:dyDescent="0.25">
      <c r="A164" s="3">
        <f>RSI!A164</f>
        <v>44844</v>
      </c>
      <c r="B164" s="2">
        <f>RSI!B164</f>
        <v>20.995699999999999</v>
      </c>
      <c r="C164" s="2">
        <f>RSI!I164</f>
        <v>87.468890177799182</v>
      </c>
      <c r="D164" s="2">
        <f>MACD!E164</f>
        <v>-0.56513961771293353</v>
      </c>
      <c r="E164" s="2">
        <f>MACD!F164</f>
        <v>-0.47260716902848443</v>
      </c>
      <c r="F164" s="2">
        <f>'Moving Avg'!D164</f>
        <v>20.921199999999999</v>
      </c>
      <c r="G164" s="2">
        <f>'Moving Avg'!F164</f>
        <v>19.542994999999998</v>
      </c>
      <c r="H164" s="2">
        <f>'Moving Avg'!G164</f>
        <v>17.479327999999992</v>
      </c>
      <c r="I164" s="2">
        <f>'Moving Avg'!H164</f>
        <v>0</v>
      </c>
      <c r="J164" s="5" t="str">
        <f>OBV!F164</f>
        <v>BULLISH</v>
      </c>
      <c r="K164" s="5" t="str">
        <f>OBV!G164</f>
        <v>STRONG</v>
      </c>
      <c r="L164" s="5" t="str">
        <f>OBV!H164</f>
        <v>CONFIRMED BULLISH</v>
      </c>
      <c r="M164" s="7">
        <f t="shared" si="20"/>
        <v>0</v>
      </c>
      <c r="N164" s="7">
        <f t="shared" si="21"/>
        <v>100</v>
      </c>
      <c r="O164" s="7">
        <f t="shared" si="22"/>
        <v>100</v>
      </c>
      <c r="P164" s="7">
        <f t="shared" si="23"/>
        <v>100</v>
      </c>
      <c r="Q164" s="8">
        <f t="shared" si="24"/>
        <v>65</v>
      </c>
      <c r="R164" s="8">
        <f t="shared" si="25"/>
        <v>80</v>
      </c>
      <c r="S164" s="8">
        <f t="shared" si="26"/>
        <v>85</v>
      </c>
      <c r="T164" s="8">
        <f t="shared" si="27"/>
        <v>75</v>
      </c>
      <c r="U164" s="7">
        <f t="shared" si="28"/>
        <v>76.666666666666671</v>
      </c>
      <c r="V164" s="7">
        <f t="shared" si="29"/>
        <v>76.25</v>
      </c>
    </row>
    <row r="165" spans="1:22" ht="13.5" x14ac:dyDescent="0.25">
      <c r="A165" s="3">
        <f>RSI!A165</f>
        <v>44845</v>
      </c>
      <c r="B165" s="2">
        <f>RSI!B165</f>
        <v>21.2334</v>
      </c>
      <c r="C165" s="2">
        <f>RSI!I165</f>
        <v>88.538220139801112</v>
      </c>
      <c r="D165" s="2">
        <f>MACD!E165</f>
        <v>-0.65309252753043978</v>
      </c>
      <c r="E165" s="2">
        <f>MACD!F165</f>
        <v>-0.50870424072887555</v>
      </c>
      <c r="F165" s="2">
        <f>'Moving Avg'!D165</f>
        <v>21.04956</v>
      </c>
      <c r="G165" s="2">
        <f>'Moving Avg'!F165</f>
        <v>19.693529999999999</v>
      </c>
      <c r="H165" s="2">
        <f>'Moving Avg'!G165</f>
        <v>17.591833999999992</v>
      </c>
      <c r="I165" s="2">
        <f>'Moving Avg'!H165</f>
        <v>0</v>
      </c>
      <c r="J165" s="5" t="str">
        <f>OBV!F165</f>
        <v>BULLISH</v>
      </c>
      <c r="K165" s="5" t="str">
        <f>OBV!G165</f>
        <v>NEUTRAL</v>
      </c>
      <c r="L165" s="5" t="str">
        <f>OBV!H165</f>
        <v>CONFIRMED BULLISH</v>
      </c>
      <c r="M165" s="7">
        <f t="shared" si="20"/>
        <v>0</v>
      </c>
      <c r="N165" s="7">
        <f t="shared" si="21"/>
        <v>100</v>
      </c>
      <c r="O165" s="7">
        <f t="shared" si="22"/>
        <v>100</v>
      </c>
      <c r="P165" s="7">
        <f t="shared" si="23"/>
        <v>83.5</v>
      </c>
      <c r="Q165" s="8">
        <f t="shared" si="24"/>
        <v>62.524999999999999</v>
      </c>
      <c r="R165" s="8">
        <f t="shared" si="25"/>
        <v>75.875</v>
      </c>
      <c r="S165" s="8">
        <f t="shared" si="26"/>
        <v>77.575000000000003</v>
      </c>
      <c r="T165" s="8">
        <f t="shared" si="27"/>
        <v>70.875</v>
      </c>
      <c r="U165" s="7">
        <f t="shared" si="28"/>
        <v>71.991666666666674</v>
      </c>
      <c r="V165" s="7">
        <f t="shared" si="29"/>
        <v>71.712500000000006</v>
      </c>
    </row>
    <row r="166" spans="1:22" ht="13.5" x14ac:dyDescent="0.25">
      <c r="A166" s="3">
        <f>RSI!A166</f>
        <v>44846</v>
      </c>
      <c r="B166" s="2">
        <f>RSI!B166</f>
        <v>20.837199999999999</v>
      </c>
      <c r="C166" s="2">
        <f>RSI!I166</f>
        <v>76.777682613856683</v>
      </c>
      <c r="D166" s="2">
        <f>MACD!E166</f>
        <v>-0.71170814032158702</v>
      </c>
      <c r="E166" s="2">
        <f>MACD!F166</f>
        <v>-0.54930502064741782</v>
      </c>
      <c r="F166" s="2">
        <f>'Moving Avg'!D166</f>
        <v>21.098679999999998</v>
      </c>
      <c r="G166" s="2">
        <f>'Moving Avg'!F166</f>
        <v>19.785040000000002</v>
      </c>
      <c r="H166" s="2">
        <f>'Moving Avg'!G166</f>
        <v>17.701169999999994</v>
      </c>
      <c r="I166" s="2">
        <f>'Moving Avg'!H166</f>
        <v>0</v>
      </c>
      <c r="J166" s="5" t="str">
        <f>OBV!F166</f>
        <v>BULLISH</v>
      </c>
      <c r="K166" s="5" t="str">
        <f>OBV!G166</f>
        <v>NEUTRAL</v>
      </c>
      <c r="L166" s="5" t="str">
        <f>OBV!H166</f>
        <v>CONFIRMED BULLISH</v>
      </c>
      <c r="M166" s="7">
        <f t="shared" si="20"/>
        <v>0</v>
      </c>
      <c r="N166" s="7">
        <f t="shared" si="21"/>
        <v>100</v>
      </c>
      <c r="O166" s="7">
        <f t="shared" si="22"/>
        <v>100</v>
      </c>
      <c r="P166" s="7">
        <f t="shared" si="23"/>
        <v>83.5</v>
      </c>
      <c r="Q166" s="8">
        <f t="shared" si="24"/>
        <v>62.524999999999999</v>
      </c>
      <c r="R166" s="8">
        <f t="shared" si="25"/>
        <v>75.875</v>
      </c>
      <c r="S166" s="8">
        <f t="shared" si="26"/>
        <v>77.575000000000003</v>
      </c>
      <c r="T166" s="8">
        <f t="shared" si="27"/>
        <v>70.875</v>
      </c>
      <c r="U166" s="7">
        <f t="shared" si="28"/>
        <v>71.991666666666674</v>
      </c>
      <c r="V166" s="7">
        <f t="shared" si="29"/>
        <v>71.712500000000006</v>
      </c>
    </row>
    <row r="167" spans="1:22" ht="13.5" x14ac:dyDescent="0.25">
      <c r="A167" s="3">
        <f>RSI!A167</f>
        <v>44847</v>
      </c>
      <c r="B167" s="2">
        <f>RSI!B167</f>
        <v>20.1875</v>
      </c>
      <c r="C167" s="2">
        <f>RSI!I167</f>
        <v>62.189626851998725</v>
      </c>
      <c r="D167" s="2">
        <f>MACD!E167</f>
        <v>-0.7210370889149722</v>
      </c>
      <c r="E167" s="2">
        <f>MACD!F167</f>
        <v>-0.5836514343009287</v>
      </c>
      <c r="F167" s="2">
        <f>'Moving Avg'!D167</f>
        <v>20.89744</v>
      </c>
      <c r="G167" s="2">
        <f>'Moving Avg'!F167</f>
        <v>19.844065000000004</v>
      </c>
      <c r="H167" s="2">
        <f>'Moving Avg'!G167</f>
        <v>17.793549999999996</v>
      </c>
      <c r="I167" s="2">
        <f>'Moving Avg'!H167</f>
        <v>0</v>
      </c>
      <c r="J167" s="5" t="str">
        <f>OBV!F167</f>
        <v>BEARISH</v>
      </c>
      <c r="K167" s="5" t="str">
        <f>OBV!G167</f>
        <v>NEUTRAL</v>
      </c>
      <c r="L167" s="5" t="str">
        <f>OBV!H167</f>
        <v>CONFIRMED BEARISH</v>
      </c>
      <c r="M167" s="7">
        <f t="shared" si="20"/>
        <v>25</v>
      </c>
      <c r="N167" s="7">
        <f t="shared" si="21"/>
        <v>100</v>
      </c>
      <c r="O167" s="7">
        <f t="shared" si="22"/>
        <v>100</v>
      </c>
      <c r="P167" s="7">
        <f t="shared" si="23"/>
        <v>16.5</v>
      </c>
      <c r="Q167" s="8">
        <f t="shared" si="24"/>
        <v>61.225000000000001</v>
      </c>
      <c r="R167" s="8">
        <f t="shared" si="25"/>
        <v>64.125</v>
      </c>
      <c r="S167" s="8">
        <f t="shared" si="26"/>
        <v>51.174999999999997</v>
      </c>
      <c r="T167" s="8">
        <f t="shared" si="27"/>
        <v>60.375</v>
      </c>
      <c r="U167" s="7">
        <f t="shared" si="28"/>
        <v>58.841666666666661</v>
      </c>
      <c r="V167" s="7">
        <f t="shared" si="29"/>
        <v>59.224999999999994</v>
      </c>
    </row>
    <row r="168" spans="1:22" ht="13.5" x14ac:dyDescent="0.25">
      <c r="A168" s="3">
        <f>RSI!A168</f>
        <v>44848</v>
      </c>
      <c r="B168" s="2">
        <f>RSI!B168</f>
        <v>20.599499999999999</v>
      </c>
      <c r="C168" s="2">
        <f>RSI!I168</f>
        <v>66.532301519987953</v>
      </c>
      <c r="D168" s="2">
        <f>MACD!E168</f>
        <v>-0.64211832113013401</v>
      </c>
      <c r="E168" s="2">
        <f>MACD!F168</f>
        <v>-0.59534481166676978</v>
      </c>
      <c r="F168" s="2">
        <f>'Moving Avg'!D168</f>
        <v>20.770659999999999</v>
      </c>
      <c r="G168" s="2">
        <f>'Moving Avg'!F168</f>
        <v>19.924085000000002</v>
      </c>
      <c r="H168" s="2">
        <f>'Moving Avg'!G168</f>
        <v>17.893535999999994</v>
      </c>
      <c r="I168" s="2">
        <f>'Moving Avg'!H168</f>
        <v>0</v>
      </c>
      <c r="J168" s="5" t="str">
        <f>OBV!F168</f>
        <v>BEARISH</v>
      </c>
      <c r="K168" s="5" t="str">
        <f>OBV!G168</f>
        <v>NEUTRAL</v>
      </c>
      <c r="L168" s="5" t="str">
        <f>OBV!H168</f>
        <v>CONFIRMED BEARISH</v>
      </c>
      <c r="M168" s="7">
        <f t="shared" si="20"/>
        <v>25</v>
      </c>
      <c r="N168" s="7">
        <f t="shared" si="21"/>
        <v>100</v>
      </c>
      <c r="O168" s="7">
        <f t="shared" si="22"/>
        <v>100</v>
      </c>
      <c r="P168" s="7">
        <f t="shared" si="23"/>
        <v>16.5</v>
      </c>
      <c r="Q168" s="8">
        <f t="shared" si="24"/>
        <v>61.225000000000001</v>
      </c>
      <c r="R168" s="8">
        <f t="shared" si="25"/>
        <v>64.125</v>
      </c>
      <c r="S168" s="8">
        <f t="shared" si="26"/>
        <v>51.174999999999997</v>
      </c>
      <c r="T168" s="8">
        <f t="shared" si="27"/>
        <v>60.375</v>
      </c>
      <c r="U168" s="7">
        <f t="shared" si="28"/>
        <v>58.841666666666661</v>
      </c>
      <c r="V168" s="7">
        <f t="shared" si="29"/>
        <v>59.224999999999994</v>
      </c>
    </row>
    <row r="169" spans="1:22" ht="13.5" x14ac:dyDescent="0.25">
      <c r="A169" s="3">
        <f>RSI!A169</f>
        <v>44851</v>
      </c>
      <c r="B169" s="2">
        <f>RSI!B169</f>
        <v>20.520299999999999</v>
      </c>
      <c r="C169" s="2">
        <f>RSI!I169</f>
        <v>64.987096484585692</v>
      </c>
      <c r="D169" s="2">
        <f>MACD!E169</f>
        <v>-0.51517833701232618</v>
      </c>
      <c r="E169" s="2">
        <f>MACD!F169</f>
        <v>-0.5793115167358811</v>
      </c>
      <c r="F169" s="2">
        <f>'Moving Avg'!D169</f>
        <v>20.675579999999997</v>
      </c>
      <c r="G169" s="2">
        <f>'Moving Avg'!F169</f>
        <v>19.999749999999999</v>
      </c>
      <c r="H169" s="2">
        <f>'Moving Avg'!G169</f>
        <v>17.992729999999995</v>
      </c>
      <c r="I169" s="2">
        <f>'Moving Avg'!H169</f>
        <v>0</v>
      </c>
      <c r="J169" s="5" t="str">
        <f>OBV!F169</f>
        <v>BEARISH</v>
      </c>
      <c r="K169" s="5" t="str">
        <f>OBV!G169</f>
        <v>WEAK</v>
      </c>
      <c r="L169" s="5" t="str">
        <f>OBV!H169</f>
        <v>CONFIRMED BEARISH</v>
      </c>
      <c r="M169" s="7">
        <f t="shared" si="20"/>
        <v>25</v>
      </c>
      <c r="N169" s="7">
        <f t="shared" si="21"/>
        <v>0</v>
      </c>
      <c r="O169" s="7">
        <f t="shared" si="22"/>
        <v>100</v>
      </c>
      <c r="P169" s="7">
        <f t="shared" si="23"/>
        <v>0</v>
      </c>
      <c r="Q169" s="8">
        <f t="shared" si="24"/>
        <v>23.75</v>
      </c>
      <c r="R169" s="8">
        <f t="shared" si="25"/>
        <v>40</v>
      </c>
      <c r="S169" s="8">
        <f t="shared" si="26"/>
        <v>28.75</v>
      </c>
      <c r="T169" s="8">
        <f t="shared" si="27"/>
        <v>31.25</v>
      </c>
      <c r="U169" s="7">
        <f t="shared" si="28"/>
        <v>30.833333333333332</v>
      </c>
      <c r="V169" s="7">
        <f t="shared" si="29"/>
        <v>30.9375</v>
      </c>
    </row>
    <row r="170" spans="1:22" ht="13.5" x14ac:dyDescent="0.25">
      <c r="A170" s="3">
        <f>RSI!A170</f>
        <v>44852</v>
      </c>
      <c r="B170" s="2">
        <f>RSI!B170</f>
        <v>20.520299999999999</v>
      </c>
      <c r="C170" s="2">
        <f>RSI!I170</f>
        <v>64.987096484585692</v>
      </c>
      <c r="D170" s="2">
        <f>MACD!E170</f>
        <v>-0.35374127438997149</v>
      </c>
      <c r="E170" s="2">
        <f>MACD!F170</f>
        <v>-0.53419746826669923</v>
      </c>
      <c r="F170" s="2">
        <f>'Moving Avg'!D170</f>
        <v>20.532959999999996</v>
      </c>
      <c r="G170" s="2">
        <f>'Moving Avg'!F170</f>
        <v>20.078980000000001</v>
      </c>
      <c r="H170" s="2">
        <f>'Moving Avg'!G170</f>
        <v>18.091765999999996</v>
      </c>
      <c r="I170" s="2">
        <f>'Moving Avg'!H170</f>
        <v>0</v>
      </c>
      <c r="J170" s="5" t="str">
        <f>OBV!F170</f>
        <v>BEARISH</v>
      </c>
      <c r="K170" s="5" t="str">
        <f>OBV!G170</f>
        <v>WEAK</v>
      </c>
      <c r="L170" s="5" t="str">
        <f>OBV!H170</f>
        <v>CONFIRMED BEARISH</v>
      </c>
      <c r="M170" s="7">
        <f t="shared" si="20"/>
        <v>25</v>
      </c>
      <c r="N170" s="7">
        <f t="shared" si="21"/>
        <v>0</v>
      </c>
      <c r="O170" s="7">
        <f t="shared" si="22"/>
        <v>100</v>
      </c>
      <c r="P170" s="7">
        <f t="shared" si="23"/>
        <v>0</v>
      </c>
      <c r="Q170" s="8">
        <f t="shared" si="24"/>
        <v>23.75</v>
      </c>
      <c r="R170" s="8">
        <f t="shared" si="25"/>
        <v>40</v>
      </c>
      <c r="S170" s="8">
        <f t="shared" si="26"/>
        <v>28.75</v>
      </c>
      <c r="T170" s="8">
        <f t="shared" si="27"/>
        <v>31.25</v>
      </c>
      <c r="U170" s="7">
        <f t="shared" si="28"/>
        <v>30.833333333333332</v>
      </c>
      <c r="V170" s="7">
        <f t="shared" si="29"/>
        <v>30.9375</v>
      </c>
    </row>
    <row r="171" spans="1:22" ht="13.5" x14ac:dyDescent="0.25">
      <c r="A171" s="3">
        <f>RSI!A171</f>
        <v>44853</v>
      </c>
      <c r="B171" s="2">
        <f>RSI!B171</f>
        <v>20.599499999999999</v>
      </c>
      <c r="C171" s="2">
        <f>RSI!I171</f>
        <v>65.905445890762053</v>
      </c>
      <c r="D171" s="2">
        <f>MACD!E171</f>
        <v>-0.22828213672983466</v>
      </c>
      <c r="E171" s="2">
        <f>MACD!F171</f>
        <v>-0.47301440195932631</v>
      </c>
      <c r="F171" s="2">
        <f>'Moving Avg'!D171</f>
        <v>20.485419999999998</v>
      </c>
      <c r="G171" s="2">
        <f>'Moving Avg'!F171</f>
        <v>20.158605000000001</v>
      </c>
      <c r="H171" s="2">
        <f>'Moving Avg'!G171</f>
        <v>18.192385999999996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  <c r="M171" s="7">
        <f t="shared" si="20"/>
        <v>25</v>
      </c>
      <c r="N171" s="7">
        <f t="shared" si="21"/>
        <v>0</v>
      </c>
      <c r="O171" s="7">
        <f t="shared" si="22"/>
        <v>100</v>
      </c>
      <c r="P171" s="7">
        <f t="shared" si="23"/>
        <v>16.5</v>
      </c>
      <c r="Q171" s="8">
        <f t="shared" si="24"/>
        <v>26.225000000000001</v>
      </c>
      <c r="R171" s="8">
        <f t="shared" si="25"/>
        <v>44.125</v>
      </c>
      <c r="S171" s="8">
        <f t="shared" si="26"/>
        <v>36.174999999999997</v>
      </c>
      <c r="T171" s="8">
        <f t="shared" si="27"/>
        <v>35.375</v>
      </c>
      <c r="U171" s="7">
        <f t="shared" si="28"/>
        <v>35.508333333333333</v>
      </c>
      <c r="V171" s="7">
        <f t="shared" si="29"/>
        <v>35.474999999999994</v>
      </c>
    </row>
    <row r="172" spans="1:22" ht="13.5" x14ac:dyDescent="0.25">
      <c r="A172" s="3">
        <f>RSI!A172</f>
        <v>44854</v>
      </c>
      <c r="B172" s="2">
        <f>RSI!B172</f>
        <v>20.599499999999999</v>
      </c>
      <c r="C172" s="2">
        <f>RSI!I172</f>
        <v>65.905445890762053</v>
      </c>
      <c r="D172" s="2">
        <f>MACD!E172</f>
        <v>-3.4845693984941306E-2</v>
      </c>
      <c r="E172" s="2">
        <f>MACD!F172</f>
        <v>-0.38538066036444929</v>
      </c>
      <c r="F172" s="2">
        <f>'Moving Avg'!D172</f>
        <v>20.567820000000001</v>
      </c>
      <c r="G172" s="2">
        <f>'Moving Avg'!F172</f>
        <v>20.238229999999998</v>
      </c>
      <c r="H172" s="2">
        <f>'Moving Avg'!G172</f>
        <v>18.290787999999999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BEARISH DIVERGENCE</v>
      </c>
      <c r="M172" s="7">
        <f t="shared" si="20"/>
        <v>25</v>
      </c>
      <c r="N172" s="7">
        <f t="shared" si="21"/>
        <v>0</v>
      </c>
      <c r="O172" s="7">
        <f t="shared" si="22"/>
        <v>100</v>
      </c>
      <c r="P172" s="7">
        <f t="shared" si="23"/>
        <v>16.5</v>
      </c>
      <c r="Q172" s="8">
        <f t="shared" si="24"/>
        <v>26.225000000000001</v>
      </c>
      <c r="R172" s="8">
        <f t="shared" si="25"/>
        <v>44.125</v>
      </c>
      <c r="S172" s="8">
        <f t="shared" si="26"/>
        <v>36.174999999999997</v>
      </c>
      <c r="T172" s="8">
        <f t="shared" si="27"/>
        <v>35.375</v>
      </c>
      <c r="U172" s="7">
        <f t="shared" si="28"/>
        <v>35.508333333333333</v>
      </c>
      <c r="V172" s="7">
        <f t="shared" si="29"/>
        <v>35.474999999999994</v>
      </c>
    </row>
    <row r="173" spans="1:22" ht="13.5" x14ac:dyDescent="0.25">
      <c r="A173" s="3">
        <f>RSI!A173</f>
        <v>44855</v>
      </c>
      <c r="B173" s="2">
        <f>RSI!B173</f>
        <v>20.599499999999999</v>
      </c>
      <c r="C173" s="2">
        <f>RSI!I173</f>
        <v>65.905445890762053</v>
      </c>
      <c r="D173" s="2">
        <f>MACD!E173</f>
        <v>0.12998337875233545</v>
      </c>
      <c r="E173" s="2">
        <f>MACD!F173</f>
        <v>-0.28230785254109236</v>
      </c>
      <c r="F173" s="2">
        <f>'Moving Avg'!D173</f>
        <v>20.567820000000001</v>
      </c>
      <c r="G173" s="2">
        <f>'Moving Avg'!F173</f>
        <v>20.317854999999998</v>
      </c>
      <c r="H173" s="2">
        <f>'Moving Avg'!G173</f>
        <v>18.389031999999997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NEUTRAL</v>
      </c>
      <c r="M173" s="7">
        <f t="shared" si="20"/>
        <v>25</v>
      </c>
      <c r="N173" s="7">
        <f t="shared" si="21"/>
        <v>0</v>
      </c>
      <c r="O173" s="7">
        <f t="shared" si="22"/>
        <v>100</v>
      </c>
      <c r="P173" s="7">
        <f t="shared" si="23"/>
        <v>16.5</v>
      </c>
      <c r="Q173" s="8">
        <f t="shared" si="24"/>
        <v>26.225000000000001</v>
      </c>
      <c r="R173" s="8">
        <f t="shared" si="25"/>
        <v>44.125</v>
      </c>
      <c r="S173" s="8">
        <f t="shared" si="26"/>
        <v>36.174999999999997</v>
      </c>
      <c r="T173" s="8">
        <f t="shared" si="27"/>
        <v>35.375</v>
      </c>
      <c r="U173" s="7">
        <f t="shared" si="28"/>
        <v>35.508333333333333</v>
      </c>
      <c r="V173" s="7">
        <f t="shared" si="29"/>
        <v>35.474999999999994</v>
      </c>
    </row>
    <row r="174" spans="1:22" ht="13.5" x14ac:dyDescent="0.25">
      <c r="A174" s="3">
        <f>RSI!A174</f>
        <v>44858</v>
      </c>
      <c r="B174" s="2">
        <f>RSI!B174</f>
        <v>20.441099999999999</v>
      </c>
      <c r="C174" s="2">
        <f>RSI!I174</f>
        <v>61.852935088372192</v>
      </c>
      <c r="D174" s="2">
        <f>MACD!E174</f>
        <v>0.24002970777724641</v>
      </c>
      <c r="E174" s="2">
        <f>MACD!F174</f>
        <v>-0.17784034047742461</v>
      </c>
      <c r="F174" s="2">
        <f>'Moving Avg'!D174</f>
        <v>20.551979999999997</v>
      </c>
      <c r="G174" s="2">
        <f>'Moving Avg'!F174</f>
        <v>20.389559999999996</v>
      </c>
      <c r="H174" s="2">
        <f>'Moving Avg'!G174</f>
        <v>18.488861999999997</v>
      </c>
      <c r="I174" s="2">
        <f>'Moving Avg'!H174</f>
        <v>0</v>
      </c>
      <c r="J174" s="5" t="str">
        <f>OBV!F174</f>
        <v>BULLISH</v>
      </c>
      <c r="K174" s="5" t="str">
        <f>OBV!G174</f>
        <v>NEUTRAL</v>
      </c>
      <c r="L174" s="5" t="str">
        <f>OBV!H174</f>
        <v>BULLISH DIVERGENCE</v>
      </c>
      <c r="M174" s="7">
        <f t="shared" si="20"/>
        <v>25</v>
      </c>
      <c r="N174" s="7">
        <f t="shared" si="21"/>
        <v>0</v>
      </c>
      <c r="O174" s="7">
        <f t="shared" si="22"/>
        <v>100</v>
      </c>
      <c r="P174" s="7">
        <f t="shared" si="23"/>
        <v>66.5</v>
      </c>
      <c r="Q174" s="8">
        <f t="shared" si="24"/>
        <v>33.725000000000001</v>
      </c>
      <c r="R174" s="8">
        <f t="shared" si="25"/>
        <v>56.625</v>
      </c>
      <c r="S174" s="8">
        <f t="shared" si="26"/>
        <v>58.674999999999997</v>
      </c>
      <c r="T174" s="8">
        <f t="shared" si="27"/>
        <v>47.875</v>
      </c>
      <c r="U174" s="7">
        <f t="shared" si="28"/>
        <v>49.67499999999999</v>
      </c>
      <c r="V174" s="7">
        <f t="shared" si="29"/>
        <v>49.224999999999994</v>
      </c>
    </row>
    <row r="175" spans="1:22" ht="13.5" x14ac:dyDescent="0.25">
      <c r="A175" s="3">
        <f>RSI!A175</f>
        <v>44859</v>
      </c>
      <c r="B175" s="2">
        <f>RSI!B175</f>
        <v>20.361799999999999</v>
      </c>
      <c r="C175" s="2">
        <f>RSI!I175</f>
        <v>59.86820342772554</v>
      </c>
      <c r="D175" s="2">
        <f>MACD!E175</f>
        <v>0.37227649310698752</v>
      </c>
      <c r="E175" s="2">
        <f>MACD!F175</f>
        <v>-6.7816973760542201E-2</v>
      </c>
      <c r="F175" s="2">
        <f>'Moving Avg'!D175</f>
        <v>20.52028</v>
      </c>
      <c r="G175" s="2">
        <f>'Moving Avg'!F175</f>
        <v>20.456904999999999</v>
      </c>
      <c r="H175" s="2">
        <f>'Moving Avg'!G175</f>
        <v>18.583936000000001</v>
      </c>
      <c r="I175" s="2">
        <f>'Moving Avg'!H175</f>
        <v>0</v>
      </c>
      <c r="J175" s="5" t="str">
        <f>OBV!F175</f>
        <v>BULLISH</v>
      </c>
      <c r="K175" s="5" t="str">
        <f>OBV!G175</f>
        <v>NEUTRAL</v>
      </c>
      <c r="L175" s="5" t="str">
        <f>OBV!H175</f>
        <v>BULLISH DIVERGENCE</v>
      </c>
      <c r="M175" s="7">
        <f t="shared" si="20"/>
        <v>25</v>
      </c>
      <c r="N175" s="7">
        <f t="shared" si="21"/>
        <v>0</v>
      </c>
      <c r="O175" s="7">
        <f t="shared" si="22"/>
        <v>100</v>
      </c>
      <c r="P175" s="7">
        <f t="shared" si="23"/>
        <v>66.5</v>
      </c>
      <c r="Q175" s="8">
        <f t="shared" si="24"/>
        <v>33.725000000000001</v>
      </c>
      <c r="R175" s="8">
        <f t="shared" si="25"/>
        <v>56.625</v>
      </c>
      <c r="S175" s="8">
        <f t="shared" si="26"/>
        <v>58.674999999999997</v>
      </c>
      <c r="T175" s="8">
        <f t="shared" si="27"/>
        <v>47.875</v>
      </c>
      <c r="U175" s="7">
        <f t="shared" si="28"/>
        <v>49.67499999999999</v>
      </c>
      <c r="V175" s="7">
        <f t="shared" si="29"/>
        <v>49.224999999999994</v>
      </c>
    </row>
    <row r="176" spans="1:22" ht="13.5" x14ac:dyDescent="0.25">
      <c r="A176" s="3">
        <f>RSI!A176</f>
        <v>44860</v>
      </c>
      <c r="B176" s="2">
        <f>RSI!B176</f>
        <v>20.361799999999999</v>
      </c>
      <c r="C176" s="2">
        <f>RSI!I176</f>
        <v>59.86820342772554</v>
      </c>
      <c r="D176" s="2">
        <f>MACD!E176</f>
        <v>0.42062509707636764</v>
      </c>
      <c r="E176" s="2">
        <f>MACD!F176</f>
        <v>2.9871440406839769E-2</v>
      </c>
      <c r="F176" s="2">
        <f>'Moving Avg'!D176</f>
        <v>20.472739999999998</v>
      </c>
      <c r="G176" s="2">
        <f>'Moving Avg'!F176</f>
        <v>20.524645</v>
      </c>
      <c r="H176" s="2">
        <f>'Moving Avg'!G176</f>
        <v>18.679010000000002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  <c r="M176" s="7">
        <f t="shared" si="20"/>
        <v>25</v>
      </c>
      <c r="N176" s="7">
        <f t="shared" si="21"/>
        <v>0</v>
      </c>
      <c r="O176" s="7">
        <f t="shared" si="22"/>
        <v>100</v>
      </c>
      <c r="P176" s="7">
        <f t="shared" si="23"/>
        <v>16.5</v>
      </c>
      <c r="Q176" s="8">
        <f t="shared" si="24"/>
        <v>26.225000000000001</v>
      </c>
      <c r="R176" s="8">
        <f t="shared" si="25"/>
        <v>44.125</v>
      </c>
      <c r="S176" s="8">
        <f t="shared" si="26"/>
        <v>36.174999999999997</v>
      </c>
      <c r="T176" s="8">
        <f t="shared" si="27"/>
        <v>35.375</v>
      </c>
      <c r="U176" s="7">
        <f t="shared" si="28"/>
        <v>35.508333333333333</v>
      </c>
      <c r="V176" s="7">
        <f t="shared" si="29"/>
        <v>35.474999999999994</v>
      </c>
    </row>
    <row r="177" spans="1:22" ht="13.5" x14ac:dyDescent="0.25">
      <c r="A177" s="3">
        <f>RSI!A177</f>
        <v>44861</v>
      </c>
      <c r="B177" s="2">
        <f>RSI!B177</f>
        <v>20.361799999999999</v>
      </c>
      <c r="C177" s="2">
        <f>RSI!I177</f>
        <v>59.868203427725547</v>
      </c>
      <c r="D177" s="2">
        <f>MACD!E177</f>
        <v>0.35917542671532132</v>
      </c>
      <c r="E177" s="2">
        <f>MACD!F177</f>
        <v>9.5732237668536085E-2</v>
      </c>
      <c r="F177" s="2">
        <f>'Moving Avg'!D177</f>
        <v>20.4252</v>
      </c>
      <c r="G177" s="2">
        <f>'Moving Avg'!F177</f>
        <v>20.591989999999999</v>
      </c>
      <c r="H177" s="2">
        <f>'Moving Avg'!G177</f>
        <v>18.774084000000002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CONFIRMED BEARISH</v>
      </c>
      <c r="M177" s="7">
        <f t="shared" si="20"/>
        <v>25</v>
      </c>
      <c r="N177" s="7">
        <f t="shared" si="21"/>
        <v>0</v>
      </c>
      <c r="O177" s="7">
        <f t="shared" si="22"/>
        <v>100</v>
      </c>
      <c r="P177" s="7">
        <f t="shared" si="23"/>
        <v>16.5</v>
      </c>
      <c r="Q177" s="8">
        <f t="shared" si="24"/>
        <v>26.225000000000001</v>
      </c>
      <c r="R177" s="8">
        <f t="shared" si="25"/>
        <v>44.125</v>
      </c>
      <c r="S177" s="8">
        <f t="shared" si="26"/>
        <v>36.174999999999997</v>
      </c>
      <c r="T177" s="8">
        <f t="shared" si="27"/>
        <v>35.375</v>
      </c>
      <c r="U177" s="7">
        <f t="shared" si="28"/>
        <v>35.508333333333333</v>
      </c>
      <c r="V177" s="7">
        <f t="shared" si="29"/>
        <v>35.474999999999994</v>
      </c>
    </row>
    <row r="178" spans="1:22" ht="13.5" x14ac:dyDescent="0.25">
      <c r="A178" s="3">
        <f>RSI!A178</f>
        <v>44862</v>
      </c>
      <c r="B178" s="2">
        <f>RSI!B178</f>
        <v>20.361799999999999</v>
      </c>
      <c r="C178" s="2">
        <f>RSI!I178</f>
        <v>59.86820342772554</v>
      </c>
      <c r="D178" s="2">
        <f>MACD!E178</f>
        <v>0.36833622142714972</v>
      </c>
      <c r="E178" s="2">
        <f>MACD!F178</f>
        <v>0.15025303442025884</v>
      </c>
      <c r="F178" s="2">
        <f>'Moving Avg'!D178</f>
        <v>20.377659999999999</v>
      </c>
      <c r="G178" s="2">
        <f>'Moving Avg'!F178</f>
        <v>20.619720000000001</v>
      </c>
      <c r="H178" s="2">
        <f>'Moving Avg'!G178</f>
        <v>18.868208000000003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  <c r="M178" s="7">
        <f t="shared" si="20"/>
        <v>25</v>
      </c>
      <c r="N178" s="7">
        <f t="shared" si="21"/>
        <v>0</v>
      </c>
      <c r="O178" s="7">
        <f t="shared" si="22"/>
        <v>100</v>
      </c>
      <c r="P178" s="7">
        <f t="shared" si="23"/>
        <v>16.5</v>
      </c>
      <c r="Q178" s="8">
        <f t="shared" si="24"/>
        <v>26.225000000000001</v>
      </c>
      <c r="R178" s="8">
        <f t="shared" si="25"/>
        <v>44.125</v>
      </c>
      <c r="S178" s="8">
        <f t="shared" si="26"/>
        <v>36.174999999999997</v>
      </c>
      <c r="T178" s="8">
        <f t="shared" si="27"/>
        <v>35.375</v>
      </c>
      <c r="U178" s="7">
        <f t="shared" si="28"/>
        <v>35.508333333333333</v>
      </c>
      <c r="V178" s="7">
        <f t="shared" si="29"/>
        <v>35.474999999999994</v>
      </c>
    </row>
    <row r="179" spans="1:22" ht="13.5" x14ac:dyDescent="0.25">
      <c r="A179" s="3">
        <f>RSI!A179</f>
        <v>44865</v>
      </c>
      <c r="B179" s="2">
        <f>RSI!B179</f>
        <v>20.203399999999998</v>
      </c>
      <c r="C179" s="2">
        <f>RSI!I179</f>
        <v>55.116555272805876</v>
      </c>
      <c r="D179" s="2">
        <f>MACD!E179</f>
        <v>0.37357346832186167</v>
      </c>
      <c r="E179" s="2">
        <f>MACD!F179</f>
        <v>0.19491712120057941</v>
      </c>
      <c r="F179" s="2">
        <f>'Moving Avg'!D179</f>
        <v>20.330120000000001</v>
      </c>
      <c r="G179" s="2">
        <f>'Moving Avg'!F179</f>
        <v>20.619720000000001</v>
      </c>
      <c r="H179" s="2">
        <f>'Moving Avg'!G179</f>
        <v>18.955360000000002</v>
      </c>
      <c r="I179" s="2">
        <f>'Moving Avg'!H179</f>
        <v>0</v>
      </c>
      <c r="J179" s="5" t="str">
        <f>OBV!F179</f>
        <v>BEARISH</v>
      </c>
      <c r="K179" s="5" t="str">
        <f>OBV!G179</f>
        <v>NEUTRAL</v>
      </c>
      <c r="L179" s="5" t="str">
        <f>OBV!H179</f>
        <v>CONFIRMED BEARISH</v>
      </c>
      <c r="M179" s="7">
        <f t="shared" si="20"/>
        <v>25</v>
      </c>
      <c r="N179" s="7">
        <f t="shared" si="21"/>
        <v>0</v>
      </c>
      <c r="O179" s="7">
        <f t="shared" si="22"/>
        <v>100</v>
      </c>
      <c r="P179" s="7">
        <f t="shared" si="23"/>
        <v>16.5</v>
      </c>
      <c r="Q179" s="8">
        <f t="shared" si="24"/>
        <v>26.225000000000001</v>
      </c>
      <c r="R179" s="8">
        <f t="shared" si="25"/>
        <v>44.125</v>
      </c>
      <c r="S179" s="8">
        <f t="shared" si="26"/>
        <v>36.174999999999997</v>
      </c>
      <c r="T179" s="8">
        <f t="shared" si="27"/>
        <v>35.375</v>
      </c>
      <c r="U179" s="7">
        <f t="shared" si="28"/>
        <v>35.508333333333333</v>
      </c>
      <c r="V179" s="7">
        <f t="shared" si="29"/>
        <v>35.474999999999994</v>
      </c>
    </row>
    <row r="180" spans="1:22" ht="13.5" x14ac:dyDescent="0.25">
      <c r="A180" s="3">
        <f>RSI!A180</f>
        <v>44866</v>
      </c>
      <c r="B180" s="2">
        <f>RSI!B180</f>
        <v>20.417300000000001</v>
      </c>
      <c r="C180" s="2">
        <f>RSI!I180</f>
        <v>59.761016495621512</v>
      </c>
      <c r="D180" s="2">
        <f>MACD!E180</f>
        <v>0.36118642850065896</v>
      </c>
      <c r="E180" s="2">
        <f>MACD!F180</f>
        <v>0.22817098266059535</v>
      </c>
      <c r="F180" s="2">
        <f>'Moving Avg'!D180</f>
        <v>20.34122</v>
      </c>
      <c r="G180" s="2">
        <f>'Moving Avg'!F180</f>
        <v>20.611005000000002</v>
      </c>
      <c r="H180" s="2">
        <f>'Moving Avg'!G180</f>
        <v>19.046790000000005</v>
      </c>
      <c r="I180" s="2">
        <f>'Moving Avg'!H180</f>
        <v>0</v>
      </c>
      <c r="J180" s="5" t="str">
        <f>OBV!F180</f>
        <v>BULLISH</v>
      </c>
      <c r="K180" s="5" t="str">
        <f>OBV!G180</f>
        <v>NEUTRAL</v>
      </c>
      <c r="L180" s="5" t="str">
        <f>OBV!H180</f>
        <v>CONFIRMED BULLISH</v>
      </c>
      <c r="M180" s="7">
        <f t="shared" si="20"/>
        <v>25</v>
      </c>
      <c r="N180" s="7">
        <f t="shared" si="21"/>
        <v>0</v>
      </c>
      <c r="O180" s="7">
        <f t="shared" si="22"/>
        <v>100</v>
      </c>
      <c r="P180" s="7">
        <f t="shared" si="23"/>
        <v>83.5</v>
      </c>
      <c r="Q180" s="8">
        <f t="shared" si="24"/>
        <v>36.274999999999999</v>
      </c>
      <c r="R180" s="8">
        <f t="shared" si="25"/>
        <v>60.875</v>
      </c>
      <c r="S180" s="8">
        <f t="shared" si="26"/>
        <v>66.325000000000003</v>
      </c>
      <c r="T180" s="8">
        <f t="shared" si="27"/>
        <v>52.125</v>
      </c>
      <c r="U180" s="7">
        <f t="shared" si="28"/>
        <v>54.491666666666674</v>
      </c>
      <c r="V180" s="7">
        <f t="shared" si="29"/>
        <v>53.900000000000006</v>
      </c>
    </row>
    <row r="181" spans="1:22" ht="13.5" x14ac:dyDescent="0.25">
      <c r="A181" s="3">
        <f>RSI!A181</f>
        <v>44867</v>
      </c>
      <c r="B181" s="2">
        <f>RSI!B181</f>
        <v>20.203399999999998</v>
      </c>
      <c r="C181" s="2">
        <f>RSI!I181</f>
        <v>53.769089341423104</v>
      </c>
      <c r="D181" s="2">
        <f>MACD!E181</f>
        <v>0.37656824711937276</v>
      </c>
      <c r="E181" s="2">
        <f>MACD!F181</f>
        <v>0.25785043555235088</v>
      </c>
      <c r="F181" s="2">
        <f>'Moving Avg'!D181</f>
        <v>20.309539999999998</v>
      </c>
      <c r="G181" s="2">
        <f>'Moving Avg'!F181</f>
        <v>20.591595000000002</v>
      </c>
      <c r="H181" s="2">
        <f>'Moving Avg'!G181</f>
        <v>19.133942000000005</v>
      </c>
      <c r="I181" s="2">
        <f>'Moving Avg'!H181</f>
        <v>0</v>
      </c>
      <c r="J181" s="5" t="str">
        <f>OBV!F181</f>
        <v>BEARISH</v>
      </c>
      <c r="K181" s="5" t="str">
        <f>OBV!G181</f>
        <v>NEUTRAL</v>
      </c>
      <c r="L181" s="5" t="str">
        <f>OBV!H181</f>
        <v>CONFIRMED BEARISH</v>
      </c>
      <c r="M181" s="7">
        <f t="shared" si="20"/>
        <v>25</v>
      </c>
      <c r="N181" s="7">
        <f t="shared" si="21"/>
        <v>0</v>
      </c>
      <c r="O181" s="7">
        <f t="shared" si="22"/>
        <v>100</v>
      </c>
      <c r="P181" s="7">
        <f t="shared" si="23"/>
        <v>16.5</v>
      </c>
      <c r="Q181" s="8">
        <f t="shared" si="24"/>
        <v>26.225000000000001</v>
      </c>
      <c r="R181" s="8">
        <f t="shared" si="25"/>
        <v>44.125</v>
      </c>
      <c r="S181" s="8">
        <f t="shared" si="26"/>
        <v>36.174999999999997</v>
      </c>
      <c r="T181" s="8">
        <f t="shared" si="27"/>
        <v>35.375</v>
      </c>
      <c r="U181" s="7">
        <f t="shared" si="28"/>
        <v>35.508333333333333</v>
      </c>
      <c r="V181" s="7">
        <f t="shared" si="29"/>
        <v>35.474999999999994</v>
      </c>
    </row>
    <row r="182" spans="1:22" ht="13.5" x14ac:dyDescent="0.25">
      <c r="A182" s="3">
        <f>RSI!A182</f>
        <v>44868</v>
      </c>
      <c r="B182" s="2">
        <f>RSI!B182</f>
        <v>20.195499999999999</v>
      </c>
      <c r="C182" s="2">
        <f>RSI!I182</f>
        <v>53.555512715910673</v>
      </c>
      <c r="D182" s="2">
        <f>MACD!E182</f>
        <v>0.38942729877654614</v>
      </c>
      <c r="E182" s="2">
        <f>MACD!F182</f>
        <v>0.28416580819718995</v>
      </c>
      <c r="F182" s="2">
        <f>'Moving Avg'!D182</f>
        <v>20.27628</v>
      </c>
      <c r="G182" s="2">
        <f>'Moving Avg'!F182</f>
        <v>20.541685000000001</v>
      </c>
      <c r="H182" s="2">
        <f>'Moving Avg'!G182</f>
        <v>19.221094000000004</v>
      </c>
      <c r="I182" s="2">
        <f>'Moving Avg'!H182</f>
        <v>0</v>
      </c>
      <c r="J182" s="5" t="str">
        <f>OBV!F182</f>
        <v>BEARISH</v>
      </c>
      <c r="K182" s="5" t="str">
        <f>OBV!G182</f>
        <v>WEAK</v>
      </c>
      <c r="L182" s="5" t="str">
        <f>OBV!H182</f>
        <v>CONFIRMED BEARISH</v>
      </c>
      <c r="M182" s="7">
        <f t="shared" si="20"/>
        <v>25</v>
      </c>
      <c r="N182" s="7">
        <f t="shared" si="21"/>
        <v>0</v>
      </c>
      <c r="O182" s="7">
        <f t="shared" si="22"/>
        <v>100</v>
      </c>
      <c r="P182" s="7">
        <f t="shared" si="23"/>
        <v>0</v>
      </c>
      <c r="Q182" s="8">
        <f t="shared" si="24"/>
        <v>23.75</v>
      </c>
      <c r="R182" s="8">
        <f t="shared" si="25"/>
        <v>40</v>
      </c>
      <c r="S182" s="8">
        <f t="shared" si="26"/>
        <v>28.75</v>
      </c>
      <c r="T182" s="8">
        <f t="shared" si="27"/>
        <v>31.25</v>
      </c>
      <c r="U182" s="7">
        <f t="shared" si="28"/>
        <v>30.833333333333332</v>
      </c>
      <c r="V182" s="7">
        <f t="shared" si="29"/>
        <v>30.9375</v>
      </c>
    </row>
    <row r="183" spans="1:22" ht="13.5" x14ac:dyDescent="0.25">
      <c r="A183" s="3">
        <f>RSI!A183</f>
        <v>44869</v>
      </c>
      <c r="B183" s="2">
        <f>RSI!B183</f>
        <v>19.9895</v>
      </c>
      <c r="C183" s="2">
        <f>RSI!I183</f>
        <v>48.181194089617627</v>
      </c>
      <c r="D183" s="2">
        <f>MACD!E183</f>
        <v>0.4149273842768757</v>
      </c>
      <c r="E183" s="2">
        <f>MACD!F183</f>
        <v>0.31031812341312714</v>
      </c>
      <c r="F183" s="2">
        <f>'Moving Avg'!D183</f>
        <v>20.201819999999998</v>
      </c>
      <c r="G183" s="2">
        <f>'Moving Avg'!F183</f>
        <v>20.479490000000002</v>
      </c>
      <c r="H183" s="2">
        <f>'Moving Avg'!G183</f>
        <v>19.303968000000005</v>
      </c>
      <c r="I183" s="2">
        <f>'Moving Avg'!H183</f>
        <v>0</v>
      </c>
      <c r="J183" s="5" t="str">
        <f>OBV!F183</f>
        <v>BEARISH</v>
      </c>
      <c r="K183" s="5" t="str">
        <f>OBV!G183</f>
        <v>WEAK</v>
      </c>
      <c r="L183" s="5" t="str">
        <f>OBV!H183</f>
        <v>CONFIRMED BEARISH</v>
      </c>
      <c r="M183" s="7">
        <f t="shared" si="20"/>
        <v>25</v>
      </c>
      <c r="N183" s="7">
        <f t="shared" si="21"/>
        <v>0</v>
      </c>
      <c r="O183" s="7">
        <f t="shared" si="22"/>
        <v>100</v>
      </c>
      <c r="P183" s="7">
        <f t="shared" si="23"/>
        <v>0</v>
      </c>
      <c r="Q183" s="8">
        <f t="shared" si="24"/>
        <v>23.75</v>
      </c>
      <c r="R183" s="8">
        <f t="shared" si="25"/>
        <v>40</v>
      </c>
      <c r="S183" s="8">
        <f t="shared" si="26"/>
        <v>28.75</v>
      </c>
      <c r="T183" s="8">
        <f t="shared" si="27"/>
        <v>31.25</v>
      </c>
      <c r="U183" s="7">
        <f t="shared" si="28"/>
        <v>30.833333333333332</v>
      </c>
      <c r="V183" s="7">
        <f t="shared" si="29"/>
        <v>30.9375</v>
      </c>
    </row>
    <row r="184" spans="1:22" ht="13.5" x14ac:dyDescent="0.25">
      <c r="A184" s="3">
        <f>RSI!A184</f>
        <v>44872</v>
      </c>
      <c r="B184" s="2">
        <f>RSI!B184</f>
        <v>19.886500000000002</v>
      </c>
      <c r="C184" s="2">
        <f>RSI!I184</f>
        <v>45.711196624940875</v>
      </c>
      <c r="D184" s="2">
        <f>MACD!E184</f>
        <v>0.42038953235517695</v>
      </c>
      <c r="E184" s="2">
        <f>MACD!F184</f>
        <v>0.33233240520153712</v>
      </c>
      <c r="F184" s="2">
        <f>'Moving Avg'!D184</f>
        <v>20.138439999999999</v>
      </c>
      <c r="G184" s="2">
        <f>'Moving Avg'!F184</f>
        <v>20.424029999999998</v>
      </c>
      <c r="H184" s="2">
        <f>'Moving Avg'!G184</f>
        <v>19.386366000000006</v>
      </c>
      <c r="I184" s="2">
        <f>'Moving Avg'!H184</f>
        <v>0</v>
      </c>
      <c r="J184" s="5" t="str">
        <f>OBV!F184</f>
        <v>BEARISH</v>
      </c>
      <c r="K184" s="5" t="str">
        <f>OBV!G184</f>
        <v>WEAK</v>
      </c>
      <c r="L184" s="5" t="str">
        <f>OBV!H184</f>
        <v>CONFIRMED BEARISH</v>
      </c>
      <c r="M184" s="7">
        <f t="shared" si="20"/>
        <v>25</v>
      </c>
      <c r="N184" s="7">
        <f t="shared" si="21"/>
        <v>0</v>
      </c>
      <c r="O184" s="7">
        <f t="shared" si="22"/>
        <v>100</v>
      </c>
      <c r="P184" s="7">
        <f t="shared" si="23"/>
        <v>0</v>
      </c>
      <c r="Q184" s="8">
        <f t="shared" si="24"/>
        <v>23.75</v>
      </c>
      <c r="R184" s="8">
        <f t="shared" si="25"/>
        <v>40</v>
      </c>
      <c r="S184" s="8">
        <f t="shared" si="26"/>
        <v>28.75</v>
      </c>
      <c r="T184" s="8">
        <f t="shared" si="27"/>
        <v>31.25</v>
      </c>
      <c r="U184" s="7">
        <f t="shared" si="28"/>
        <v>30.833333333333332</v>
      </c>
      <c r="V184" s="7">
        <f t="shared" si="29"/>
        <v>30.9375</v>
      </c>
    </row>
    <row r="185" spans="1:22" ht="13.5" x14ac:dyDescent="0.25">
      <c r="A185" s="3">
        <f>RSI!A185</f>
        <v>44873</v>
      </c>
      <c r="B185" s="2">
        <f>RSI!B185</f>
        <v>19.807200000000002</v>
      </c>
      <c r="C185" s="2">
        <f>RSI!I185</f>
        <v>43.847462077898669</v>
      </c>
      <c r="D185" s="2">
        <f>MACD!E185</f>
        <v>0.41987253119310353</v>
      </c>
      <c r="E185" s="2">
        <f>MACD!F185</f>
        <v>0.34984043039985047</v>
      </c>
      <c r="F185" s="2">
        <f>'Moving Avg'!D185</f>
        <v>20.01642</v>
      </c>
      <c r="G185" s="2">
        <f>'Moving Avg'!F185</f>
        <v>20.352719999999998</v>
      </c>
      <c r="H185" s="2">
        <f>'Moving Avg'!G185</f>
        <v>19.465594000000003</v>
      </c>
      <c r="I185" s="2">
        <f>'Moving Avg'!H185</f>
        <v>0</v>
      </c>
      <c r="J185" s="5" t="str">
        <f>OBV!F185</f>
        <v>BEARISH</v>
      </c>
      <c r="K185" s="5" t="str">
        <f>OBV!G185</f>
        <v>WEAK</v>
      </c>
      <c r="L185" s="5" t="str">
        <f>OBV!H185</f>
        <v>CONFIRMED BEARISH</v>
      </c>
      <c r="M185" s="7">
        <f t="shared" si="20"/>
        <v>25</v>
      </c>
      <c r="N185" s="7">
        <f t="shared" si="21"/>
        <v>0</v>
      </c>
      <c r="O185" s="7">
        <f t="shared" si="22"/>
        <v>100</v>
      </c>
      <c r="P185" s="7">
        <f t="shared" si="23"/>
        <v>0</v>
      </c>
      <c r="Q185" s="8">
        <f t="shared" si="24"/>
        <v>23.75</v>
      </c>
      <c r="R185" s="8">
        <f t="shared" si="25"/>
        <v>40</v>
      </c>
      <c r="S185" s="8">
        <f t="shared" si="26"/>
        <v>28.75</v>
      </c>
      <c r="T185" s="8">
        <f t="shared" si="27"/>
        <v>31.25</v>
      </c>
      <c r="U185" s="7">
        <f t="shared" si="28"/>
        <v>30.833333333333332</v>
      </c>
      <c r="V185" s="7">
        <f t="shared" si="29"/>
        <v>30.9375</v>
      </c>
    </row>
    <row r="186" spans="1:22" ht="13.5" x14ac:dyDescent="0.25">
      <c r="A186" s="3">
        <f>RSI!A186</f>
        <v>44874</v>
      </c>
      <c r="B186" s="2">
        <f>RSI!B186</f>
        <v>20.084499999999998</v>
      </c>
      <c r="C186" s="2">
        <f>RSI!I186</f>
        <v>51.321570432666732</v>
      </c>
      <c r="D186" s="2">
        <f>MACD!E186</f>
        <v>0.40046208833172869</v>
      </c>
      <c r="E186" s="2">
        <f>MACD!F186</f>
        <v>0.35996476198622612</v>
      </c>
      <c r="F186" s="2">
        <f>'Moving Avg'!D186</f>
        <v>19.992640000000002</v>
      </c>
      <c r="G186" s="2">
        <f>'Moving Avg'!F186</f>
        <v>20.315085</v>
      </c>
      <c r="H186" s="2">
        <f>'Moving Avg'!G186</f>
        <v>19.550368000000002</v>
      </c>
      <c r="I186" s="2">
        <f>'Moving Avg'!H186</f>
        <v>0</v>
      </c>
      <c r="J186" s="5" t="str">
        <f>OBV!F186</f>
        <v>BEARISH</v>
      </c>
      <c r="K186" s="5" t="str">
        <f>OBV!G186</f>
        <v>NEUTRAL</v>
      </c>
      <c r="L186" s="5" t="str">
        <f>OBV!H186</f>
        <v>CONFIRMED BEARISH</v>
      </c>
      <c r="M186" s="7">
        <f t="shared" si="20"/>
        <v>25</v>
      </c>
      <c r="N186" s="7">
        <f t="shared" si="21"/>
        <v>0</v>
      </c>
      <c r="O186" s="7">
        <f t="shared" si="22"/>
        <v>100</v>
      </c>
      <c r="P186" s="7">
        <f t="shared" si="23"/>
        <v>16.5</v>
      </c>
      <c r="Q186" s="8">
        <f t="shared" si="24"/>
        <v>26.225000000000001</v>
      </c>
      <c r="R186" s="8">
        <f t="shared" si="25"/>
        <v>44.125</v>
      </c>
      <c r="S186" s="8">
        <f t="shared" si="26"/>
        <v>36.174999999999997</v>
      </c>
      <c r="T186" s="8">
        <f t="shared" si="27"/>
        <v>35.375</v>
      </c>
      <c r="U186" s="7">
        <f t="shared" si="28"/>
        <v>35.508333333333333</v>
      </c>
      <c r="V186" s="7">
        <f t="shared" si="29"/>
        <v>35.474999999999994</v>
      </c>
    </row>
    <row r="187" spans="1:22" ht="13.5" x14ac:dyDescent="0.25">
      <c r="A187" s="3">
        <f>RSI!A187</f>
        <v>44875</v>
      </c>
      <c r="B187" s="2">
        <f>RSI!B187</f>
        <v>20.076599999999999</v>
      </c>
      <c r="C187" s="2">
        <f>RSI!I187</f>
        <v>51.112841845683079</v>
      </c>
      <c r="D187" s="2">
        <f>MACD!E187</f>
        <v>0.38443610502629966</v>
      </c>
      <c r="E187" s="2">
        <f>MACD!F187</f>
        <v>0.36485903059424085</v>
      </c>
      <c r="F187" s="2">
        <f>'Moving Avg'!D187</f>
        <v>19.968859999999999</v>
      </c>
      <c r="G187" s="2">
        <f>'Moving Avg'!F187</f>
        <v>20.309539999999998</v>
      </c>
      <c r="H187" s="2">
        <f>'Moving Avg'!G187</f>
        <v>19.619138000000007</v>
      </c>
      <c r="I187" s="2">
        <f>'Moving Avg'!H187</f>
        <v>0</v>
      </c>
      <c r="J187" s="5" t="str">
        <f>OBV!F187</f>
        <v>BEARISH</v>
      </c>
      <c r="K187" s="5" t="str">
        <f>OBV!G187</f>
        <v>NEUTRAL</v>
      </c>
      <c r="L187" s="5" t="str">
        <f>OBV!H187</f>
        <v>CONFIRMED BEARISH</v>
      </c>
      <c r="M187" s="7">
        <f t="shared" si="20"/>
        <v>25</v>
      </c>
      <c r="N187" s="7">
        <f t="shared" si="21"/>
        <v>0</v>
      </c>
      <c r="O187" s="7">
        <f t="shared" si="22"/>
        <v>100</v>
      </c>
      <c r="P187" s="7">
        <f t="shared" si="23"/>
        <v>16.5</v>
      </c>
      <c r="Q187" s="8">
        <f t="shared" si="24"/>
        <v>26.225000000000001</v>
      </c>
      <c r="R187" s="8">
        <f t="shared" si="25"/>
        <v>44.125</v>
      </c>
      <c r="S187" s="8">
        <f t="shared" si="26"/>
        <v>36.174999999999997</v>
      </c>
      <c r="T187" s="8">
        <f t="shared" si="27"/>
        <v>35.375</v>
      </c>
      <c r="U187" s="7">
        <f t="shared" si="28"/>
        <v>35.508333333333333</v>
      </c>
      <c r="V187" s="7">
        <f t="shared" si="29"/>
        <v>35.474999999999994</v>
      </c>
    </row>
    <row r="188" spans="1:22" ht="13.5" x14ac:dyDescent="0.25">
      <c r="A188" s="3">
        <f>RSI!A188</f>
        <v>44876</v>
      </c>
      <c r="B188" s="2">
        <f>RSI!B188</f>
        <v>20.361799999999999</v>
      </c>
      <c r="C188" s="2">
        <f>RSI!I188</f>
        <v>57.787515324117301</v>
      </c>
      <c r="D188" s="2">
        <f>MACD!E188</f>
        <v>0.34962331349040809</v>
      </c>
      <c r="E188" s="2">
        <f>MACD!F188</f>
        <v>0.36181188717347429</v>
      </c>
      <c r="F188" s="2">
        <f>'Moving Avg'!D188</f>
        <v>20.043320000000001</v>
      </c>
      <c r="G188" s="2">
        <f>'Moving Avg'!F188</f>
        <v>20.297654999999999</v>
      </c>
      <c r="H188" s="2">
        <f>'Moving Avg'!G188</f>
        <v>19.678876000000006</v>
      </c>
      <c r="I188" s="2">
        <f>'Moving Avg'!H188</f>
        <v>0</v>
      </c>
      <c r="J188" s="5" t="str">
        <f>OBV!F188</f>
        <v>BULLISH</v>
      </c>
      <c r="K188" s="5" t="str">
        <f>OBV!G188</f>
        <v>NEUTRAL</v>
      </c>
      <c r="L188" s="5" t="str">
        <f>OBV!H188</f>
        <v>CONFIRMED BULLISH</v>
      </c>
      <c r="M188" s="7">
        <f t="shared" si="20"/>
        <v>25</v>
      </c>
      <c r="N188" s="7">
        <f t="shared" si="21"/>
        <v>45</v>
      </c>
      <c r="O188" s="7">
        <f t="shared" si="22"/>
        <v>100</v>
      </c>
      <c r="P188" s="7">
        <f t="shared" si="23"/>
        <v>83.5</v>
      </c>
      <c r="Q188" s="8">
        <f t="shared" si="24"/>
        <v>52.024999999999999</v>
      </c>
      <c r="R188" s="8">
        <f t="shared" si="25"/>
        <v>69.875</v>
      </c>
      <c r="S188" s="8">
        <f t="shared" si="26"/>
        <v>73.075000000000003</v>
      </c>
      <c r="T188" s="8">
        <f t="shared" si="27"/>
        <v>63.375</v>
      </c>
      <c r="U188" s="7">
        <f t="shared" si="28"/>
        <v>64.991666666666674</v>
      </c>
      <c r="V188" s="7">
        <f t="shared" si="29"/>
        <v>64.587500000000006</v>
      </c>
    </row>
    <row r="189" spans="1:22" ht="13.5" x14ac:dyDescent="0.25">
      <c r="A189" s="3">
        <f>RSI!A189</f>
        <v>44879</v>
      </c>
      <c r="B189" s="2">
        <f>RSI!B189</f>
        <v>20.3935</v>
      </c>
      <c r="C189" s="2">
        <f>RSI!I189</f>
        <v>58.466297308501524</v>
      </c>
      <c r="D189" s="2">
        <f>MACD!E189</f>
        <v>0.29164664418462038</v>
      </c>
      <c r="E189" s="2">
        <f>MACD!F189</f>
        <v>0.34777883857570352</v>
      </c>
      <c r="F189" s="2">
        <f>'Moving Avg'!D189</f>
        <v>20.14472</v>
      </c>
      <c r="G189" s="2">
        <f>'Moving Avg'!F189</f>
        <v>20.291315000000001</v>
      </c>
      <c r="H189" s="2">
        <f>'Moving Avg'!G189</f>
        <v>19.740040000000008</v>
      </c>
      <c r="I189" s="2">
        <f>'Moving Avg'!H189</f>
        <v>0</v>
      </c>
      <c r="J189" s="5" t="str">
        <f>OBV!F189</f>
        <v>BULLISH</v>
      </c>
      <c r="K189" s="5" t="str">
        <f>OBV!G189</f>
        <v>NEUTRAL</v>
      </c>
      <c r="L189" s="5" t="str">
        <f>OBV!H189</f>
        <v>CONFIRMED BULLISH</v>
      </c>
      <c r="M189" s="7">
        <f t="shared" si="20"/>
        <v>25</v>
      </c>
      <c r="N189" s="7">
        <f t="shared" si="21"/>
        <v>100</v>
      </c>
      <c r="O189" s="7">
        <f t="shared" si="22"/>
        <v>100</v>
      </c>
      <c r="P189" s="7">
        <f t="shared" si="23"/>
        <v>83.5</v>
      </c>
      <c r="Q189" s="8">
        <f t="shared" si="24"/>
        <v>71.275000000000006</v>
      </c>
      <c r="R189" s="8">
        <f t="shared" si="25"/>
        <v>80.875</v>
      </c>
      <c r="S189" s="8">
        <f t="shared" si="26"/>
        <v>81.325000000000003</v>
      </c>
      <c r="T189" s="8">
        <f t="shared" si="27"/>
        <v>77.125</v>
      </c>
      <c r="U189" s="7">
        <f t="shared" si="28"/>
        <v>77.825000000000003</v>
      </c>
      <c r="V189" s="7">
        <f t="shared" si="29"/>
        <v>77.650000000000006</v>
      </c>
    </row>
    <row r="190" spans="1:22" ht="13.5" x14ac:dyDescent="0.25">
      <c r="A190" s="3">
        <f>RSI!A190</f>
        <v>44880</v>
      </c>
      <c r="B190" s="2">
        <f>RSI!B190</f>
        <v>20.441099999999999</v>
      </c>
      <c r="C190" s="2">
        <f>RSI!I190</f>
        <v>59.51892266402011</v>
      </c>
      <c r="D190" s="2">
        <f>MACD!E190</f>
        <v>0.27011510391159987</v>
      </c>
      <c r="E190" s="2">
        <f>MACD!F190</f>
        <v>0.33224609164288277</v>
      </c>
      <c r="F190" s="2">
        <f>'Moving Avg'!D190</f>
        <v>20.271499999999996</v>
      </c>
      <c r="G190" s="2">
        <f>'Moving Avg'!F190</f>
        <v>20.287355000000002</v>
      </c>
      <c r="H190" s="2">
        <f>'Moving Avg'!G190</f>
        <v>19.802632000000006</v>
      </c>
      <c r="I190" s="2">
        <f>'Moving Avg'!H190</f>
        <v>0</v>
      </c>
      <c r="J190" s="5" t="str">
        <f>OBV!F190</f>
        <v>BULLISH</v>
      </c>
      <c r="K190" s="5" t="str">
        <f>OBV!G190</f>
        <v>STRONG</v>
      </c>
      <c r="L190" s="5" t="str">
        <f>OBV!H190</f>
        <v>CONFIRMED BULLISH</v>
      </c>
      <c r="M190" s="7">
        <f t="shared" si="20"/>
        <v>25</v>
      </c>
      <c r="N190" s="7">
        <f t="shared" si="21"/>
        <v>100</v>
      </c>
      <c r="O190" s="7">
        <f t="shared" si="22"/>
        <v>100</v>
      </c>
      <c r="P190" s="7">
        <f t="shared" si="23"/>
        <v>100</v>
      </c>
      <c r="Q190" s="8">
        <f t="shared" si="24"/>
        <v>73.75</v>
      </c>
      <c r="R190" s="8">
        <f t="shared" si="25"/>
        <v>85</v>
      </c>
      <c r="S190" s="8">
        <f t="shared" si="26"/>
        <v>88.75</v>
      </c>
      <c r="T190" s="8">
        <f t="shared" si="27"/>
        <v>81.25</v>
      </c>
      <c r="U190" s="7">
        <f t="shared" si="28"/>
        <v>82.5</v>
      </c>
      <c r="V190" s="7">
        <f t="shared" si="29"/>
        <v>82.1875</v>
      </c>
    </row>
    <row r="191" spans="1:22" ht="13.5" x14ac:dyDescent="0.25">
      <c r="A191" s="3">
        <f>RSI!A191</f>
        <v>44881</v>
      </c>
      <c r="B191" s="2">
        <f>RSI!B191</f>
        <v>20.441099999999999</v>
      </c>
      <c r="C191" s="2">
        <f>RSI!I191</f>
        <v>59.51892266402011</v>
      </c>
      <c r="D191" s="2">
        <f>MACD!E191</f>
        <v>0.21698851134542707</v>
      </c>
      <c r="E191" s="2">
        <f>MACD!F191</f>
        <v>0.30919457558339164</v>
      </c>
      <c r="F191" s="2">
        <f>'Moving Avg'!D191</f>
        <v>20.34282</v>
      </c>
      <c r="G191" s="2">
        <f>'Moving Avg'!F191</f>
        <v>20.279434999999999</v>
      </c>
      <c r="H191" s="2">
        <f>'Moving Avg'!G191</f>
        <v>19.862846000000005</v>
      </c>
      <c r="I191" s="2">
        <f>'Moving Avg'!H191</f>
        <v>0</v>
      </c>
      <c r="J191" s="5" t="str">
        <f>OBV!F191</f>
        <v>BULLISH</v>
      </c>
      <c r="K191" s="5" t="str">
        <f>OBV!G191</f>
        <v>NEUTRAL</v>
      </c>
      <c r="L191" s="5" t="str">
        <f>OBV!H191</f>
        <v>CONFIRMED BULLISH</v>
      </c>
      <c r="M191" s="7">
        <f t="shared" si="20"/>
        <v>25</v>
      </c>
      <c r="N191" s="7">
        <f t="shared" si="21"/>
        <v>100</v>
      </c>
      <c r="O191" s="7">
        <f t="shared" si="22"/>
        <v>100</v>
      </c>
      <c r="P191" s="7">
        <f t="shared" si="23"/>
        <v>83.5</v>
      </c>
      <c r="Q191" s="8">
        <f t="shared" si="24"/>
        <v>71.275000000000006</v>
      </c>
      <c r="R191" s="8">
        <f t="shared" si="25"/>
        <v>80.875</v>
      </c>
      <c r="S191" s="8">
        <f t="shared" si="26"/>
        <v>81.325000000000003</v>
      </c>
      <c r="T191" s="8">
        <f t="shared" si="27"/>
        <v>77.125</v>
      </c>
      <c r="U191" s="7">
        <f t="shared" si="28"/>
        <v>77.825000000000003</v>
      </c>
      <c r="V191" s="7">
        <f t="shared" si="29"/>
        <v>77.650000000000006</v>
      </c>
    </row>
    <row r="192" spans="1:22" ht="13.5" x14ac:dyDescent="0.25">
      <c r="A192" s="3">
        <f>RSI!A192</f>
        <v>44882</v>
      </c>
      <c r="B192" s="2">
        <f>RSI!B192</f>
        <v>20.361799999999999</v>
      </c>
      <c r="C192" s="2">
        <f>RSI!I192</f>
        <v>56.74047789644343</v>
      </c>
      <c r="D192" s="2">
        <f>MACD!E192</f>
        <v>0.17484216661300422</v>
      </c>
      <c r="E192" s="2">
        <f>MACD!F192</f>
        <v>0.28232409378931417</v>
      </c>
      <c r="F192" s="2">
        <f>'Moving Avg'!D192</f>
        <v>20.399859999999997</v>
      </c>
      <c r="G192" s="2">
        <f>'Moving Avg'!F192</f>
        <v>20.267550000000004</v>
      </c>
      <c r="H192" s="2">
        <f>'Moving Avg'!G192</f>
        <v>19.921474000000003</v>
      </c>
      <c r="I192" s="2">
        <f>'Moving Avg'!H192</f>
        <v>0</v>
      </c>
      <c r="J192" s="5" t="str">
        <f>OBV!F192</f>
        <v>BEARISH</v>
      </c>
      <c r="K192" s="5" t="str">
        <f>OBV!G192</f>
        <v>NEUTRAL</v>
      </c>
      <c r="L192" s="5" t="str">
        <f>OBV!H192</f>
        <v>BEARISH DIVERGENCE</v>
      </c>
      <c r="M192" s="7">
        <f t="shared" si="20"/>
        <v>25</v>
      </c>
      <c r="N192" s="7">
        <f t="shared" si="21"/>
        <v>100</v>
      </c>
      <c r="O192" s="7">
        <f t="shared" si="22"/>
        <v>100</v>
      </c>
      <c r="P192" s="7">
        <f t="shared" si="23"/>
        <v>16.5</v>
      </c>
      <c r="Q192" s="8">
        <f t="shared" si="24"/>
        <v>61.225000000000001</v>
      </c>
      <c r="R192" s="8">
        <f t="shared" si="25"/>
        <v>64.125</v>
      </c>
      <c r="S192" s="8">
        <f t="shared" si="26"/>
        <v>51.174999999999997</v>
      </c>
      <c r="T192" s="8">
        <f t="shared" si="27"/>
        <v>60.375</v>
      </c>
      <c r="U192" s="7">
        <f t="shared" si="28"/>
        <v>58.841666666666661</v>
      </c>
      <c r="V192" s="7">
        <f t="shared" si="29"/>
        <v>59.224999999999994</v>
      </c>
    </row>
    <row r="193" spans="1:22" ht="13.5" x14ac:dyDescent="0.25">
      <c r="A193" s="3">
        <f>RSI!A193</f>
        <v>44883</v>
      </c>
      <c r="B193" s="2">
        <f>RSI!B193</f>
        <v>20.353899999999999</v>
      </c>
      <c r="C193" s="2">
        <f>RSI!I193</f>
        <v>56.457723960075036</v>
      </c>
      <c r="D193" s="2">
        <f>MACD!E193</f>
        <v>0.10682674362762867</v>
      </c>
      <c r="E193" s="2">
        <f>MACD!F193</f>
        <v>0.24722462375697707</v>
      </c>
      <c r="F193" s="2">
        <f>'Moving Avg'!D193</f>
        <v>20.398279999999996</v>
      </c>
      <c r="G193" s="2">
        <f>'Moving Avg'!F193</f>
        <v>20.255270000000003</v>
      </c>
      <c r="H193" s="2">
        <f>'Moving Avg'!G193</f>
        <v>19.981530000000006</v>
      </c>
      <c r="I193" s="2">
        <f>'Moving Avg'!H193</f>
        <v>0</v>
      </c>
      <c r="J193" s="5" t="str">
        <f>OBV!F193</f>
        <v>BEARISH</v>
      </c>
      <c r="K193" s="5" t="str">
        <f>OBV!G193</f>
        <v>NEUTRAL</v>
      </c>
      <c r="L193" s="5" t="str">
        <f>OBV!H193</f>
        <v>CONFIRMED BEARISH</v>
      </c>
      <c r="M193" s="7">
        <f t="shared" si="20"/>
        <v>25</v>
      </c>
      <c r="N193" s="7">
        <f t="shared" si="21"/>
        <v>100</v>
      </c>
      <c r="O193" s="7">
        <f t="shared" si="22"/>
        <v>100</v>
      </c>
      <c r="P193" s="7">
        <f t="shared" si="23"/>
        <v>16.5</v>
      </c>
      <c r="Q193" s="8">
        <f t="shared" si="24"/>
        <v>61.225000000000001</v>
      </c>
      <c r="R193" s="8">
        <f t="shared" si="25"/>
        <v>64.125</v>
      </c>
      <c r="S193" s="8">
        <f t="shared" si="26"/>
        <v>51.174999999999997</v>
      </c>
      <c r="T193" s="8">
        <f t="shared" si="27"/>
        <v>60.375</v>
      </c>
      <c r="U193" s="7">
        <f t="shared" si="28"/>
        <v>58.841666666666661</v>
      </c>
      <c r="V193" s="7">
        <f t="shared" si="29"/>
        <v>59.224999999999994</v>
      </c>
    </row>
    <row r="194" spans="1:22" ht="13.5" x14ac:dyDescent="0.25">
      <c r="A194" s="3">
        <f>RSI!A194</f>
        <v>44886</v>
      </c>
      <c r="B194" s="2">
        <f>RSI!B194</f>
        <v>20.274699999999999</v>
      </c>
      <c r="C194" s="2">
        <f>RSI!I194</f>
        <v>53.57526727173483</v>
      </c>
      <c r="D194" s="2">
        <f>MACD!E194</f>
        <v>3.8188714295749548E-2</v>
      </c>
      <c r="E194" s="2">
        <f>MACD!F194</f>
        <v>0.2054174418647316</v>
      </c>
      <c r="F194" s="2">
        <f>'Moving Avg'!D194</f>
        <v>20.374519999999997</v>
      </c>
      <c r="G194" s="2">
        <f>'Moving Avg'!F194</f>
        <v>20.246950000000005</v>
      </c>
      <c r="H194" s="2">
        <f>'Moving Avg'!G194</f>
        <v>20.038734000000005</v>
      </c>
      <c r="I194" s="2">
        <f>'Moving Avg'!H194</f>
        <v>0</v>
      </c>
      <c r="J194" s="5" t="str">
        <f>OBV!F194</f>
        <v>BEARISH</v>
      </c>
      <c r="K194" s="5" t="str">
        <f>OBV!G194</f>
        <v>WEAK</v>
      </c>
      <c r="L194" s="5" t="str">
        <f>OBV!H194</f>
        <v>CONFIRMED BEARISH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100</v>
      </c>
      <c r="O194" s="7">
        <f t="shared" ref="O194:O257" si="32">IF(F194-I194&gt;10,100,IF(F194-I194&gt;5,75, IF(F194-I194&gt;0,50,0)))</f>
        <v>100</v>
      </c>
      <c r="P194" s="7">
        <f t="shared" ref="P194:P257" si="33">IF(L194="confirmed bullish", 34, IF(L194="bullish divergence",17, 0))+IF(J194="bullish",33,IF(J194="bearish",0,16.5))+IF(K194="strong",33,IF(K194="weak",0,16.5))</f>
        <v>0</v>
      </c>
      <c r="Q194" s="8">
        <f t="shared" si="24"/>
        <v>58.75</v>
      </c>
      <c r="R194" s="8">
        <f t="shared" si="25"/>
        <v>60</v>
      </c>
      <c r="S194" s="8">
        <f t="shared" si="26"/>
        <v>43.75</v>
      </c>
      <c r="T194" s="8">
        <f t="shared" si="27"/>
        <v>56.25</v>
      </c>
      <c r="U194" s="7">
        <f t="shared" si="28"/>
        <v>54.166666666666664</v>
      </c>
      <c r="V194" s="7">
        <f t="shared" si="29"/>
        <v>54.6875</v>
      </c>
    </row>
    <row r="195" spans="1:22" ht="13.5" x14ac:dyDescent="0.25">
      <c r="A195" s="3">
        <f>RSI!A195</f>
        <v>44887</v>
      </c>
      <c r="B195" s="2">
        <f>RSI!B195</f>
        <v>20.282599999999999</v>
      </c>
      <c r="C195" s="2">
        <f>RSI!I195</f>
        <v>53.828488499132277</v>
      </c>
      <c r="D195" s="2">
        <f>MACD!E195</f>
        <v>-3.3231835343705995E-2</v>
      </c>
      <c r="E195" s="2">
        <f>MACD!F195</f>
        <v>0.15768758642304409</v>
      </c>
      <c r="F195" s="2">
        <f>'Moving Avg'!D195</f>
        <v>20.342819999999996</v>
      </c>
      <c r="G195" s="2">
        <f>'Moving Avg'!F195</f>
        <v>20.242990000000002</v>
      </c>
      <c r="H195" s="2">
        <f>'Moving Avg'!G195</f>
        <v>20.079932000000003</v>
      </c>
      <c r="I195" s="2">
        <f>'Moving Avg'!H195</f>
        <v>0</v>
      </c>
      <c r="J195" s="5" t="str">
        <f>OBV!F195</f>
        <v>BEARISH</v>
      </c>
      <c r="K195" s="5" t="str">
        <f>OBV!G195</f>
        <v>WEAK</v>
      </c>
      <c r="L195" s="5" t="str">
        <f>OBV!H195</f>
        <v>CONFIRMED BEARISH</v>
      </c>
      <c r="M195" s="7">
        <f t="shared" si="30"/>
        <v>25</v>
      </c>
      <c r="N195" s="7">
        <f t="shared" si="31"/>
        <v>100</v>
      </c>
      <c r="O195" s="7">
        <f t="shared" si="32"/>
        <v>100</v>
      </c>
      <c r="P195" s="7">
        <f t="shared" si="33"/>
        <v>0</v>
      </c>
      <c r="Q195" s="8">
        <f t="shared" ref="Q195:Q258" si="34">0.35*M195+N195*0.35+O195*0.15+P195*0.15</f>
        <v>58.75</v>
      </c>
      <c r="R195" s="8">
        <f t="shared" ref="R195:R258" si="35">M195*0.2+N195*0.2+O195*0.35+P195*0.25</f>
        <v>60</v>
      </c>
      <c r="S195" s="8">
        <f t="shared" ref="S195:S258" si="36">M195*0.15+N195*0.15+O195*0.25+P195*0.45</f>
        <v>43.75</v>
      </c>
      <c r="T195" s="8">
        <f t="shared" ref="T195:T258" si="37">0.25*SUM(M195:P195)</f>
        <v>56.25</v>
      </c>
      <c r="U195" s="7">
        <f t="shared" ref="U195:U258" si="38">SUM(Q195:S195)/3</f>
        <v>54.166666666666664</v>
      </c>
      <c r="V195" s="7">
        <f t="shared" ref="V195:V258" si="39">SUM(Q195:T195)/4</f>
        <v>54.6875</v>
      </c>
    </row>
    <row r="196" spans="1:22" ht="13.5" x14ac:dyDescent="0.25">
      <c r="A196" s="3">
        <f>RSI!A196</f>
        <v>44888</v>
      </c>
      <c r="B196" s="2">
        <f>RSI!B196</f>
        <v>20.282599999999999</v>
      </c>
      <c r="C196" s="2">
        <f>RSI!I196</f>
        <v>53.828488499132277</v>
      </c>
      <c r="D196" s="2">
        <f>MACD!E196</f>
        <v>-5.1565521410587678E-2</v>
      </c>
      <c r="E196" s="2">
        <f>MACD!F196</f>
        <v>0.11583696485631773</v>
      </c>
      <c r="F196" s="2">
        <f>'Moving Avg'!D196</f>
        <v>20.311119999999999</v>
      </c>
      <c r="G196" s="2">
        <f>'Moving Avg'!F196</f>
        <v>20.23903</v>
      </c>
      <c r="H196" s="2">
        <f>'Moving Avg'!G196</f>
        <v>20.105444000000002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CONFIRMED BEARISH</v>
      </c>
      <c r="M196" s="7">
        <f t="shared" si="30"/>
        <v>25</v>
      </c>
      <c r="N196" s="7">
        <f t="shared" si="31"/>
        <v>100</v>
      </c>
      <c r="O196" s="7">
        <f t="shared" si="32"/>
        <v>100</v>
      </c>
      <c r="P196" s="7">
        <f t="shared" si="33"/>
        <v>0</v>
      </c>
      <c r="Q196" s="8">
        <f t="shared" si="34"/>
        <v>58.75</v>
      </c>
      <c r="R196" s="8">
        <f t="shared" si="35"/>
        <v>60</v>
      </c>
      <c r="S196" s="8">
        <f t="shared" si="36"/>
        <v>43.75</v>
      </c>
      <c r="T196" s="8">
        <f t="shared" si="37"/>
        <v>56.25</v>
      </c>
      <c r="U196" s="7">
        <f t="shared" si="38"/>
        <v>54.166666666666664</v>
      </c>
      <c r="V196" s="7">
        <f t="shared" si="39"/>
        <v>54.6875</v>
      </c>
    </row>
    <row r="197" spans="1:22" ht="13.5" x14ac:dyDescent="0.25">
      <c r="A197" s="3">
        <f>RSI!A197</f>
        <v>44889</v>
      </c>
      <c r="B197" s="2">
        <f>RSI!B197</f>
        <v>20.274699999999999</v>
      </c>
      <c r="C197" s="2">
        <f>RSI!I197</f>
        <v>53.490117126598868</v>
      </c>
      <c r="D197" s="2">
        <f>MACD!E197</f>
        <v>-6.822962848394809E-2</v>
      </c>
      <c r="E197" s="2">
        <f>MACD!F197</f>
        <v>7.9023646188264574E-2</v>
      </c>
      <c r="F197" s="2">
        <f>'Moving Avg'!D197</f>
        <v>20.293699999999998</v>
      </c>
      <c r="G197" s="2">
        <f>'Moving Avg'!F197</f>
        <v>20.234675000000003</v>
      </c>
      <c r="H197" s="2">
        <f>'Moving Avg'!G197</f>
        <v>20.130798000000006</v>
      </c>
      <c r="I197" s="2">
        <f>'Moving Avg'!H197</f>
        <v>0</v>
      </c>
      <c r="J197" s="5" t="str">
        <f>OBV!F197</f>
        <v>BEARISH</v>
      </c>
      <c r="K197" s="5" t="str">
        <f>OBV!G197</f>
        <v>NEUTRAL</v>
      </c>
      <c r="L197" s="5" t="str">
        <f>OBV!H197</f>
        <v>CONFIRMED BEARISH</v>
      </c>
      <c r="M197" s="7">
        <f t="shared" si="30"/>
        <v>25</v>
      </c>
      <c r="N197" s="7">
        <f t="shared" si="31"/>
        <v>100</v>
      </c>
      <c r="O197" s="7">
        <f t="shared" si="32"/>
        <v>100</v>
      </c>
      <c r="P197" s="7">
        <f t="shared" si="33"/>
        <v>16.5</v>
      </c>
      <c r="Q197" s="8">
        <f t="shared" si="34"/>
        <v>61.225000000000001</v>
      </c>
      <c r="R197" s="8">
        <f t="shared" si="35"/>
        <v>64.125</v>
      </c>
      <c r="S197" s="8">
        <f t="shared" si="36"/>
        <v>51.174999999999997</v>
      </c>
      <c r="T197" s="8">
        <f t="shared" si="37"/>
        <v>60.375</v>
      </c>
      <c r="U197" s="7">
        <f t="shared" si="38"/>
        <v>58.841666666666661</v>
      </c>
      <c r="V197" s="7">
        <f t="shared" si="39"/>
        <v>59.224999999999994</v>
      </c>
    </row>
    <row r="198" spans="1:22" ht="13.5" x14ac:dyDescent="0.25">
      <c r="A198" s="3">
        <f>RSI!A198</f>
        <v>44890</v>
      </c>
      <c r="B198" s="2">
        <f>RSI!B198</f>
        <v>20.195499999999999</v>
      </c>
      <c r="C198" s="2">
        <f>RSI!I198</f>
        <v>50.090576528549015</v>
      </c>
      <c r="D198" s="2">
        <f>MACD!E198</f>
        <v>-3.3021967319388779E-2</v>
      </c>
      <c r="E198" s="2">
        <f>MACD!F198</f>
        <v>5.6614523486733903E-2</v>
      </c>
      <c r="F198" s="2">
        <f>'Moving Avg'!D198</f>
        <v>20.26202</v>
      </c>
      <c r="G198" s="2">
        <f>'Moving Avg'!F198</f>
        <v>20.22636</v>
      </c>
      <c r="H198" s="2">
        <f>'Moving Avg'!G198</f>
        <v>20.154726000000004</v>
      </c>
      <c r="I198" s="2">
        <f>'Moving Avg'!H198</f>
        <v>0</v>
      </c>
      <c r="J198" s="5" t="str">
        <f>OBV!F198</f>
        <v>BEARISH</v>
      </c>
      <c r="K198" s="5" t="str">
        <f>OBV!G198</f>
        <v>NEUTRAL</v>
      </c>
      <c r="L198" s="5" t="str">
        <f>OBV!H198</f>
        <v>CONFIRMED BEARISH</v>
      </c>
      <c r="M198" s="7">
        <f t="shared" si="30"/>
        <v>25</v>
      </c>
      <c r="N198" s="7">
        <f t="shared" si="31"/>
        <v>100</v>
      </c>
      <c r="O198" s="7">
        <f t="shared" si="32"/>
        <v>100</v>
      </c>
      <c r="P198" s="7">
        <f t="shared" si="33"/>
        <v>16.5</v>
      </c>
      <c r="Q198" s="8">
        <f t="shared" si="34"/>
        <v>61.225000000000001</v>
      </c>
      <c r="R198" s="8">
        <f t="shared" si="35"/>
        <v>64.125</v>
      </c>
      <c r="S198" s="8">
        <f t="shared" si="36"/>
        <v>51.174999999999997</v>
      </c>
      <c r="T198" s="8">
        <f t="shared" si="37"/>
        <v>60.375</v>
      </c>
      <c r="U198" s="7">
        <f t="shared" si="38"/>
        <v>58.841666666666661</v>
      </c>
      <c r="V198" s="7">
        <f t="shared" si="39"/>
        <v>59.224999999999994</v>
      </c>
    </row>
    <row r="199" spans="1:22" ht="13.5" x14ac:dyDescent="0.25">
      <c r="A199" s="3">
        <f>RSI!A199</f>
        <v>44893</v>
      </c>
      <c r="B199" s="2">
        <f>RSI!B199</f>
        <v>20.203399999999998</v>
      </c>
      <c r="C199" s="2">
        <f>RSI!I199</f>
        <v>50.429000371672096</v>
      </c>
      <c r="D199" s="2">
        <f>MACD!E199</f>
        <v>1.1255958986495784E-3</v>
      </c>
      <c r="E199" s="2">
        <f>MACD!F199</f>
        <v>4.5516737969117038E-2</v>
      </c>
      <c r="F199" s="2">
        <f>'Moving Avg'!D199</f>
        <v>20.24776</v>
      </c>
      <c r="G199" s="2">
        <f>'Moving Avg'!F199</f>
        <v>20.22636</v>
      </c>
      <c r="H199" s="2">
        <f>'Moving Avg'!G199</f>
        <v>20.178654000000002</v>
      </c>
      <c r="I199" s="2">
        <f>'Moving Avg'!H199</f>
        <v>0</v>
      </c>
      <c r="J199" s="5" t="str">
        <f>OBV!F199</f>
        <v>BULLISH</v>
      </c>
      <c r="K199" s="5" t="str">
        <f>OBV!G199</f>
        <v>NEUTRAL</v>
      </c>
      <c r="L199" s="5" t="str">
        <f>OBV!H199</f>
        <v>BULLISH DIVERGENCE</v>
      </c>
      <c r="M199" s="7">
        <f t="shared" si="30"/>
        <v>25</v>
      </c>
      <c r="N199" s="7">
        <f t="shared" si="31"/>
        <v>100</v>
      </c>
      <c r="O199" s="7">
        <f t="shared" si="32"/>
        <v>100</v>
      </c>
      <c r="P199" s="7">
        <f t="shared" si="33"/>
        <v>66.5</v>
      </c>
      <c r="Q199" s="8">
        <f t="shared" si="34"/>
        <v>68.724999999999994</v>
      </c>
      <c r="R199" s="8">
        <f t="shared" si="35"/>
        <v>76.625</v>
      </c>
      <c r="S199" s="8">
        <f t="shared" si="36"/>
        <v>73.674999999999997</v>
      </c>
      <c r="T199" s="8">
        <f t="shared" si="37"/>
        <v>72.875</v>
      </c>
      <c r="U199" s="7">
        <f t="shared" si="38"/>
        <v>73.008333333333326</v>
      </c>
      <c r="V199" s="7">
        <f t="shared" si="39"/>
        <v>72.974999999999994</v>
      </c>
    </row>
    <row r="200" spans="1:22" ht="13.5" x14ac:dyDescent="0.25">
      <c r="A200" s="3">
        <f>RSI!A200</f>
        <v>44894</v>
      </c>
      <c r="B200" s="2">
        <f>RSI!B200</f>
        <v>20.044899999999998</v>
      </c>
      <c r="C200" s="2">
        <f>RSI!I200</f>
        <v>43.984814955720061</v>
      </c>
      <c r="D200" s="2">
        <f>MACD!E200</f>
        <v>4.9096756871204406E-2</v>
      </c>
      <c r="E200" s="2">
        <f>MACD!F200</f>
        <v>4.6232741749534512E-2</v>
      </c>
      <c r="F200" s="2">
        <f>'Moving Avg'!D200</f>
        <v>20.200219999999998</v>
      </c>
      <c r="G200" s="2">
        <f>'Moving Avg'!F200</f>
        <v>20.207739999999994</v>
      </c>
      <c r="H200" s="2">
        <f>'Moving Avg'!G200</f>
        <v>20.200838000000001</v>
      </c>
      <c r="I200" s="2">
        <f>'Moving Avg'!H200</f>
        <v>0</v>
      </c>
      <c r="J200" s="5" t="str">
        <f>OBV!F200</f>
        <v>BEARISH</v>
      </c>
      <c r="K200" s="5" t="str">
        <f>OBV!G200</f>
        <v>NEUTRAL</v>
      </c>
      <c r="L200" s="5" t="str">
        <f>OBV!H200</f>
        <v>CONFIRMED BEARISH</v>
      </c>
      <c r="M200" s="7">
        <f t="shared" si="30"/>
        <v>25</v>
      </c>
      <c r="N200" s="7">
        <f t="shared" si="31"/>
        <v>0</v>
      </c>
      <c r="O200" s="7">
        <f t="shared" si="32"/>
        <v>100</v>
      </c>
      <c r="P200" s="7">
        <f t="shared" si="33"/>
        <v>16.5</v>
      </c>
      <c r="Q200" s="8">
        <f t="shared" si="34"/>
        <v>26.225000000000001</v>
      </c>
      <c r="R200" s="8">
        <f t="shared" si="35"/>
        <v>44.125</v>
      </c>
      <c r="S200" s="8">
        <f t="shared" si="36"/>
        <v>36.174999999999997</v>
      </c>
      <c r="T200" s="8">
        <f t="shared" si="37"/>
        <v>35.375</v>
      </c>
      <c r="U200" s="7">
        <f t="shared" si="38"/>
        <v>35.508333333333333</v>
      </c>
      <c r="V200" s="7">
        <f t="shared" si="39"/>
        <v>35.474999999999994</v>
      </c>
    </row>
    <row r="201" spans="1:22" ht="13.5" x14ac:dyDescent="0.25">
      <c r="A201" s="3">
        <f>RSI!A201</f>
        <v>44895</v>
      </c>
      <c r="B201" s="2">
        <f>RSI!B201</f>
        <v>20.044899999999998</v>
      </c>
      <c r="C201" s="2">
        <f>RSI!I201</f>
        <v>43.984814955720061</v>
      </c>
      <c r="D201" s="2">
        <f>MACD!E201</f>
        <v>9.0636592312709041E-2</v>
      </c>
      <c r="E201" s="2">
        <f>MACD!F201</f>
        <v>5.5113511862169423E-2</v>
      </c>
      <c r="F201" s="2">
        <f>'Moving Avg'!D201</f>
        <v>20.152679999999997</v>
      </c>
      <c r="G201" s="2">
        <f>'Moving Avg'!F201</f>
        <v>20.199814999999997</v>
      </c>
      <c r="H201" s="2">
        <f>'Moving Avg'!G201</f>
        <v>20.221596000000002</v>
      </c>
      <c r="I201" s="2">
        <f>'Moving Avg'!H201</f>
        <v>15.831571500000006</v>
      </c>
      <c r="J201" s="5" t="str">
        <f>OBV!F201</f>
        <v>BEARISH</v>
      </c>
      <c r="K201" s="5" t="str">
        <f>OBV!G201</f>
        <v>NEUTRAL</v>
      </c>
      <c r="L201" s="5" t="str">
        <f>OBV!H201</f>
        <v>CONFIRMED BEARISH</v>
      </c>
      <c r="M201" s="7">
        <f t="shared" si="30"/>
        <v>25</v>
      </c>
      <c r="N201" s="7">
        <f t="shared" si="31"/>
        <v>0</v>
      </c>
      <c r="O201" s="7">
        <f t="shared" si="32"/>
        <v>50</v>
      </c>
      <c r="P201" s="7">
        <f t="shared" si="33"/>
        <v>16.5</v>
      </c>
      <c r="Q201" s="8">
        <f t="shared" si="34"/>
        <v>18.725000000000001</v>
      </c>
      <c r="R201" s="8">
        <f t="shared" si="35"/>
        <v>26.625</v>
      </c>
      <c r="S201" s="8">
        <f t="shared" si="36"/>
        <v>23.675000000000001</v>
      </c>
      <c r="T201" s="8">
        <f t="shared" si="37"/>
        <v>22.875</v>
      </c>
      <c r="U201" s="7">
        <f t="shared" si="38"/>
        <v>23.008333333333336</v>
      </c>
      <c r="V201" s="7">
        <f t="shared" si="39"/>
        <v>22.975000000000001</v>
      </c>
    </row>
    <row r="202" spans="1:22" ht="13.5" x14ac:dyDescent="0.25">
      <c r="A202" s="3">
        <f>RSI!A202</f>
        <v>44896</v>
      </c>
      <c r="B202" s="2">
        <f>RSI!B202</f>
        <v>19.807200000000002</v>
      </c>
      <c r="C202" s="2">
        <f>RSI!I202</f>
        <v>35.986529257296837</v>
      </c>
      <c r="D202" s="2">
        <f>MACD!E202</f>
        <v>0.13207165891430961</v>
      </c>
      <c r="E202" s="2">
        <f>MACD!F202</f>
        <v>7.0505141272597466E-2</v>
      </c>
      <c r="F202" s="2">
        <f>'Moving Avg'!D202</f>
        <v>20.059179999999998</v>
      </c>
      <c r="G202" s="2">
        <f>'Moving Avg'!F202</f>
        <v>20.180399999999999</v>
      </c>
      <c r="H202" s="2">
        <f>'Moving Avg'!G202</f>
        <v>20.2376</v>
      </c>
      <c r="I202" s="2">
        <f>'Moving Avg'!H202</f>
        <v>15.870139000000009</v>
      </c>
      <c r="J202" s="5" t="str">
        <f>OBV!F202</f>
        <v>BULLISH</v>
      </c>
      <c r="K202" s="5" t="str">
        <f>OBV!G202</f>
        <v>NEUTRAL</v>
      </c>
      <c r="L202" s="5" t="str">
        <f>OBV!H202</f>
        <v>BULLISH DIVERGENCE</v>
      </c>
      <c r="M202" s="7">
        <f t="shared" si="30"/>
        <v>25</v>
      </c>
      <c r="N202" s="7">
        <f t="shared" si="31"/>
        <v>0</v>
      </c>
      <c r="O202" s="7">
        <f t="shared" si="32"/>
        <v>50</v>
      </c>
      <c r="P202" s="7">
        <f t="shared" si="33"/>
        <v>66.5</v>
      </c>
      <c r="Q202" s="8">
        <f t="shared" si="34"/>
        <v>26.225000000000001</v>
      </c>
      <c r="R202" s="8">
        <f t="shared" si="35"/>
        <v>39.125</v>
      </c>
      <c r="S202" s="8">
        <f t="shared" si="36"/>
        <v>46.174999999999997</v>
      </c>
      <c r="T202" s="8">
        <f t="shared" si="37"/>
        <v>35.375</v>
      </c>
      <c r="U202" s="7">
        <f t="shared" si="38"/>
        <v>37.174999999999997</v>
      </c>
      <c r="V202" s="7">
        <f t="shared" si="39"/>
        <v>36.724999999999994</v>
      </c>
    </row>
    <row r="203" spans="1:22" ht="13.5" x14ac:dyDescent="0.25">
      <c r="A203" s="3">
        <f>RSI!A203</f>
        <v>44897</v>
      </c>
      <c r="B203" s="2">
        <f>RSI!B203</f>
        <v>20.036999999999999</v>
      </c>
      <c r="C203" s="2">
        <f>RSI!I203</f>
        <v>46.176473724304259</v>
      </c>
      <c r="D203" s="2">
        <f>MACD!E203</f>
        <v>0.15111256113591409</v>
      </c>
      <c r="E203" s="2">
        <f>MACD!F203</f>
        <v>8.6626625245260797E-2</v>
      </c>
      <c r="F203" s="2">
        <f>'Moving Avg'!D203</f>
        <v>20.027480000000004</v>
      </c>
      <c r="G203" s="2">
        <f>'Moving Avg'!F203</f>
        <v>20.182774999999999</v>
      </c>
      <c r="H203" s="2">
        <f>'Moving Avg'!G203</f>
        <v>20.258200000000002</v>
      </c>
      <c r="I203" s="2">
        <f>'Moving Avg'!H203</f>
        <v>15.909855500000008</v>
      </c>
      <c r="J203" s="5" t="str">
        <f>OBV!F203</f>
        <v>BULLISH</v>
      </c>
      <c r="K203" s="5" t="str">
        <f>OBV!G203</f>
        <v>NEUTRAL</v>
      </c>
      <c r="L203" s="5" t="str">
        <f>OBV!H203</f>
        <v>BULLISH DIVERGENCE</v>
      </c>
      <c r="M203" s="7">
        <f t="shared" si="30"/>
        <v>25</v>
      </c>
      <c r="N203" s="7">
        <f t="shared" si="31"/>
        <v>0</v>
      </c>
      <c r="O203" s="7">
        <f t="shared" si="32"/>
        <v>50</v>
      </c>
      <c r="P203" s="7">
        <f t="shared" si="33"/>
        <v>66.5</v>
      </c>
      <c r="Q203" s="8">
        <f t="shared" si="34"/>
        <v>26.225000000000001</v>
      </c>
      <c r="R203" s="8">
        <f t="shared" si="35"/>
        <v>39.125</v>
      </c>
      <c r="S203" s="8">
        <f t="shared" si="36"/>
        <v>46.174999999999997</v>
      </c>
      <c r="T203" s="8">
        <f t="shared" si="37"/>
        <v>35.375</v>
      </c>
      <c r="U203" s="7">
        <f t="shared" si="38"/>
        <v>37.174999999999997</v>
      </c>
      <c r="V203" s="7">
        <f t="shared" si="39"/>
        <v>36.724999999999994</v>
      </c>
    </row>
    <row r="204" spans="1:22" ht="13.5" x14ac:dyDescent="0.25">
      <c r="A204" s="3">
        <f>RSI!A204</f>
        <v>44900</v>
      </c>
      <c r="B204" s="2">
        <f>RSI!B204</f>
        <v>19.173400000000001</v>
      </c>
      <c r="C204" s="2">
        <f>RSI!I204</f>
        <v>28.08377833158211</v>
      </c>
      <c r="D204" s="2">
        <f>MACD!E204</f>
        <v>0.21970571745043443</v>
      </c>
      <c r="E204" s="2">
        <f>MACD!F204</f>
        <v>0.11324244368629553</v>
      </c>
      <c r="F204" s="2">
        <f>'Moving Avg'!D204</f>
        <v>19.821480000000001</v>
      </c>
      <c r="G204" s="2">
        <f>'Moving Avg'!F204</f>
        <v>20.147119999999997</v>
      </c>
      <c r="H204" s="2">
        <f>'Moving Avg'!G204</f>
        <v>20.261528000000002</v>
      </c>
      <c r="I204" s="2">
        <f>'Moving Avg'!H204</f>
        <v>15.945254000000009</v>
      </c>
      <c r="J204" s="5" t="str">
        <f>OBV!F204</f>
        <v>BEARISH</v>
      </c>
      <c r="K204" s="5" t="str">
        <f>OBV!G204</f>
        <v>NEUTRAL</v>
      </c>
      <c r="L204" s="5" t="str">
        <f>OBV!H204</f>
        <v>CONFIRMED BEARISH</v>
      </c>
      <c r="M204" s="7">
        <f t="shared" si="30"/>
        <v>50</v>
      </c>
      <c r="N204" s="7">
        <f t="shared" si="31"/>
        <v>0</v>
      </c>
      <c r="O204" s="7">
        <f t="shared" si="32"/>
        <v>50</v>
      </c>
      <c r="P204" s="7">
        <f t="shared" si="33"/>
        <v>16.5</v>
      </c>
      <c r="Q204" s="8">
        <f t="shared" si="34"/>
        <v>27.475000000000001</v>
      </c>
      <c r="R204" s="8">
        <f t="shared" si="35"/>
        <v>31.625</v>
      </c>
      <c r="S204" s="8">
        <f t="shared" si="36"/>
        <v>27.425000000000001</v>
      </c>
      <c r="T204" s="8">
        <f t="shared" si="37"/>
        <v>29.125</v>
      </c>
      <c r="U204" s="7">
        <f t="shared" si="38"/>
        <v>28.841666666666669</v>
      </c>
      <c r="V204" s="7">
        <f t="shared" si="39"/>
        <v>28.912500000000001</v>
      </c>
    </row>
    <row r="205" spans="1:22" ht="13.5" x14ac:dyDescent="0.25">
      <c r="A205" s="3">
        <f>RSI!A205</f>
        <v>44901</v>
      </c>
      <c r="B205" s="2">
        <f>RSI!B205</f>
        <v>20.044899999999998</v>
      </c>
      <c r="C205" s="2">
        <f>RSI!I205</f>
        <v>49.561357803112372</v>
      </c>
      <c r="D205" s="2">
        <f>MACD!E205</f>
        <v>0.2201532818854588</v>
      </c>
      <c r="E205" s="2">
        <f>MACD!F205</f>
        <v>0.13462461132612819</v>
      </c>
      <c r="F205" s="2">
        <f>'Moving Avg'!D205</f>
        <v>19.821480000000001</v>
      </c>
      <c r="G205" s="2">
        <f>'Moving Avg'!F205</f>
        <v>20.159004999999997</v>
      </c>
      <c r="H205" s="2">
        <f>'Moving Avg'!G205</f>
        <v>20.282128000000004</v>
      </c>
      <c r="I205" s="2">
        <f>'Moving Avg'!H205</f>
        <v>15.98501000000001</v>
      </c>
      <c r="J205" s="5" t="str">
        <f>OBV!F205</f>
        <v>BEARISH</v>
      </c>
      <c r="K205" s="5" t="str">
        <f>OBV!G205</f>
        <v>NEUTRAL</v>
      </c>
      <c r="L205" s="5" t="str">
        <f>OBV!H205</f>
        <v>NEUTRAL</v>
      </c>
      <c r="M205" s="7">
        <f t="shared" si="30"/>
        <v>25</v>
      </c>
      <c r="N205" s="7">
        <f t="shared" si="31"/>
        <v>0</v>
      </c>
      <c r="O205" s="7">
        <f t="shared" si="32"/>
        <v>50</v>
      </c>
      <c r="P205" s="7">
        <f t="shared" si="33"/>
        <v>16.5</v>
      </c>
      <c r="Q205" s="8">
        <f t="shared" si="34"/>
        <v>18.725000000000001</v>
      </c>
      <c r="R205" s="8">
        <f t="shared" si="35"/>
        <v>26.625</v>
      </c>
      <c r="S205" s="8">
        <f t="shared" si="36"/>
        <v>23.675000000000001</v>
      </c>
      <c r="T205" s="8">
        <f t="shared" si="37"/>
        <v>22.875</v>
      </c>
      <c r="U205" s="7">
        <f t="shared" si="38"/>
        <v>23.008333333333336</v>
      </c>
      <c r="V205" s="7">
        <f t="shared" si="39"/>
        <v>22.975000000000001</v>
      </c>
    </row>
    <row r="206" spans="1:22" ht="13.5" x14ac:dyDescent="0.25">
      <c r="A206" s="3">
        <f>RSI!A206</f>
        <v>44902</v>
      </c>
      <c r="B206" s="2">
        <f>RSI!B206</f>
        <v>19.807200000000002</v>
      </c>
      <c r="C206" s="2">
        <f>RSI!I206</f>
        <v>45.564391213806154</v>
      </c>
      <c r="D206" s="2">
        <f>MACD!E206</f>
        <v>0.23831130778884457</v>
      </c>
      <c r="E206" s="2">
        <f>MACD!F206</f>
        <v>0.15536195061867147</v>
      </c>
      <c r="F206" s="2">
        <f>'Moving Avg'!D206</f>
        <v>19.77394</v>
      </c>
      <c r="G206" s="2">
        <f>'Moving Avg'!F206</f>
        <v>20.145140000000001</v>
      </c>
      <c r="H206" s="2">
        <f>'Moving Avg'!G206</f>
        <v>20.298132000000003</v>
      </c>
      <c r="I206" s="2">
        <f>'Moving Avg'!H206</f>
        <v>16.023577500000009</v>
      </c>
      <c r="J206" s="5" t="str">
        <f>OBV!F206</f>
        <v>BEARISH</v>
      </c>
      <c r="K206" s="5" t="str">
        <f>OBV!G206</f>
        <v>NEUTRAL</v>
      </c>
      <c r="L206" s="5" t="str">
        <f>OBV!H206</f>
        <v>CONFIRMED BEARISH</v>
      </c>
      <c r="M206" s="7">
        <f t="shared" si="30"/>
        <v>25</v>
      </c>
      <c r="N206" s="7">
        <f t="shared" si="31"/>
        <v>0</v>
      </c>
      <c r="O206" s="7">
        <f t="shared" si="32"/>
        <v>50</v>
      </c>
      <c r="P206" s="7">
        <f t="shared" si="33"/>
        <v>16.5</v>
      </c>
      <c r="Q206" s="8">
        <f t="shared" si="34"/>
        <v>18.725000000000001</v>
      </c>
      <c r="R206" s="8">
        <f t="shared" si="35"/>
        <v>26.625</v>
      </c>
      <c r="S206" s="8">
        <f t="shared" si="36"/>
        <v>23.675000000000001</v>
      </c>
      <c r="T206" s="8">
        <f t="shared" si="37"/>
        <v>22.875</v>
      </c>
      <c r="U206" s="7">
        <f t="shared" si="38"/>
        <v>23.008333333333336</v>
      </c>
      <c r="V206" s="7">
        <f t="shared" si="39"/>
        <v>22.975000000000001</v>
      </c>
    </row>
    <row r="207" spans="1:22" ht="13.5" x14ac:dyDescent="0.25">
      <c r="A207" s="3">
        <f>RSI!A207</f>
        <v>44903</v>
      </c>
      <c r="B207" s="2">
        <f>RSI!B207</f>
        <v>19.807200000000002</v>
      </c>
      <c r="C207" s="2">
        <f>RSI!I207</f>
        <v>45.564391213806147</v>
      </c>
      <c r="D207" s="2">
        <f>MACD!E207</f>
        <v>0.25402416218279456</v>
      </c>
      <c r="E207" s="2">
        <f>MACD!F207</f>
        <v>0.17509439293149609</v>
      </c>
      <c r="F207" s="2">
        <f>'Moving Avg'!D207</f>
        <v>19.77394</v>
      </c>
      <c r="G207" s="2">
        <f>'Moving Avg'!F207</f>
        <v>20.13167</v>
      </c>
      <c r="H207" s="2">
        <f>'Moving Avg'!G207</f>
        <v>20.313977999999999</v>
      </c>
      <c r="I207" s="2">
        <f>'Moving Avg'!H207</f>
        <v>16.062145000000008</v>
      </c>
      <c r="J207" s="5" t="str">
        <f>OBV!F207</f>
        <v>BEARISH</v>
      </c>
      <c r="K207" s="5" t="str">
        <f>OBV!G207</f>
        <v>NEUTRAL</v>
      </c>
      <c r="L207" s="5" t="str">
        <f>OBV!H207</f>
        <v>NEUTRAL</v>
      </c>
      <c r="M207" s="7">
        <f t="shared" si="30"/>
        <v>25</v>
      </c>
      <c r="N207" s="7">
        <f t="shared" si="31"/>
        <v>0</v>
      </c>
      <c r="O207" s="7">
        <f t="shared" si="32"/>
        <v>50</v>
      </c>
      <c r="P207" s="7">
        <f t="shared" si="33"/>
        <v>16.5</v>
      </c>
      <c r="Q207" s="8">
        <f t="shared" si="34"/>
        <v>18.725000000000001</v>
      </c>
      <c r="R207" s="8">
        <f t="shared" si="35"/>
        <v>26.625</v>
      </c>
      <c r="S207" s="8">
        <f t="shared" si="36"/>
        <v>23.675000000000001</v>
      </c>
      <c r="T207" s="8">
        <f t="shared" si="37"/>
        <v>22.875</v>
      </c>
      <c r="U207" s="7">
        <f t="shared" si="38"/>
        <v>23.008333333333336</v>
      </c>
      <c r="V207" s="7">
        <f t="shared" si="39"/>
        <v>22.975000000000001</v>
      </c>
    </row>
    <row r="208" spans="1:22" ht="13.5" x14ac:dyDescent="0.25">
      <c r="A208" s="3">
        <f>RSI!A208</f>
        <v>44904</v>
      </c>
      <c r="B208" s="2">
        <f>RSI!B208</f>
        <v>19.807200000000002</v>
      </c>
      <c r="C208" s="2">
        <f>RSI!I208</f>
        <v>45.56439121380614</v>
      </c>
      <c r="D208" s="2">
        <f>MACD!E208</f>
        <v>0.25658296078565357</v>
      </c>
      <c r="E208" s="2">
        <f>MACD!F208</f>
        <v>0.1913921065023276</v>
      </c>
      <c r="F208" s="2">
        <f>'Moving Avg'!D208</f>
        <v>19.727980000000002</v>
      </c>
      <c r="G208" s="2">
        <f>'Moving Avg'!F208</f>
        <v>20.103940000000001</v>
      </c>
      <c r="H208" s="2">
        <f>'Moving Avg'!G208</f>
        <v>20.313977999999999</v>
      </c>
      <c r="I208" s="2">
        <f>'Moving Avg'!H208</f>
        <v>16.100712500000007</v>
      </c>
      <c r="J208" s="5" t="str">
        <f>OBV!F208</f>
        <v>BEARISH</v>
      </c>
      <c r="K208" s="5" t="str">
        <f>OBV!G208</f>
        <v>NEUTRAL</v>
      </c>
      <c r="L208" s="5" t="str">
        <f>OBV!H208</f>
        <v>CONFIRMED BEARISH</v>
      </c>
      <c r="M208" s="7">
        <f t="shared" si="30"/>
        <v>25</v>
      </c>
      <c r="N208" s="7">
        <f t="shared" si="31"/>
        <v>0</v>
      </c>
      <c r="O208" s="7">
        <f t="shared" si="32"/>
        <v>50</v>
      </c>
      <c r="P208" s="7">
        <f t="shared" si="33"/>
        <v>16.5</v>
      </c>
      <c r="Q208" s="8">
        <f t="shared" si="34"/>
        <v>18.725000000000001</v>
      </c>
      <c r="R208" s="8">
        <f t="shared" si="35"/>
        <v>26.625</v>
      </c>
      <c r="S208" s="8">
        <f t="shared" si="36"/>
        <v>23.675000000000001</v>
      </c>
      <c r="T208" s="8">
        <f t="shared" si="37"/>
        <v>22.875</v>
      </c>
      <c r="U208" s="7">
        <f t="shared" si="38"/>
        <v>23.008333333333336</v>
      </c>
      <c r="V208" s="7">
        <f t="shared" si="39"/>
        <v>22.975000000000001</v>
      </c>
    </row>
    <row r="209" spans="1:22" ht="13.5" x14ac:dyDescent="0.25">
      <c r="A209" s="3">
        <f>RSI!A209</f>
        <v>44907</v>
      </c>
      <c r="B209" s="2">
        <f>RSI!B209</f>
        <v>19.807200000000002</v>
      </c>
      <c r="C209" s="2">
        <f>RSI!I209</f>
        <v>45.564391213806147</v>
      </c>
      <c r="D209" s="2">
        <f>MACD!E209</f>
        <v>0.26130415102110405</v>
      </c>
      <c r="E209" s="2">
        <f>MACD!F209</f>
        <v>0.2053745154060829</v>
      </c>
      <c r="F209" s="2">
        <f>'Moving Avg'!D209</f>
        <v>19.85474</v>
      </c>
      <c r="G209" s="2">
        <f>'Moving Avg'!F209</f>
        <v>20.074625000000005</v>
      </c>
      <c r="H209" s="2">
        <f>'Moving Avg'!G209</f>
        <v>20.306054</v>
      </c>
      <c r="I209" s="2">
        <f>'Moving Avg'!H209</f>
        <v>16.13928000000001</v>
      </c>
      <c r="J209" s="5" t="str">
        <f>OBV!F209</f>
        <v>BEARISH</v>
      </c>
      <c r="K209" s="5" t="str">
        <f>OBV!G209</f>
        <v>NEUTRAL</v>
      </c>
      <c r="L209" s="5" t="str">
        <f>OBV!H209</f>
        <v>BEARISH DIVERGENCE</v>
      </c>
      <c r="M209" s="7">
        <f t="shared" si="30"/>
        <v>25</v>
      </c>
      <c r="N209" s="7">
        <f t="shared" si="31"/>
        <v>0</v>
      </c>
      <c r="O209" s="7">
        <f t="shared" si="32"/>
        <v>50</v>
      </c>
      <c r="P209" s="7">
        <f t="shared" si="33"/>
        <v>16.5</v>
      </c>
      <c r="Q209" s="8">
        <f t="shared" si="34"/>
        <v>18.725000000000001</v>
      </c>
      <c r="R209" s="8">
        <f t="shared" si="35"/>
        <v>26.625</v>
      </c>
      <c r="S209" s="8">
        <f t="shared" si="36"/>
        <v>23.675000000000001</v>
      </c>
      <c r="T209" s="8">
        <f t="shared" si="37"/>
        <v>22.875</v>
      </c>
      <c r="U209" s="7">
        <f t="shared" si="38"/>
        <v>23.008333333333336</v>
      </c>
      <c r="V209" s="7">
        <f t="shared" si="39"/>
        <v>22.975000000000001</v>
      </c>
    </row>
    <row r="210" spans="1:22" ht="13.5" x14ac:dyDescent="0.25">
      <c r="A210" s="3">
        <f>RSI!A210</f>
        <v>44908</v>
      </c>
      <c r="B210" s="2">
        <f>RSI!B210</f>
        <v>19.767600000000002</v>
      </c>
      <c r="C210" s="2">
        <f>RSI!I210</f>
        <v>44.755594477980097</v>
      </c>
      <c r="D210" s="2">
        <f>MACD!E210</f>
        <v>0.2450890818207192</v>
      </c>
      <c r="E210" s="2">
        <f>MACD!F210</f>
        <v>0.21331742868901019</v>
      </c>
      <c r="F210" s="2">
        <f>'Moving Avg'!D210</f>
        <v>19.799280000000003</v>
      </c>
      <c r="G210" s="2">
        <f>'Moving Avg'!F210</f>
        <v>20.040950000000002</v>
      </c>
      <c r="H210" s="2">
        <f>'Moving Avg'!G210</f>
        <v>20.289574000000002</v>
      </c>
      <c r="I210" s="2">
        <f>'Moving Avg'!H210</f>
        <v>16.177649500000012</v>
      </c>
      <c r="J210" s="5" t="str">
        <f>OBV!F210</f>
        <v>BEARISH</v>
      </c>
      <c r="K210" s="5" t="str">
        <f>OBV!G210</f>
        <v>NEUTRAL</v>
      </c>
      <c r="L210" s="5" t="str">
        <f>OBV!H210</f>
        <v>CONFIRMED BEARISH</v>
      </c>
      <c r="M210" s="7">
        <f t="shared" si="30"/>
        <v>25</v>
      </c>
      <c r="N210" s="7">
        <f t="shared" si="31"/>
        <v>0</v>
      </c>
      <c r="O210" s="7">
        <f t="shared" si="32"/>
        <v>50</v>
      </c>
      <c r="P210" s="7">
        <f t="shared" si="33"/>
        <v>16.5</v>
      </c>
      <c r="Q210" s="8">
        <f t="shared" si="34"/>
        <v>18.725000000000001</v>
      </c>
      <c r="R210" s="8">
        <f t="shared" si="35"/>
        <v>26.625</v>
      </c>
      <c r="S210" s="8">
        <f t="shared" si="36"/>
        <v>23.675000000000001</v>
      </c>
      <c r="T210" s="8">
        <f t="shared" si="37"/>
        <v>22.875</v>
      </c>
      <c r="U210" s="7">
        <f t="shared" si="38"/>
        <v>23.008333333333336</v>
      </c>
      <c r="V210" s="7">
        <f t="shared" si="39"/>
        <v>22.975000000000001</v>
      </c>
    </row>
    <row r="211" spans="1:22" ht="13.5" x14ac:dyDescent="0.25">
      <c r="A211" s="3">
        <f>RSI!A211</f>
        <v>44909</v>
      </c>
      <c r="B211" s="2">
        <f>RSI!B211</f>
        <v>19.720099999999999</v>
      </c>
      <c r="C211" s="2">
        <f>RSI!I211</f>
        <v>43.752369124140195</v>
      </c>
      <c r="D211" s="2">
        <f>MACD!E211</f>
        <v>0.23627056228400178</v>
      </c>
      <c r="E211" s="2">
        <f>MACD!F211</f>
        <v>0.21790805540800853</v>
      </c>
      <c r="F211" s="2">
        <f>'Moving Avg'!D211</f>
        <v>19.781860000000002</v>
      </c>
      <c r="G211" s="2">
        <f>'Moving Avg'!F211</f>
        <v>20.004900000000003</v>
      </c>
      <c r="H211" s="2">
        <f>'Moving Avg'!G211</f>
        <v>20.272144000000001</v>
      </c>
      <c r="I211" s="2">
        <f>'Moving Avg'!H211</f>
        <v>16.215781500000013</v>
      </c>
      <c r="J211" s="5" t="str">
        <f>OBV!F211</f>
        <v>BEARISH</v>
      </c>
      <c r="K211" s="5" t="str">
        <f>OBV!G211</f>
        <v>NEUTRAL</v>
      </c>
      <c r="L211" s="5" t="str">
        <f>OBV!H211</f>
        <v>CONFIRMED BEARISH</v>
      </c>
      <c r="M211" s="7">
        <f t="shared" si="30"/>
        <v>25</v>
      </c>
      <c r="N211" s="7">
        <f t="shared" si="31"/>
        <v>0</v>
      </c>
      <c r="O211" s="7">
        <f t="shared" si="32"/>
        <v>50</v>
      </c>
      <c r="P211" s="7">
        <f t="shared" si="33"/>
        <v>16.5</v>
      </c>
      <c r="Q211" s="8">
        <f t="shared" si="34"/>
        <v>18.725000000000001</v>
      </c>
      <c r="R211" s="8">
        <f t="shared" si="35"/>
        <v>26.625</v>
      </c>
      <c r="S211" s="8">
        <f t="shared" si="36"/>
        <v>23.675000000000001</v>
      </c>
      <c r="T211" s="8">
        <f t="shared" si="37"/>
        <v>22.875</v>
      </c>
      <c r="U211" s="7">
        <f t="shared" si="38"/>
        <v>23.008333333333336</v>
      </c>
      <c r="V211" s="7">
        <f t="shared" si="39"/>
        <v>22.975000000000001</v>
      </c>
    </row>
    <row r="212" spans="1:22" ht="13.5" x14ac:dyDescent="0.25">
      <c r="A212" s="3">
        <f>RSI!A212</f>
        <v>44910</v>
      </c>
      <c r="B212" s="2">
        <f>RSI!B212</f>
        <v>19.720099999999999</v>
      </c>
      <c r="C212" s="2">
        <f>RSI!I212</f>
        <v>43.752369124140195</v>
      </c>
      <c r="D212" s="2">
        <f>MACD!E212</f>
        <v>0.1938011174927361</v>
      </c>
      <c r="E212" s="2">
        <f>MACD!F212</f>
        <v>0.21308666782495406</v>
      </c>
      <c r="F212" s="2">
        <f>'Moving Avg'!D212</f>
        <v>19.76444</v>
      </c>
      <c r="G212" s="2">
        <f>'Moving Avg'!F212</f>
        <v>19.972815000000004</v>
      </c>
      <c r="H212" s="2">
        <f>'Moving Avg'!G212</f>
        <v>20.242671999999999</v>
      </c>
      <c r="I212" s="2">
        <f>'Moving Avg'!H212</f>
        <v>16.25391350000001</v>
      </c>
      <c r="J212" s="5" t="str">
        <f>OBV!F212</f>
        <v>BEARISH</v>
      </c>
      <c r="K212" s="5" t="str">
        <f>OBV!G212</f>
        <v>NEUTRAL</v>
      </c>
      <c r="L212" s="5" t="str">
        <f>OBV!H212</f>
        <v>CONFIRMED BEARISH</v>
      </c>
      <c r="M212" s="7">
        <f t="shared" si="30"/>
        <v>25</v>
      </c>
      <c r="N212" s="7">
        <f t="shared" si="31"/>
        <v>45</v>
      </c>
      <c r="O212" s="7">
        <f t="shared" si="32"/>
        <v>50</v>
      </c>
      <c r="P212" s="7">
        <f t="shared" si="33"/>
        <v>16.5</v>
      </c>
      <c r="Q212" s="8">
        <f t="shared" si="34"/>
        <v>34.475000000000001</v>
      </c>
      <c r="R212" s="8">
        <f t="shared" si="35"/>
        <v>35.625</v>
      </c>
      <c r="S212" s="8">
        <f t="shared" si="36"/>
        <v>30.425000000000001</v>
      </c>
      <c r="T212" s="8">
        <f t="shared" si="37"/>
        <v>34.125</v>
      </c>
      <c r="U212" s="7">
        <f t="shared" si="38"/>
        <v>33.508333333333333</v>
      </c>
      <c r="V212" s="7">
        <f t="shared" si="39"/>
        <v>33.662499999999994</v>
      </c>
    </row>
    <row r="213" spans="1:22" ht="13.5" x14ac:dyDescent="0.25">
      <c r="A213" s="3">
        <f>RSI!A213</f>
        <v>44911</v>
      </c>
      <c r="B213" s="2">
        <f>RSI!B213</f>
        <v>19.720099999999999</v>
      </c>
      <c r="C213" s="2">
        <f>RSI!I213</f>
        <v>43.752369124140195</v>
      </c>
      <c r="D213" s="2">
        <f>MACD!E213</f>
        <v>0.1946652149640471</v>
      </c>
      <c r="E213" s="2">
        <f>MACD!F213</f>
        <v>0.20940237725277266</v>
      </c>
      <c r="F213" s="2">
        <f>'Moving Avg'!D213</f>
        <v>19.747019999999999</v>
      </c>
      <c r="G213" s="2">
        <f>'Moving Avg'!F213</f>
        <v>19.941125000000007</v>
      </c>
      <c r="H213" s="2">
        <f>'Moving Avg'!G213</f>
        <v>20.212406000000001</v>
      </c>
      <c r="I213" s="2">
        <f>'Moving Avg'!H213</f>
        <v>16.292045500000011</v>
      </c>
      <c r="J213" s="5" t="str">
        <f>OBV!F213</f>
        <v>BEARISH</v>
      </c>
      <c r="K213" s="5" t="str">
        <f>OBV!G213</f>
        <v>NEUTRAL</v>
      </c>
      <c r="L213" s="5" t="str">
        <f>OBV!H213</f>
        <v>CONFIRMED BEARISH</v>
      </c>
      <c r="M213" s="7">
        <f t="shared" si="30"/>
        <v>25</v>
      </c>
      <c r="N213" s="7">
        <f t="shared" si="31"/>
        <v>45</v>
      </c>
      <c r="O213" s="7">
        <f t="shared" si="32"/>
        <v>50</v>
      </c>
      <c r="P213" s="7">
        <f t="shared" si="33"/>
        <v>16.5</v>
      </c>
      <c r="Q213" s="8">
        <f t="shared" si="34"/>
        <v>34.475000000000001</v>
      </c>
      <c r="R213" s="8">
        <f t="shared" si="35"/>
        <v>35.625</v>
      </c>
      <c r="S213" s="8">
        <f t="shared" si="36"/>
        <v>30.425000000000001</v>
      </c>
      <c r="T213" s="8">
        <f t="shared" si="37"/>
        <v>34.125</v>
      </c>
      <c r="U213" s="7">
        <f t="shared" si="38"/>
        <v>33.508333333333333</v>
      </c>
      <c r="V213" s="7">
        <f t="shared" si="39"/>
        <v>33.662499999999994</v>
      </c>
    </row>
    <row r="214" spans="1:22" ht="13.5" x14ac:dyDescent="0.25">
      <c r="A214" s="3">
        <f>RSI!A214</f>
        <v>44914</v>
      </c>
      <c r="B214" s="2">
        <f>RSI!B214</f>
        <v>19.720099999999999</v>
      </c>
      <c r="C214" s="2">
        <f>RSI!I214</f>
        <v>43.752369124140195</v>
      </c>
      <c r="D214" s="2">
        <f>MACD!E214</f>
        <v>6.3873664949106512E-2</v>
      </c>
      <c r="E214" s="2">
        <f>MACD!F214</f>
        <v>0.18029663479203945</v>
      </c>
      <c r="F214" s="2">
        <f>'Moving Avg'!D214</f>
        <v>19.729600000000001</v>
      </c>
      <c r="G214" s="2">
        <f>'Moving Avg'!F214</f>
        <v>19.913395000000001</v>
      </c>
      <c r="H214" s="2">
        <f>'Moving Avg'!G214</f>
        <v>20.186893999999999</v>
      </c>
      <c r="I214" s="2">
        <f>'Moving Avg'!H214</f>
        <v>16.330177500000008</v>
      </c>
      <c r="J214" s="5" t="str">
        <f>OBV!F214</f>
        <v>BEARISH</v>
      </c>
      <c r="K214" s="5" t="str">
        <f>OBV!G214</f>
        <v>NEUTRAL</v>
      </c>
      <c r="L214" s="5" t="str">
        <f>OBV!H214</f>
        <v>CONFIRMED BEARISH</v>
      </c>
      <c r="M214" s="7">
        <f t="shared" si="30"/>
        <v>25</v>
      </c>
      <c r="N214" s="7">
        <f t="shared" si="31"/>
        <v>100</v>
      </c>
      <c r="O214" s="7">
        <f t="shared" si="32"/>
        <v>50</v>
      </c>
      <c r="P214" s="7">
        <f t="shared" si="33"/>
        <v>16.5</v>
      </c>
      <c r="Q214" s="8">
        <f t="shared" si="34"/>
        <v>53.725000000000001</v>
      </c>
      <c r="R214" s="8">
        <f t="shared" si="35"/>
        <v>46.625</v>
      </c>
      <c r="S214" s="8">
        <f t="shared" si="36"/>
        <v>38.674999999999997</v>
      </c>
      <c r="T214" s="8">
        <f t="shared" si="37"/>
        <v>47.875</v>
      </c>
      <c r="U214" s="7">
        <f t="shared" si="38"/>
        <v>46.341666666666661</v>
      </c>
      <c r="V214" s="7">
        <f t="shared" si="39"/>
        <v>46.724999999999994</v>
      </c>
    </row>
    <row r="215" spans="1:22" ht="13.5" x14ac:dyDescent="0.25">
      <c r="A215" s="3">
        <f>RSI!A215</f>
        <v>44915</v>
      </c>
      <c r="B215" s="2">
        <f>RSI!B215</f>
        <v>19.720099999999999</v>
      </c>
      <c r="C215" s="2">
        <f>RSI!I215</f>
        <v>43.752369124140195</v>
      </c>
      <c r="D215" s="2">
        <f>MACD!E215</f>
        <v>8.8520471462196326E-2</v>
      </c>
      <c r="E215" s="2">
        <f>MACD!F215</f>
        <v>0.16194140212607083</v>
      </c>
      <c r="F215" s="2">
        <f>'Moving Avg'!D215</f>
        <v>19.720099999999999</v>
      </c>
      <c r="G215" s="2">
        <f>'Moving Avg'!F215</f>
        <v>19.885270000000002</v>
      </c>
      <c r="H215" s="2">
        <f>'Moving Avg'!G215</f>
        <v>20.156627999999998</v>
      </c>
      <c r="I215" s="2">
        <f>'Moving Avg'!H215</f>
        <v>16.368309500000009</v>
      </c>
      <c r="J215" s="5" t="str">
        <f>OBV!F215</f>
        <v>BEARISH</v>
      </c>
      <c r="K215" s="5" t="str">
        <f>OBV!G215</f>
        <v>NEUTRAL</v>
      </c>
      <c r="L215" s="5" t="str">
        <f>OBV!H215</f>
        <v>CONFIRMED BEARISH</v>
      </c>
      <c r="M215" s="7">
        <f t="shared" si="30"/>
        <v>25</v>
      </c>
      <c r="N215" s="7">
        <f t="shared" si="31"/>
        <v>100</v>
      </c>
      <c r="O215" s="7">
        <f t="shared" si="32"/>
        <v>50</v>
      </c>
      <c r="P215" s="7">
        <f t="shared" si="33"/>
        <v>16.5</v>
      </c>
      <c r="Q215" s="8">
        <f t="shared" si="34"/>
        <v>53.725000000000001</v>
      </c>
      <c r="R215" s="8">
        <f t="shared" si="35"/>
        <v>46.625</v>
      </c>
      <c r="S215" s="8">
        <f t="shared" si="36"/>
        <v>38.674999999999997</v>
      </c>
      <c r="T215" s="8">
        <f t="shared" si="37"/>
        <v>47.875</v>
      </c>
      <c r="U215" s="7">
        <f t="shared" si="38"/>
        <v>46.341666666666661</v>
      </c>
      <c r="V215" s="7">
        <f t="shared" si="39"/>
        <v>46.724999999999994</v>
      </c>
    </row>
    <row r="216" spans="1:22" ht="13.5" x14ac:dyDescent="0.25">
      <c r="A216" s="3">
        <f>RSI!A216</f>
        <v>44916</v>
      </c>
      <c r="B216" s="2">
        <f>RSI!B216</f>
        <v>19.688400000000001</v>
      </c>
      <c r="C216" s="2">
        <f>RSI!I216</f>
        <v>42.824404184711739</v>
      </c>
      <c r="D216" s="2">
        <f>MACD!E216</f>
        <v>7.6302209083991102E-2</v>
      </c>
      <c r="E216" s="2">
        <f>MACD!F216</f>
        <v>0.1448135635176549</v>
      </c>
      <c r="F216" s="2">
        <f>'Moving Avg'!D216</f>
        <v>19.713760000000001</v>
      </c>
      <c r="G216" s="2">
        <f>'Moving Avg'!F216</f>
        <v>19.855560000000001</v>
      </c>
      <c r="H216" s="2">
        <f>'Moving Avg'!G216</f>
        <v>20.133651999999998</v>
      </c>
      <c r="I216" s="2">
        <f>'Moving Avg'!H216</f>
        <v>16.406283000000009</v>
      </c>
      <c r="J216" s="5" t="str">
        <f>OBV!F216</f>
        <v>BEARISH</v>
      </c>
      <c r="K216" s="5" t="str">
        <f>OBV!G216</f>
        <v>NEUTRAL</v>
      </c>
      <c r="L216" s="5" t="str">
        <f>OBV!H216</f>
        <v>CONFIRMED BEARISH</v>
      </c>
      <c r="M216" s="7">
        <f t="shared" si="30"/>
        <v>25</v>
      </c>
      <c r="N216" s="7">
        <f t="shared" si="31"/>
        <v>100</v>
      </c>
      <c r="O216" s="7">
        <f t="shared" si="32"/>
        <v>50</v>
      </c>
      <c r="P216" s="7">
        <f t="shared" si="33"/>
        <v>16.5</v>
      </c>
      <c r="Q216" s="8">
        <f t="shared" si="34"/>
        <v>53.725000000000001</v>
      </c>
      <c r="R216" s="8">
        <f t="shared" si="35"/>
        <v>46.625</v>
      </c>
      <c r="S216" s="8">
        <f t="shared" si="36"/>
        <v>38.674999999999997</v>
      </c>
      <c r="T216" s="8">
        <f t="shared" si="37"/>
        <v>47.875</v>
      </c>
      <c r="U216" s="7">
        <f t="shared" si="38"/>
        <v>46.341666666666661</v>
      </c>
      <c r="V216" s="7">
        <f t="shared" si="39"/>
        <v>46.724999999999994</v>
      </c>
    </row>
    <row r="217" spans="1:22" ht="13.5" x14ac:dyDescent="0.25">
      <c r="A217" s="3">
        <f>RSI!A217</f>
        <v>44917</v>
      </c>
      <c r="B217" s="2">
        <f>RSI!B217</f>
        <v>19.553699999999999</v>
      </c>
      <c r="C217" s="2">
        <f>RSI!I217</f>
        <v>39.035745450025104</v>
      </c>
      <c r="D217" s="2">
        <f>MACD!E217</f>
        <v>7.7191579481876715E-2</v>
      </c>
      <c r="E217" s="2">
        <f>MACD!F217</f>
        <v>0.13128916671049928</v>
      </c>
      <c r="F217" s="2">
        <f>'Moving Avg'!D217</f>
        <v>19.680479999999999</v>
      </c>
      <c r="G217" s="2">
        <f>'Moving Avg'!F217</f>
        <v>19.819510000000001</v>
      </c>
      <c r="H217" s="2">
        <f>'Moving Avg'!G217</f>
        <v>20.120975999999999</v>
      </c>
      <c r="I217" s="2">
        <f>'Moving Avg'!H217</f>
        <v>16.443583000000007</v>
      </c>
      <c r="J217" s="5" t="str">
        <f>OBV!F217</f>
        <v>BEARISH</v>
      </c>
      <c r="K217" s="5" t="str">
        <f>OBV!G217</f>
        <v>NEUTRAL</v>
      </c>
      <c r="L217" s="5" t="str">
        <f>OBV!H217</f>
        <v>CONFIRMED BEARISH</v>
      </c>
      <c r="M217" s="7">
        <f t="shared" si="30"/>
        <v>25</v>
      </c>
      <c r="N217" s="7">
        <f t="shared" si="31"/>
        <v>100</v>
      </c>
      <c r="O217" s="7">
        <f t="shared" si="32"/>
        <v>50</v>
      </c>
      <c r="P217" s="7">
        <f t="shared" si="33"/>
        <v>16.5</v>
      </c>
      <c r="Q217" s="8">
        <f t="shared" si="34"/>
        <v>53.725000000000001</v>
      </c>
      <c r="R217" s="8">
        <f t="shared" si="35"/>
        <v>46.625</v>
      </c>
      <c r="S217" s="8">
        <f t="shared" si="36"/>
        <v>38.674999999999997</v>
      </c>
      <c r="T217" s="8">
        <f t="shared" si="37"/>
        <v>47.875</v>
      </c>
      <c r="U217" s="7">
        <f t="shared" si="38"/>
        <v>46.341666666666661</v>
      </c>
      <c r="V217" s="7">
        <f t="shared" si="39"/>
        <v>46.724999999999994</v>
      </c>
    </row>
    <row r="218" spans="1:22" ht="13.5" x14ac:dyDescent="0.25">
      <c r="A218" s="3">
        <f>RSI!A218</f>
        <v>44918</v>
      </c>
      <c r="B218" s="2">
        <f>RSI!B218</f>
        <v>19.553699999999999</v>
      </c>
      <c r="C218" s="2">
        <f>RSI!I218</f>
        <v>39.03574545002509</v>
      </c>
      <c r="D218" s="2">
        <f>MACD!E218</f>
        <v>7.9897592420596908E-2</v>
      </c>
      <c r="E218" s="2">
        <f>MACD!F218</f>
        <v>0.12101085185251881</v>
      </c>
      <c r="F218" s="2">
        <f>'Moving Avg'!D218</f>
        <v>19.647199999999998</v>
      </c>
      <c r="G218" s="2">
        <f>'Moving Avg'!F218</f>
        <v>19.787420000000001</v>
      </c>
      <c r="H218" s="2">
        <f>'Moving Avg'!G218</f>
        <v>20.100060000000003</v>
      </c>
      <c r="I218" s="2">
        <f>'Moving Avg'!H218</f>
        <v>16.480883000000006</v>
      </c>
      <c r="J218" s="5" t="str">
        <f>OBV!F218</f>
        <v>BEARISH</v>
      </c>
      <c r="K218" s="5" t="str">
        <f>OBV!G218</f>
        <v>NEUTRAL</v>
      </c>
      <c r="L218" s="5" t="str">
        <f>OBV!H218</f>
        <v>CONFIRMED BEARISH</v>
      </c>
      <c r="M218" s="7">
        <f t="shared" si="30"/>
        <v>25</v>
      </c>
      <c r="N218" s="7">
        <f t="shared" si="31"/>
        <v>100</v>
      </c>
      <c r="O218" s="7">
        <f t="shared" si="32"/>
        <v>50</v>
      </c>
      <c r="P218" s="7">
        <f t="shared" si="33"/>
        <v>16.5</v>
      </c>
      <c r="Q218" s="8">
        <f t="shared" si="34"/>
        <v>53.725000000000001</v>
      </c>
      <c r="R218" s="8">
        <f t="shared" si="35"/>
        <v>46.625</v>
      </c>
      <c r="S218" s="8">
        <f t="shared" si="36"/>
        <v>38.674999999999997</v>
      </c>
      <c r="T218" s="8">
        <f t="shared" si="37"/>
        <v>47.875</v>
      </c>
      <c r="U218" s="7">
        <f t="shared" si="38"/>
        <v>46.341666666666661</v>
      </c>
      <c r="V218" s="7">
        <f t="shared" si="39"/>
        <v>46.724999999999994</v>
      </c>
    </row>
    <row r="219" spans="1:22" ht="13.5" x14ac:dyDescent="0.25">
      <c r="A219" s="3">
        <f>RSI!A219</f>
        <v>44921</v>
      </c>
      <c r="B219" s="2">
        <f>RSI!B219</f>
        <v>19.411100000000001</v>
      </c>
      <c r="C219" s="2">
        <f>RSI!I219</f>
        <v>35.211069289540703</v>
      </c>
      <c r="D219" s="2">
        <f>MACD!E219</f>
        <v>9.4559026005970992E-2</v>
      </c>
      <c r="E219" s="2">
        <f>MACD!F219</f>
        <v>0.11572048668320925</v>
      </c>
      <c r="F219" s="2">
        <f>'Moving Avg'!D219</f>
        <v>19.5854</v>
      </c>
      <c r="G219" s="2">
        <f>'Moving Avg'!F219</f>
        <v>19.747804999999996</v>
      </c>
      <c r="H219" s="2">
        <f>'Moving Avg'!G219</f>
        <v>20.077876</v>
      </c>
      <c r="I219" s="2">
        <f>'Moving Avg'!H219</f>
        <v>16.517470000000007</v>
      </c>
      <c r="J219" s="5" t="str">
        <f>OBV!F219</f>
        <v>BEARISH</v>
      </c>
      <c r="K219" s="5" t="str">
        <f>OBV!G219</f>
        <v>NEUTRAL</v>
      </c>
      <c r="L219" s="5" t="str">
        <f>OBV!H219</f>
        <v>CONFIRMED BEARISH</v>
      </c>
      <c r="M219" s="7">
        <f t="shared" si="30"/>
        <v>25</v>
      </c>
      <c r="N219" s="7">
        <f t="shared" si="31"/>
        <v>100</v>
      </c>
      <c r="O219" s="7">
        <f t="shared" si="32"/>
        <v>50</v>
      </c>
      <c r="P219" s="7">
        <f t="shared" si="33"/>
        <v>16.5</v>
      </c>
      <c r="Q219" s="8">
        <f t="shared" si="34"/>
        <v>53.725000000000001</v>
      </c>
      <c r="R219" s="8">
        <f t="shared" si="35"/>
        <v>46.625</v>
      </c>
      <c r="S219" s="8">
        <f t="shared" si="36"/>
        <v>38.674999999999997</v>
      </c>
      <c r="T219" s="8">
        <f t="shared" si="37"/>
        <v>47.875</v>
      </c>
      <c r="U219" s="7">
        <f t="shared" si="38"/>
        <v>46.341666666666661</v>
      </c>
      <c r="V219" s="7">
        <f t="shared" si="39"/>
        <v>46.724999999999994</v>
      </c>
    </row>
    <row r="220" spans="1:22" ht="13.5" x14ac:dyDescent="0.25">
      <c r="A220" s="3">
        <f>RSI!A220</f>
        <v>44922</v>
      </c>
      <c r="B220" s="2">
        <f>RSI!B220</f>
        <v>19.617100000000001</v>
      </c>
      <c r="C220" s="2">
        <f>RSI!I220</f>
        <v>43.780492757097903</v>
      </c>
      <c r="D220" s="2">
        <f>MACD!E220</f>
        <v>8.8130701595584782E-2</v>
      </c>
      <c r="E220" s="2">
        <f>MACD!F220</f>
        <v>0.11020252966568436</v>
      </c>
      <c r="F220" s="2">
        <f>'Moving Avg'!D220</f>
        <v>19.564800000000002</v>
      </c>
      <c r="G220" s="2">
        <f>'Moving Avg'!F220</f>
        <v>19.726414999999996</v>
      </c>
      <c r="H220" s="2">
        <f>'Moving Avg'!G220</f>
        <v>20.059812000000004</v>
      </c>
      <c r="I220" s="2">
        <f>'Moving Avg'!H220</f>
        <v>16.553308500000007</v>
      </c>
      <c r="J220" s="5" t="str">
        <f>OBV!F220</f>
        <v>BEARISH</v>
      </c>
      <c r="K220" s="5" t="str">
        <f>OBV!G220</f>
        <v>NEUTRAL</v>
      </c>
      <c r="L220" s="5" t="str">
        <f>OBV!H220</f>
        <v>CONFIRMED BEARISH</v>
      </c>
      <c r="M220" s="7">
        <f t="shared" si="30"/>
        <v>25</v>
      </c>
      <c r="N220" s="7">
        <f t="shared" si="31"/>
        <v>100</v>
      </c>
      <c r="O220" s="7">
        <f t="shared" si="32"/>
        <v>50</v>
      </c>
      <c r="P220" s="7">
        <f t="shared" si="33"/>
        <v>16.5</v>
      </c>
      <c r="Q220" s="8">
        <f t="shared" si="34"/>
        <v>53.725000000000001</v>
      </c>
      <c r="R220" s="8">
        <f t="shared" si="35"/>
        <v>46.625</v>
      </c>
      <c r="S220" s="8">
        <f t="shared" si="36"/>
        <v>38.674999999999997</v>
      </c>
      <c r="T220" s="8">
        <f t="shared" si="37"/>
        <v>47.875</v>
      </c>
      <c r="U220" s="7">
        <f t="shared" si="38"/>
        <v>46.341666666666661</v>
      </c>
      <c r="V220" s="7">
        <f t="shared" si="39"/>
        <v>46.724999999999994</v>
      </c>
    </row>
    <row r="221" spans="1:22" ht="13.5" x14ac:dyDescent="0.25">
      <c r="A221" s="3">
        <f>RSI!A221</f>
        <v>44923</v>
      </c>
      <c r="B221" s="2">
        <f>RSI!B221</f>
        <v>19.617100000000001</v>
      </c>
      <c r="C221" s="2">
        <f>RSI!I221</f>
        <v>43.780492757097903</v>
      </c>
      <c r="D221" s="2">
        <f>MACD!E221</f>
        <v>7.6497334019407504E-2</v>
      </c>
      <c r="E221" s="2">
        <f>MACD!F221</f>
        <v>0.103461490536429</v>
      </c>
      <c r="F221" s="2">
        <f>'Moving Avg'!D221</f>
        <v>19.550540000000002</v>
      </c>
      <c r="G221" s="2">
        <f>'Moving Avg'!F221</f>
        <v>19.705024999999999</v>
      </c>
      <c r="H221" s="2">
        <f>'Moving Avg'!G221</f>
        <v>20.040164000000004</v>
      </c>
      <c r="I221" s="2">
        <f>'Moving Avg'!H221</f>
        <v>16.589147000000008</v>
      </c>
      <c r="J221" s="5" t="str">
        <f>OBV!F221</f>
        <v>BEARISH</v>
      </c>
      <c r="K221" s="5" t="str">
        <f>OBV!G221</f>
        <v>NEUTRAL</v>
      </c>
      <c r="L221" s="5" t="str">
        <f>OBV!H221</f>
        <v>CONFIRMED BEARISH</v>
      </c>
      <c r="M221" s="7">
        <f t="shared" si="30"/>
        <v>25</v>
      </c>
      <c r="N221" s="7">
        <f t="shared" si="31"/>
        <v>100</v>
      </c>
      <c r="O221" s="7">
        <f t="shared" si="32"/>
        <v>50</v>
      </c>
      <c r="P221" s="7">
        <f t="shared" si="33"/>
        <v>16.5</v>
      </c>
      <c r="Q221" s="8">
        <f t="shared" si="34"/>
        <v>53.725000000000001</v>
      </c>
      <c r="R221" s="8">
        <f t="shared" si="35"/>
        <v>46.625</v>
      </c>
      <c r="S221" s="8">
        <f t="shared" si="36"/>
        <v>38.674999999999997</v>
      </c>
      <c r="T221" s="8">
        <f t="shared" si="37"/>
        <v>47.875</v>
      </c>
      <c r="U221" s="7">
        <f t="shared" si="38"/>
        <v>46.341666666666661</v>
      </c>
      <c r="V221" s="7">
        <f t="shared" si="39"/>
        <v>46.724999999999994</v>
      </c>
    </row>
    <row r="222" spans="1:22" ht="13.5" x14ac:dyDescent="0.25">
      <c r="A222" s="3">
        <f>RSI!A222</f>
        <v>44924</v>
      </c>
      <c r="B222" s="2">
        <f>RSI!B222</f>
        <v>19.5458</v>
      </c>
      <c r="C222" s="2">
        <f>RSI!I222</f>
        <v>41.573219378280498</v>
      </c>
      <c r="D222" s="2">
        <f>MACD!E222</f>
        <v>7.2966378408221289E-2</v>
      </c>
      <c r="E222" s="2">
        <f>MACD!F222</f>
        <v>9.736246811078747E-2</v>
      </c>
      <c r="F222" s="2">
        <f>'Moving Avg'!D222</f>
        <v>19.548960000000001</v>
      </c>
      <c r="G222" s="2">
        <f>'Moving Avg'!F222</f>
        <v>19.691954999999997</v>
      </c>
      <c r="H222" s="2">
        <f>'Moving Avg'!G222</f>
        <v>20.019090000000002</v>
      </c>
      <c r="I222" s="2">
        <f>'Moving Avg'!H222</f>
        <v>16.625020000000006</v>
      </c>
      <c r="J222" s="5" t="str">
        <f>OBV!F222</f>
        <v>BULLISH</v>
      </c>
      <c r="K222" s="5" t="str">
        <f>OBV!G222</f>
        <v>NEUTRAL</v>
      </c>
      <c r="L222" s="5" t="str">
        <f>OBV!H222</f>
        <v>BULLISH DIVERGENCE</v>
      </c>
      <c r="M222" s="7">
        <f t="shared" si="30"/>
        <v>25</v>
      </c>
      <c r="N222" s="7">
        <f t="shared" si="31"/>
        <v>100</v>
      </c>
      <c r="O222" s="7">
        <f t="shared" si="32"/>
        <v>50</v>
      </c>
      <c r="P222" s="7">
        <f t="shared" si="33"/>
        <v>66.5</v>
      </c>
      <c r="Q222" s="8">
        <f t="shared" si="34"/>
        <v>61.225000000000001</v>
      </c>
      <c r="R222" s="8">
        <f t="shared" si="35"/>
        <v>59.125</v>
      </c>
      <c r="S222" s="8">
        <f t="shared" si="36"/>
        <v>61.174999999999997</v>
      </c>
      <c r="T222" s="8">
        <f t="shared" si="37"/>
        <v>60.375</v>
      </c>
      <c r="U222" s="7">
        <f t="shared" si="38"/>
        <v>60.508333333333326</v>
      </c>
      <c r="V222" s="7">
        <f t="shared" si="39"/>
        <v>60.474999999999994</v>
      </c>
    </row>
    <row r="223" spans="1:22" ht="13.5" x14ac:dyDescent="0.25">
      <c r="A223" s="3">
        <f>RSI!A223</f>
        <v>44925</v>
      </c>
      <c r="B223" s="2">
        <f>RSI!B223</f>
        <v>19.5458</v>
      </c>
      <c r="C223" s="2">
        <f>RSI!I223</f>
        <v>41.573219378280498</v>
      </c>
      <c r="D223" s="2">
        <f>MACD!E223</f>
        <v>7.1354759300788828E-2</v>
      </c>
      <c r="E223" s="2">
        <f>MACD!F223</f>
        <v>9.2160926348787753E-2</v>
      </c>
      <c r="F223" s="2">
        <f>'Moving Avg'!D223</f>
        <v>19.54738</v>
      </c>
      <c r="G223" s="2">
        <f>'Moving Avg'!F223</f>
        <v>19.667394999999996</v>
      </c>
      <c r="H223" s="2">
        <f>'Moving Avg'!G223</f>
        <v>19.998016000000003</v>
      </c>
      <c r="I223" s="2">
        <f>'Moving Avg'!H223</f>
        <v>16.661924500000005</v>
      </c>
      <c r="J223" s="5" t="str">
        <f>OBV!F223</f>
        <v>BULLISH</v>
      </c>
      <c r="K223" s="5" t="str">
        <f>OBV!G223</f>
        <v>NEUTRAL</v>
      </c>
      <c r="L223" s="5" t="str">
        <f>OBV!H223</f>
        <v>BULLISH DIVERGENCE</v>
      </c>
      <c r="M223" s="7">
        <f t="shared" si="30"/>
        <v>25</v>
      </c>
      <c r="N223" s="7">
        <f t="shared" si="31"/>
        <v>100</v>
      </c>
      <c r="O223" s="7">
        <f t="shared" si="32"/>
        <v>50</v>
      </c>
      <c r="P223" s="7">
        <f t="shared" si="33"/>
        <v>66.5</v>
      </c>
      <c r="Q223" s="8">
        <f t="shared" si="34"/>
        <v>61.225000000000001</v>
      </c>
      <c r="R223" s="8">
        <f t="shared" si="35"/>
        <v>59.125</v>
      </c>
      <c r="S223" s="8">
        <f t="shared" si="36"/>
        <v>61.174999999999997</v>
      </c>
      <c r="T223" s="8">
        <f t="shared" si="37"/>
        <v>60.375</v>
      </c>
      <c r="U223" s="7">
        <f t="shared" si="38"/>
        <v>60.508333333333326</v>
      </c>
      <c r="V223" s="7">
        <f t="shared" si="39"/>
        <v>60.474999999999994</v>
      </c>
    </row>
    <row r="224" spans="1:22" ht="13.5" x14ac:dyDescent="0.25">
      <c r="A224" s="3">
        <f>RSI!A224</f>
        <v>44928</v>
      </c>
      <c r="B224" s="2">
        <f>RSI!B224</f>
        <v>19.807200000000002</v>
      </c>
      <c r="C224" s="2">
        <f>RSI!I224</f>
        <v>51.887106544625603</v>
      </c>
      <c r="D224" s="2">
        <f>MACD!E224</f>
        <v>5.1902296931139347E-2</v>
      </c>
      <c r="E224" s="2">
        <f>MACD!F224</f>
        <v>8.4109200465258077E-2</v>
      </c>
      <c r="F224" s="2">
        <f>'Moving Avg'!D224</f>
        <v>19.626600000000003</v>
      </c>
      <c r="G224" s="2">
        <f>'Moving Avg'!F224</f>
        <v>19.699084999999997</v>
      </c>
      <c r="H224" s="2">
        <f>'Moving Avg'!G224</f>
        <v>19.985338000000002</v>
      </c>
      <c r="I224" s="2">
        <f>'Moving Avg'!H224</f>
        <v>16.699958000000006</v>
      </c>
      <c r="J224" s="5" t="str">
        <f>OBV!F224</f>
        <v>BULLISH</v>
      </c>
      <c r="K224" s="5" t="str">
        <f>OBV!G224</f>
        <v>NEUTRAL</v>
      </c>
      <c r="L224" s="5" t="str">
        <f>OBV!H224</f>
        <v>CONFIRMED BULLISH</v>
      </c>
      <c r="M224" s="7">
        <f t="shared" si="30"/>
        <v>25</v>
      </c>
      <c r="N224" s="7">
        <f t="shared" si="31"/>
        <v>100</v>
      </c>
      <c r="O224" s="7">
        <f t="shared" si="32"/>
        <v>50</v>
      </c>
      <c r="P224" s="7">
        <f t="shared" si="33"/>
        <v>83.5</v>
      </c>
      <c r="Q224" s="8">
        <f t="shared" si="34"/>
        <v>63.774999999999999</v>
      </c>
      <c r="R224" s="8">
        <f t="shared" si="35"/>
        <v>63.375</v>
      </c>
      <c r="S224" s="8">
        <f t="shared" si="36"/>
        <v>68.825000000000003</v>
      </c>
      <c r="T224" s="8">
        <f t="shared" si="37"/>
        <v>64.625</v>
      </c>
      <c r="U224" s="7">
        <f t="shared" si="38"/>
        <v>65.325000000000003</v>
      </c>
      <c r="V224" s="7">
        <f t="shared" si="39"/>
        <v>65.150000000000006</v>
      </c>
    </row>
    <row r="225" spans="1:22" ht="13.5" x14ac:dyDescent="0.25">
      <c r="A225" s="3">
        <f>RSI!A225</f>
        <v>44929</v>
      </c>
      <c r="B225" s="2">
        <f>RSI!B225</f>
        <v>20.203399999999998</v>
      </c>
      <c r="C225" s="2">
        <f>RSI!I225</f>
        <v>62.6493373485063</v>
      </c>
      <c r="D225" s="2">
        <f>MACD!E225</f>
        <v>5.7295438274955757E-3</v>
      </c>
      <c r="E225" s="2">
        <f>MACD!F225</f>
        <v>6.8433269137705574E-2</v>
      </c>
      <c r="F225" s="2">
        <f>'Moving Avg'!D225</f>
        <v>19.743860000000002</v>
      </c>
      <c r="G225" s="2">
        <f>'Moving Avg'!F225</f>
        <v>19.707009999999997</v>
      </c>
      <c r="H225" s="2">
        <f>'Moving Avg'!G225</f>
        <v>19.98217</v>
      </c>
      <c r="I225" s="2">
        <f>'Moving Avg'!H225</f>
        <v>16.739083500000003</v>
      </c>
      <c r="J225" s="5" t="str">
        <f>OBV!F225</f>
        <v>BULLISH</v>
      </c>
      <c r="K225" s="5" t="str">
        <f>OBV!G225</f>
        <v>NEUTRAL</v>
      </c>
      <c r="L225" s="5" t="str">
        <f>OBV!H225</f>
        <v>CONFIRMED BULLISH</v>
      </c>
      <c r="M225" s="7">
        <f t="shared" si="30"/>
        <v>25</v>
      </c>
      <c r="N225" s="7">
        <f t="shared" si="31"/>
        <v>100</v>
      </c>
      <c r="O225" s="7">
        <f t="shared" si="32"/>
        <v>50</v>
      </c>
      <c r="P225" s="7">
        <f t="shared" si="33"/>
        <v>83.5</v>
      </c>
      <c r="Q225" s="8">
        <f t="shared" si="34"/>
        <v>63.774999999999999</v>
      </c>
      <c r="R225" s="8">
        <f t="shared" si="35"/>
        <v>63.375</v>
      </c>
      <c r="S225" s="8">
        <f t="shared" si="36"/>
        <v>68.825000000000003</v>
      </c>
      <c r="T225" s="8">
        <f t="shared" si="37"/>
        <v>64.625</v>
      </c>
      <c r="U225" s="7">
        <f t="shared" si="38"/>
        <v>65.325000000000003</v>
      </c>
      <c r="V225" s="7">
        <f t="shared" si="39"/>
        <v>65.150000000000006</v>
      </c>
    </row>
    <row r="226" spans="1:22" ht="13.5" x14ac:dyDescent="0.25">
      <c r="A226" s="3">
        <f>RSI!A226</f>
        <v>44930</v>
      </c>
      <c r="B226" s="2">
        <f>RSI!B226</f>
        <v>20.203399999999998</v>
      </c>
      <c r="C226" s="2">
        <f>RSI!I226</f>
        <v>62.649337348506293</v>
      </c>
      <c r="D226" s="2">
        <f>MACD!E226</f>
        <v>-4.0895599416980843E-2</v>
      </c>
      <c r="E226" s="2">
        <f>MACD!F226</f>
        <v>4.6567495426768295E-2</v>
      </c>
      <c r="F226" s="2">
        <f>'Moving Avg'!D226</f>
        <v>19.86112</v>
      </c>
      <c r="G226" s="2">
        <f>'Moving Avg'!F226</f>
        <v>19.726819999999996</v>
      </c>
      <c r="H226" s="2">
        <f>'Moving Avg'!G226</f>
        <v>19.979002000000001</v>
      </c>
      <c r="I226" s="2">
        <f>'Moving Avg'!H226</f>
        <v>16.775043500000002</v>
      </c>
      <c r="J226" s="5" t="str">
        <f>OBV!F226</f>
        <v>BULLISH</v>
      </c>
      <c r="K226" s="5" t="str">
        <f>OBV!G226</f>
        <v>NEUTRAL</v>
      </c>
      <c r="L226" s="5" t="str">
        <f>OBV!H226</f>
        <v>CONFIRMED BULLISH</v>
      </c>
      <c r="M226" s="7">
        <f t="shared" si="30"/>
        <v>25</v>
      </c>
      <c r="N226" s="7">
        <f t="shared" si="31"/>
        <v>100</v>
      </c>
      <c r="O226" s="7">
        <f t="shared" si="32"/>
        <v>50</v>
      </c>
      <c r="P226" s="7">
        <f t="shared" si="33"/>
        <v>83.5</v>
      </c>
      <c r="Q226" s="8">
        <f t="shared" si="34"/>
        <v>63.774999999999999</v>
      </c>
      <c r="R226" s="8">
        <f t="shared" si="35"/>
        <v>63.375</v>
      </c>
      <c r="S226" s="8">
        <f t="shared" si="36"/>
        <v>68.825000000000003</v>
      </c>
      <c r="T226" s="8">
        <f t="shared" si="37"/>
        <v>64.625</v>
      </c>
      <c r="U226" s="7">
        <f t="shared" si="38"/>
        <v>65.325000000000003</v>
      </c>
      <c r="V226" s="7">
        <f t="shared" si="39"/>
        <v>65.150000000000006</v>
      </c>
    </row>
    <row r="227" spans="1:22" ht="13.5" x14ac:dyDescent="0.25">
      <c r="A227" s="3">
        <f>RSI!A227</f>
        <v>44931</v>
      </c>
      <c r="B227" s="2">
        <f>RSI!B227</f>
        <v>20.401499999999999</v>
      </c>
      <c r="C227" s="2">
        <f>RSI!I227</f>
        <v>66.937890149352455</v>
      </c>
      <c r="D227" s="2">
        <f>MACD!E227</f>
        <v>-0.11822532019921539</v>
      </c>
      <c r="E227" s="2">
        <f>MACD!F227</f>
        <v>1.3608932301571557E-2</v>
      </c>
      <c r="F227" s="2">
        <f>'Moving Avg'!D227</f>
        <v>20.032260000000001</v>
      </c>
      <c r="G227" s="2">
        <f>'Moving Avg'!F227</f>
        <v>19.756535</v>
      </c>
      <c r="H227" s="2">
        <f>'Moving Avg'!G227</f>
        <v>19.979796</v>
      </c>
      <c r="I227" s="2">
        <f>'Moving Avg'!H227</f>
        <v>16.812669500000002</v>
      </c>
      <c r="J227" s="5" t="str">
        <f>OBV!F227</f>
        <v>BULLISH</v>
      </c>
      <c r="K227" s="5" t="str">
        <f>OBV!G227</f>
        <v>NEUTRAL</v>
      </c>
      <c r="L227" s="5" t="str">
        <f>OBV!H227</f>
        <v>CONFIRMED BULLISH</v>
      </c>
      <c r="M227" s="7">
        <f t="shared" si="30"/>
        <v>25</v>
      </c>
      <c r="N227" s="7">
        <f t="shared" si="31"/>
        <v>100</v>
      </c>
      <c r="O227" s="7">
        <f t="shared" si="32"/>
        <v>50</v>
      </c>
      <c r="P227" s="7">
        <f t="shared" si="33"/>
        <v>83.5</v>
      </c>
      <c r="Q227" s="8">
        <f t="shared" si="34"/>
        <v>63.774999999999999</v>
      </c>
      <c r="R227" s="8">
        <f t="shared" si="35"/>
        <v>63.375</v>
      </c>
      <c r="S227" s="8">
        <f t="shared" si="36"/>
        <v>68.825000000000003</v>
      </c>
      <c r="T227" s="8">
        <f t="shared" si="37"/>
        <v>64.625</v>
      </c>
      <c r="U227" s="7">
        <f t="shared" si="38"/>
        <v>65.325000000000003</v>
      </c>
      <c r="V227" s="7">
        <f t="shared" si="39"/>
        <v>65.150000000000006</v>
      </c>
    </row>
    <row r="228" spans="1:22" ht="13.5" x14ac:dyDescent="0.25">
      <c r="A228" s="3">
        <f>RSI!A228</f>
        <v>44932</v>
      </c>
      <c r="B228" s="2">
        <f>RSI!B228</f>
        <v>20.3935</v>
      </c>
      <c r="C228" s="2">
        <f>RSI!I228</f>
        <v>66.605298436540039</v>
      </c>
      <c r="D228" s="2">
        <f>MACD!E228</f>
        <v>-0.18653293254769565</v>
      </c>
      <c r="E228" s="2">
        <f>MACD!F228</f>
        <v>-2.6419440668281884E-2</v>
      </c>
      <c r="F228" s="2">
        <f>'Moving Avg'!D228</f>
        <v>20.201799999999999</v>
      </c>
      <c r="G228" s="2">
        <f>'Moving Avg'!F228</f>
        <v>19.78585</v>
      </c>
      <c r="H228" s="2">
        <f>'Moving Avg'!G228</f>
        <v>19.980429999999998</v>
      </c>
      <c r="I228" s="2">
        <f>'Moving Avg'!H228</f>
        <v>16.849188500000004</v>
      </c>
      <c r="J228" s="5" t="str">
        <f>OBV!F228</f>
        <v>BULLISH</v>
      </c>
      <c r="K228" s="5" t="str">
        <f>OBV!G228</f>
        <v>NEUTRAL</v>
      </c>
      <c r="L228" s="5" t="str">
        <f>OBV!H228</f>
        <v>CONFIRMED BULLISH</v>
      </c>
      <c r="M228" s="7">
        <f t="shared" si="30"/>
        <v>25</v>
      </c>
      <c r="N228" s="7">
        <f t="shared" si="31"/>
        <v>100</v>
      </c>
      <c r="O228" s="7">
        <f t="shared" si="32"/>
        <v>50</v>
      </c>
      <c r="P228" s="7">
        <f t="shared" si="33"/>
        <v>83.5</v>
      </c>
      <c r="Q228" s="8">
        <f t="shared" si="34"/>
        <v>63.774999999999999</v>
      </c>
      <c r="R228" s="8">
        <f t="shared" si="35"/>
        <v>63.375</v>
      </c>
      <c r="S228" s="8">
        <f t="shared" si="36"/>
        <v>68.825000000000003</v>
      </c>
      <c r="T228" s="8">
        <f t="shared" si="37"/>
        <v>64.625</v>
      </c>
      <c r="U228" s="7">
        <f t="shared" si="38"/>
        <v>65.325000000000003</v>
      </c>
      <c r="V228" s="7">
        <f t="shared" si="39"/>
        <v>65.150000000000006</v>
      </c>
    </row>
    <row r="229" spans="1:22" ht="13.5" x14ac:dyDescent="0.25">
      <c r="A229" s="3">
        <f>RSI!A229</f>
        <v>44935</v>
      </c>
      <c r="B229" s="2">
        <f>RSI!B229</f>
        <v>20.401499999999999</v>
      </c>
      <c r="C229" s="2">
        <f>RSI!I229</f>
        <v>66.783037954439067</v>
      </c>
      <c r="D229" s="2">
        <f>MACD!E229</f>
        <v>-0.27002598572616066</v>
      </c>
      <c r="E229" s="2">
        <f>MACD!F229</f>
        <v>-7.5140749679857649E-2</v>
      </c>
      <c r="F229" s="2">
        <f>'Moving Avg'!D229</f>
        <v>20.320659999999997</v>
      </c>
      <c r="G229" s="2">
        <f>'Moving Avg'!F229</f>
        <v>19.815564999999999</v>
      </c>
      <c r="H229" s="2">
        <f>'Moving Avg'!G229</f>
        <v>19.984392000000003</v>
      </c>
      <c r="I229" s="2">
        <f>'Moving Avg'!H229</f>
        <v>16.885783000000004</v>
      </c>
      <c r="J229" s="5" t="str">
        <f>OBV!F229</f>
        <v>BULLISH</v>
      </c>
      <c r="K229" s="5" t="str">
        <f>OBV!G229</f>
        <v>NEUTRAL</v>
      </c>
      <c r="L229" s="5" t="str">
        <f>OBV!H229</f>
        <v>CONFIRMED BULLISH</v>
      </c>
      <c r="M229" s="7">
        <f t="shared" si="30"/>
        <v>25</v>
      </c>
      <c r="N229" s="7">
        <f t="shared" si="31"/>
        <v>100</v>
      </c>
      <c r="O229" s="7">
        <f t="shared" si="32"/>
        <v>50</v>
      </c>
      <c r="P229" s="7">
        <f t="shared" si="33"/>
        <v>83.5</v>
      </c>
      <c r="Q229" s="8">
        <f t="shared" si="34"/>
        <v>63.774999999999999</v>
      </c>
      <c r="R229" s="8">
        <f t="shared" si="35"/>
        <v>63.375</v>
      </c>
      <c r="S229" s="8">
        <f t="shared" si="36"/>
        <v>68.825000000000003</v>
      </c>
      <c r="T229" s="8">
        <f t="shared" si="37"/>
        <v>64.625</v>
      </c>
      <c r="U229" s="7">
        <f t="shared" si="38"/>
        <v>65.325000000000003</v>
      </c>
      <c r="V229" s="7">
        <f t="shared" si="39"/>
        <v>65.150000000000006</v>
      </c>
    </row>
    <row r="230" spans="1:22" ht="13.5" x14ac:dyDescent="0.25">
      <c r="A230" s="3">
        <f>RSI!A230</f>
        <v>44936</v>
      </c>
      <c r="B230" s="2">
        <f>RSI!B230</f>
        <v>20.361799999999999</v>
      </c>
      <c r="C230" s="2">
        <f>RSI!I230</f>
        <v>64.935994427613849</v>
      </c>
      <c r="D230" s="2">
        <f>MACD!E230</f>
        <v>-0.30901711302295354</v>
      </c>
      <c r="E230" s="2">
        <f>MACD!F230</f>
        <v>-0.12191602234847683</v>
      </c>
      <c r="F230" s="2">
        <f>'Moving Avg'!D230</f>
        <v>20.352340000000002</v>
      </c>
      <c r="G230" s="2">
        <f>'Moving Avg'!F230</f>
        <v>19.845275000000001</v>
      </c>
      <c r="H230" s="2">
        <f>'Moving Avg'!G230</f>
        <v>19.983282000000003</v>
      </c>
      <c r="I230" s="2">
        <f>'Moving Avg'!H230</f>
        <v>16.922499000000006</v>
      </c>
      <c r="J230" s="5" t="str">
        <f>OBV!F230</f>
        <v>BULLISH</v>
      </c>
      <c r="K230" s="5" t="str">
        <f>OBV!G230</f>
        <v>NEUTRAL</v>
      </c>
      <c r="L230" s="5" t="str">
        <f>OBV!H230</f>
        <v>CONFIRMED BULLISH</v>
      </c>
      <c r="M230" s="7">
        <f t="shared" si="30"/>
        <v>25</v>
      </c>
      <c r="N230" s="7">
        <f t="shared" si="31"/>
        <v>100</v>
      </c>
      <c r="O230" s="7">
        <f t="shared" si="32"/>
        <v>50</v>
      </c>
      <c r="P230" s="7">
        <f t="shared" si="33"/>
        <v>83.5</v>
      </c>
      <c r="Q230" s="8">
        <f t="shared" si="34"/>
        <v>63.774999999999999</v>
      </c>
      <c r="R230" s="8">
        <f t="shared" si="35"/>
        <v>63.375</v>
      </c>
      <c r="S230" s="8">
        <f t="shared" si="36"/>
        <v>68.825000000000003</v>
      </c>
      <c r="T230" s="8">
        <f t="shared" si="37"/>
        <v>64.625</v>
      </c>
      <c r="U230" s="7">
        <f t="shared" si="38"/>
        <v>65.325000000000003</v>
      </c>
      <c r="V230" s="7">
        <f t="shared" si="39"/>
        <v>65.150000000000006</v>
      </c>
    </row>
    <row r="231" spans="1:22" ht="13.5" x14ac:dyDescent="0.25">
      <c r="A231" s="3">
        <f>RSI!A231</f>
        <v>44937</v>
      </c>
      <c r="B231" s="2">
        <f>RSI!B231</f>
        <v>20.361799999999999</v>
      </c>
      <c r="C231" s="2">
        <f>RSI!I231</f>
        <v>64.935994427613849</v>
      </c>
      <c r="D231" s="2">
        <f>MACD!E231</f>
        <v>-0.34453076417544892</v>
      </c>
      <c r="E231" s="2">
        <f>MACD!F231</f>
        <v>-0.16643897071387126</v>
      </c>
      <c r="F231" s="2">
        <f>'Moving Avg'!D231</f>
        <v>20.38402</v>
      </c>
      <c r="G231" s="2">
        <f>'Moving Avg'!F231</f>
        <v>19.877360000000003</v>
      </c>
      <c r="H231" s="2">
        <f>'Moving Avg'!G231</f>
        <v>19.986450000000005</v>
      </c>
      <c r="I231" s="2">
        <f>'Moving Avg'!H231</f>
        <v>16.959571000000004</v>
      </c>
      <c r="J231" s="5" t="str">
        <f>OBV!F231</f>
        <v>BULLISH</v>
      </c>
      <c r="K231" s="5" t="str">
        <f>OBV!G231</f>
        <v>NEUTRAL</v>
      </c>
      <c r="L231" s="5" t="str">
        <f>OBV!H231</f>
        <v>CONFIRMED BULLISH</v>
      </c>
      <c r="M231" s="7">
        <f t="shared" si="30"/>
        <v>25</v>
      </c>
      <c r="N231" s="7">
        <f t="shared" si="31"/>
        <v>100</v>
      </c>
      <c r="O231" s="7">
        <f t="shared" si="32"/>
        <v>50</v>
      </c>
      <c r="P231" s="7">
        <f t="shared" si="33"/>
        <v>83.5</v>
      </c>
      <c r="Q231" s="8">
        <f t="shared" si="34"/>
        <v>63.774999999999999</v>
      </c>
      <c r="R231" s="8">
        <f t="shared" si="35"/>
        <v>63.375</v>
      </c>
      <c r="S231" s="8">
        <f t="shared" si="36"/>
        <v>68.825000000000003</v>
      </c>
      <c r="T231" s="8">
        <f t="shared" si="37"/>
        <v>64.625</v>
      </c>
      <c r="U231" s="7">
        <f t="shared" si="38"/>
        <v>65.325000000000003</v>
      </c>
      <c r="V231" s="7">
        <f t="shared" si="39"/>
        <v>65.150000000000006</v>
      </c>
    </row>
    <row r="232" spans="1:22" ht="13.5" x14ac:dyDescent="0.25">
      <c r="A232" s="3">
        <f>RSI!A232</f>
        <v>44938</v>
      </c>
      <c r="B232" s="2">
        <f>RSI!B232</f>
        <v>19.807200000000002</v>
      </c>
      <c r="C232" s="2">
        <f>RSI!I232</f>
        <v>44.842371237563093</v>
      </c>
      <c r="D232" s="2">
        <f>MACD!E232</f>
        <v>-0.34680293229577686</v>
      </c>
      <c r="E232" s="2">
        <f>MACD!F232</f>
        <v>-0.20251176303025237</v>
      </c>
      <c r="F232" s="2">
        <f>'Moving Avg'!D232</f>
        <v>20.265160000000002</v>
      </c>
      <c r="G232" s="2">
        <f>'Moving Avg'!F232</f>
        <v>19.881715000000003</v>
      </c>
      <c r="H232" s="2">
        <f>'Moving Avg'!G232</f>
        <v>19.978684000000001</v>
      </c>
      <c r="I232" s="2">
        <f>'Moving Avg'!H232</f>
        <v>16.993870000000005</v>
      </c>
      <c r="J232" s="5" t="str">
        <f>OBV!F232</f>
        <v>BEARISH</v>
      </c>
      <c r="K232" s="5" t="str">
        <f>OBV!G232</f>
        <v>NEUTRAL</v>
      </c>
      <c r="L232" s="5" t="str">
        <f>OBV!H232</f>
        <v>CONFIRMED BEARISH</v>
      </c>
      <c r="M232" s="7">
        <f t="shared" si="30"/>
        <v>25</v>
      </c>
      <c r="N232" s="7">
        <f t="shared" si="31"/>
        <v>100</v>
      </c>
      <c r="O232" s="7">
        <f t="shared" si="32"/>
        <v>50</v>
      </c>
      <c r="P232" s="7">
        <f t="shared" si="33"/>
        <v>16.5</v>
      </c>
      <c r="Q232" s="8">
        <f t="shared" si="34"/>
        <v>53.725000000000001</v>
      </c>
      <c r="R232" s="8">
        <f t="shared" si="35"/>
        <v>46.625</v>
      </c>
      <c r="S232" s="8">
        <f t="shared" si="36"/>
        <v>38.674999999999997</v>
      </c>
      <c r="T232" s="8">
        <f t="shared" si="37"/>
        <v>47.875</v>
      </c>
      <c r="U232" s="7">
        <f t="shared" si="38"/>
        <v>46.341666666666661</v>
      </c>
      <c r="V232" s="7">
        <f t="shared" si="39"/>
        <v>46.724999999999994</v>
      </c>
    </row>
    <row r="233" spans="1:22" ht="13.5" x14ac:dyDescent="0.25">
      <c r="A233" s="3">
        <f>RSI!A233</f>
        <v>44939</v>
      </c>
      <c r="B233" s="2">
        <f>RSI!B233</f>
        <v>19.886500000000002</v>
      </c>
      <c r="C233" s="2">
        <f>RSI!I233</f>
        <v>47.351024772624228</v>
      </c>
      <c r="D233" s="2">
        <f>MACD!E233</f>
        <v>-0.35348394227841595</v>
      </c>
      <c r="E233" s="2">
        <f>MACD!F233</f>
        <v>-0.23270619887988511</v>
      </c>
      <c r="F233" s="2">
        <f>'Moving Avg'!D233</f>
        <v>20.16376</v>
      </c>
      <c r="G233" s="2">
        <f>'Moving Avg'!F233</f>
        <v>19.890035000000005</v>
      </c>
      <c r="H233" s="2">
        <f>'Moving Avg'!G233</f>
        <v>19.976624000000005</v>
      </c>
      <c r="I233" s="2">
        <f>'Moving Avg'!H233</f>
        <v>17.028565500000006</v>
      </c>
      <c r="J233" s="5" t="str">
        <f>OBV!F233</f>
        <v>BULLISH</v>
      </c>
      <c r="K233" s="5" t="str">
        <f>OBV!G233</f>
        <v>NEUTRAL</v>
      </c>
      <c r="L233" s="5" t="str">
        <f>OBV!H233</f>
        <v>BULLISH DIVERGENCE</v>
      </c>
      <c r="M233" s="7">
        <f t="shared" si="30"/>
        <v>25</v>
      </c>
      <c r="N233" s="7">
        <f t="shared" si="31"/>
        <v>100</v>
      </c>
      <c r="O233" s="7">
        <f t="shared" si="32"/>
        <v>50</v>
      </c>
      <c r="P233" s="7">
        <f t="shared" si="33"/>
        <v>66.5</v>
      </c>
      <c r="Q233" s="8">
        <f t="shared" si="34"/>
        <v>61.225000000000001</v>
      </c>
      <c r="R233" s="8">
        <f t="shared" si="35"/>
        <v>59.125</v>
      </c>
      <c r="S233" s="8">
        <f t="shared" si="36"/>
        <v>61.174999999999997</v>
      </c>
      <c r="T233" s="8">
        <f t="shared" si="37"/>
        <v>60.375</v>
      </c>
      <c r="U233" s="7">
        <f t="shared" si="38"/>
        <v>60.508333333333326</v>
      </c>
      <c r="V233" s="7">
        <f t="shared" si="39"/>
        <v>60.474999999999994</v>
      </c>
    </row>
    <row r="234" spans="1:22" ht="13.5" x14ac:dyDescent="0.25">
      <c r="A234" s="3">
        <f>RSI!A234</f>
        <v>44942</v>
      </c>
      <c r="B234" s="2">
        <f>RSI!B234</f>
        <v>20.195499999999999</v>
      </c>
      <c r="C234" s="2">
        <f>RSI!I234</f>
        <v>55.788953764918013</v>
      </c>
      <c r="D234" s="2">
        <f>MACD!E234</f>
        <v>-0.34124617013058867</v>
      </c>
      <c r="E234" s="2">
        <f>MACD!F234</f>
        <v>-0.25441419313002583</v>
      </c>
      <c r="F234" s="2">
        <f>'Moving Avg'!D234</f>
        <v>20.12256</v>
      </c>
      <c r="G234" s="2">
        <f>'Moving Avg'!F234</f>
        <v>19.913805000000004</v>
      </c>
      <c r="H234" s="2">
        <f>'Moving Avg'!G234</f>
        <v>19.982804000000002</v>
      </c>
      <c r="I234" s="2">
        <f>'Moving Avg'!H234</f>
        <v>17.065161500000006</v>
      </c>
      <c r="J234" s="5" t="str">
        <f>OBV!F234</f>
        <v>BULLISH</v>
      </c>
      <c r="K234" s="5" t="str">
        <f>OBV!G234</f>
        <v>NEUTRAL</v>
      </c>
      <c r="L234" s="5" t="str">
        <f>OBV!H234</f>
        <v>BULLISH DIVERGENCE</v>
      </c>
      <c r="M234" s="7">
        <f t="shared" si="30"/>
        <v>25</v>
      </c>
      <c r="N234" s="7">
        <f t="shared" si="31"/>
        <v>100</v>
      </c>
      <c r="O234" s="7">
        <f t="shared" si="32"/>
        <v>50</v>
      </c>
      <c r="P234" s="7">
        <f t="shared" si="33"/>
        <v>66.5</v>
      </c>
      <c r="Q234" s="8">
        <f t="shared" si="34"/>
        <v>61.225000000000001</v>
      </c>
      <c r="R234" s="8">
        <f t="shared" si="35"/>
        <v>59.125</v>
      </c>
      <c r="S234" s="8">
        <f t="shared" si="36"/>
        <v>61.174999999999997</v>
      </c>
      <c r="T234" s="8">
        <f t="shared" si="37"/>
        <v>60.375</v>
      </c>
      <c r="U234" s="7">
        <f t="shared" si="38"/>
        <v>60.508333333333326</v>
      </c>
      <c r="V234" s="7">
        <f t="shared" si="39"/>
        <v>60.474999999999994</v>
      </c>
    </row>
    <row r="235" spans="1:22" ht="13.5" x14ac:dyDescent="0.25">
      <c r="A235" s="3">
        <f>RSI!A235</f>
        <v>44943</v>
      </c>
      <c r="B235" s="2">
        <f>RSI!B235</f>
        <v>19.799299999999999</v>
      </c>
      <c r="C235" s="2">
        <f>RSI!I235</f>
        <v>45.679876037591406</v>
      </c>
      <c r="D235" s="2">
        <f>MACD!E235</f>
        <v>-0.24189240368849596</v>
      </c>
      <c r="E235" s="2">
        <f>MACD!F235</f>
        <v>-0.25190983524171989</v>
      </c>
      <c r="F235" s="2">
        <f>'Moving Avg'!D235</f>
        <v>20.010059999999999</v>
      </c>
      <c r="G235" s="2">
        <f>'Moving Avg'!F235</f>
        <v>19.917764999999999</v>
      </c>
      <c r="H235" s="2">
        <f>'Moving Avg'!G235</f>
        <v>19.982646000000003</v>
      </c>
      <c r="I235" s="2">
        <f>'Moving Avg'!H235</f>
        <v>17.100132500000004</v>
      </c>
      <c r="J235" s="5" t="str">
        <f>OBV!F235</f>
        <v>BEARISH</v>
      </c>
      <c r="K235" s="5" t="str">
        <f>OBV!G235</f>
        <v>NEUTRAL</v>
      </c>
      <c r="L235" s="5" t="str">
        <f>OBV!H235</f>
        <v>CONFIRMED BEARISH</v>
      </c>
      <c r="M235" s="7">
        <f t="shared" si="30"/>
        <v>25</v>
      </c>
      <c r="N235" s="7">
        <f t="shared" si="31"/>
        <v>0</v>
      </c>
      <c r="O235" s="7">
        <f t="shared" si="32"/>
        <v>50</v>
      </c>
      <c r="P235" s="7">
        <f t="shared" si="33"/>
        <v>16.5</v>
      </c>
      <c r="Q235" s="8">
        <f t="shared" si="34"/>
        <v>18.725000000000001</v>
      </c>
      <c r="R235" s="8">
        <f t="shared" si="35"/>
        <v>26.625</v>
      </c>
      <c r="S235" s="8">
        <f t="shared" si="36"/>
        <v>23.675000000000001</v>
      </c>
      <c r="T235" s="8">
        <f t="shared" si="37"/>
        <v>22.875</v>
      </c>
      <c r="U235" s="7">
        <f t="shared" si="38"/>
        <v>23.008333333333336</v>
      </c>
      <c r="V235" s="7">
        <f t="shared" si="39"/>
        <v>22.975000000000001</v>
      </c>
    </row>
    <row r="236" spans="1:22" ht="13.5" x14ac:dyDescent="0.25">
      <c r="A236" s="3">
        <f>RSI!A236</f>
        <v>44944</v>
      </c>
      <c r="B236" s="2">
        <f>RSI!B236</f>
        <v>20.084499999999998</v>
      </c>
      <c r="C236" s="2">
        <f>RSI!I236</f>
        <v>52.370398054108286</v>
      </c>
      <c r="D236" s="2">
        <f>MACD!E236</f>
        <v>-0.17781532281576418</v>
      </c>
      <c r="E236" s="2">
        <f>MACD!F236</f>
        <v>-0.23709093275652876</v>
      </c>
      <c r="F236" s="2">
        <f>'Moving Avg'!D236</f>
        <v>19.954599999999999</v>
      </c>
      <c r="G236" s="2">
        <f>'Moving Avg'!F236</f>
        <v>19.937570000000001</v>
      </c>
      <c r="H236" s="2">
        <f>'Moving Avg'!G236</f>
        <v>19.982646000000006</v>
      </c>
      <c r="I236" s="2">
        <f>'Moving Avg'!H236</f>
        <v>17.136173500000005</v>
      </c>
      <c r="J236" s="5" t="str">
        <f>OBV!F236</f>
        <v>BEARISH</v>
      </c>
      <c r="K236" s="5" t="str">
        <f>OBV!G236</f>
        <v>NEUTRAL</v>
      </c>
      <c r="L236" s="5" t="str">
        <f>OBV!H236</f>
        <v>CONFIRMED BEARISH</v>
      </c>
      <c r="M236" s="7">
        <f t="shared" si="30"/>
        <v>25</v>
      </c>
      <c r="N236" s="7">
        <f t="shared" si="31"/>
        <v>0</v>
      </c>
      <c r="O236" s="7">
        <f t="shared" si="32"/>
        <v>50</v>
      </c>
      <c r="P236" s="7">
        <f t="shared" si="33"/>
        <v>16.5</v>
      </c>
      <c r="Q236" s="8">
        <f t="shared" si="34"/>
        <v>18.725000000000001</v>
      </c>
      <c r="R236" s="8">
        <f t="shared" si="35"/>
        <v>26.625</v>
      </c>
      <c r="S236" s="8">
        <f t="shared" si="36"/>
        <v>23.675000000000001</v>
      </c>
      <c r="T236" s="8">
        <f t="shared" si="37"/>
        <v>22.875</v>
      </c>
      <c r="U236" s="7">
        <f t="shared" si="38"/>
        <v>23.008333333333336</v>
      </c>
      <c r="V236" s="7">
        <f t="shared" si="39"/>
        <v>22.975000000000001</v>
      </c>
    </row>
    <row r="237" spans="1:22" ht="13.5" x14ac:dyDescent="0.25">
      <c r="A237" s="3">
        <f>RSI!A237</f>
        <v>44945</v>
      </c>
      <c r="B237" s="2">
        <f>RSI!B237</f>
        <v>19.807200000000002</v>
      </c>
      <c r="C237" s="2">
        <f>RSI!I237</f>
        <v>46.387821545406581</v>
      </c>
      <c r="D237" s="2">
        <f>MACD!E237</f>
        <v>-7.3213446658314751E-2</v>
      </c>
      <c r="E237" s="2">
        <f>MACD!F237</f>
        <v>-0.20431543553688597</v>
      </c>
      <c r="F237" s="2">
        <f>'Moving Avg'!D237</f>
        <v>19.954599999999999</v>
      </c>
      <c r="G237" s="2">
        <f>'Moving Avg'!F237</f>
        <v>19.950245000000002</v>
      </c>
      <c r="H237" s="2">
        <f>'Moving Avg'!G237</f>
        <v>19.977258000000003</v>
      </c>
      <c r="I237" s="2">
        <f>'Moving Avg'!H237</f>
        <v>17.171184000000007</v>
      </c>
      <c r="J237" s="5" t="str">
        <f>OBV!F237</f>
        <v>BEARISH</v>
      </c>
      <c r="K237" s="5" t="str">
        <f>OBV!G237</f>
        <v>NEUTRAL</v>
      </c>
      <c r="L237" s="5" t="str">
        <f>OBV!H237</f>
        <v>NEUTRAL</v>
      </c>
      <c r="M237" s="7">
        <f t="shared" si="30"/>
        <v>25</v>
      </c>
      <c r="N237" s="7">
        <f t="shared" si="31"/>
        <v>0</v>
      </c>
      <c r="O237" s="7">
        <f t="shared" si="32"/>
        <v>50</v>
      </c>
      <c r="P237" s="7">
        <f t="shared" si="33"/>
        <v>16.5</v>
      </c>
      <c r="Q237" s="8">
        <f t="shared" si="34"/>
        <v>18.725000000000001</v>
      </c>
      <c r="R237" s="8">
        <f t="shared" si="35"/>
        <v>26.625</v>
      </c>
      <c r="S237" s="8">
        <f t="shared" si="36"/>
        <v>23.675000000000001</v>
      </c>
      <c r="T237" s="8">
        <f t="shared" si="37"/>
        <v>22.875</v>
      </c>
      <c r="U237" s="7">
        <f t="shared" si="38"/>
        <v>23.008333333333336</v>
      </c>
      <c r="V237" s="7">
        <f t="shared" si="39"/>
        <v>22.975000000000001</v>
      </c>
    </row>
    <row r="238" spans="1:22" ht="13.5" x14ac:dyDescent="0.25">
      <c r="A238" s="3">
        <f>RSI!A238</f>
        <v>44946</v>
      </c>
      <c r="B238" s="2">
        <f>RSI!B238</f>
        <v>19.799299999999999</v>
      </c>
      <c r="C238" s="2">
        <f>RSI!I238</f>
        <v>46.225808938029139</v>
      </c>
      <c r="D238" s="2">
        <f>MACD!E238</f>
        <v>1.5700997016708129E-2</v>
      </c>
      <c r="E238" s="2">
        <f>MACD!F238</f>
        <v>-0.16031214902616717</v>
      </c>
      <c r="F238" s="2">
        <f>'Moving Avg'!D238</f>
        <v>19.937159999999999</v>
      </c>
      <c r="G238" s="2">
        <f>'Moving Avg'!F238</f>
        <v>19.962525000000003</v>
      </c>
      <c r="H238" s="2">
        <f>'Moving Avg'!G238</f>
        <v>19.966008000000006</v>
      </c>
      <c r="I238" s="2">
        <f>'Moving Avg'!H238</f>
        <v>17.20615500000001</v>
      </c>
      <c r="J238" s="5" t="str">
        <f>OBV!F238</f>
        <v>BEARISH</v>
      </c>
      <c r="K238" s="5" t="str">
        <f>OBV!G238</f>
        <v>WEAK</v>
      </c>
      <c r="L238" s="5" t="str">
        <f>OBV!H238</f>
        <v>CONFIRMED BEARISH</v>
      </c>
      <c r="M238" s="7">
        <f t="shared" si="30"/>
        <v>25</v>
      </c>
      <c r="N238" s="7">
        <f t="shared" si="31"/>
        <v>0</v>
      </c>
      <c r="O238" s="7">
        <f t="shared" si="32"/>
        <v>50</v>
      </c>
      <c r="P238" s="7">
        <f t="shared" si="33"/>
        <v>0</v>
      </c>
      <c r="Q238" s="8">
        <f t="shared" si="34"/>
        <v>16.25</v>
      </c>
      <c r="R238" s="8">
        <f t="shared" si="35"/>
        <v>22.5</v>
      </c>
      <c r="S238" s="8">
        <f t="shared" si="36"/>
        <v>16.25</v>
      </c>
      <c r="T238" s="8">
        <f t="shared" si="37"/>
        <v>18.75</v>
      </c>
      <c r="U238" s="7">
        <f t="shared" si="38"/>
        <v>18.333333333333332</v>
      </c>
      <c r="V238" s="7">
        <f t="shared" si="39"/>
        <v>18.4375</v>
      </c>
    </row>
    <row r="239" spans="1:22" ht="13.5" x14ac:dyDescent="0.25">
      <c r="A239" s="3">
        <f>RSI!A239</f>
        <v>44949</v>
      </c>
      <c r="B239" s="2">
        <f>RSI!B239</f>
        <v>19.014900000000001</v>
      </c>
      <c r="C239" s="2">
        <f>RSI!I239</f>
        <v>33.656551396831105</v>
      </c>
      <c r="D239" s="2">
        <f>MACD!E239</f>
        <v>0.15129036460236023</v>
      </c>
      <c r="E239" s="2">
        <f>MACD!F239</f>
        <v>-9.7991646300461685E-2</v>
      </c>
      <c r="F239" s="2">
        <f>'Moving Avg'!D239</f>
        <v>19.701039999999999</v>
      </c>
      <c r="G239" s="2">
        <f>'Moving Avg'!F239</f>
        <v>19.942715</v>
      </c>
      <c r="H239" s="2">
        <f>'Moving Avg'!G239</f>
        <v>19.93843600000001</v>
      </c>
      <c r="I239" s="2">
        <f>'Moving Avg'!H239</f>
        <v>17.237204000000006</v>
      </c>
      <c r="J239" s="5" t="str">
        <f>OBV!F239</f>
        <v>BEARISH</v>
      </c>
      <c r="K239" s="5" t="str">
        <f>OBV!G239</f>
        <v>WEAK</v>
      </c>
      <c r="L239" s="5" t="str">
        <f>OBV!H239</f>
        <v>CONFIRMED BEARISH</v>
      </c>
      <c r="M239" s="7">
        <f t="shared" si="30"/>
        <v>25</v>
      </c>
      <c r="N239" s="7">
        <f t="shared" si="31"/>
        <v>0</v>
      </c>
      <c r="O239" s="7">
        <f t="shared" si="32"/>
        <v>50</v>
      </c>
      <c r="P239" s="7">
        <f t="shared" si="33"/>
        <v>0</v>
      </c>
      <c r="Q239" s="8">
        <f t="shared" si="34"/>
        <v>16.25</v>
      </c>
      <c r="R239" s="8">
        <f t="shared" si="35"/>
        <v>22.5</v>
      </c>
      <c r="S239" s="8">
        <f t="shared" si="36"/>
        <v>16.25</v>
      </c>
      <c r="T239" s="8">
        <f t="shared" si="37"/>
        <v>18.75</v>
      </c>
      <c r="U239" s="7">
        <f t="shared" si="38"/>
        <v>18.333333333333332</v>
      </c>
      <c r="V239" s="7">
        <f t="shared" si="39"/>
        <v>18.4375</v>
      </c>
    </row>
    <row r="240" spans="1:22" ht="13.5" x14ac:dyDescent="0.25">
      <c r="A240" s="3">
        <f>RSI!A240</f>
        <v>44950</v>
      </c>
      <c r="B240" s="2">
        <f>RSI!B240</f>
        <v>19.807200000000002</v>
      </c>
      <c r="C240" s="2">
        <f>RSI!I240</f>
        <v>48.800189241520499</v>
      </c>
      <c r="D240" s="2">
        <f>MACD!E240</f>
        <v>0.20680237208852859</v>
      </c>
      <c r="E240" s="2">
        <f>MACD!F240</f>
        <v>-3.7032842622663632E-2</v>
      </c>
      <c r="F240" s="2">
        <f>'Moving Avg'!D240</f>
        <v>19.702620000000003</v>
      </c>
      <c r="G240" s="2">
        <f>'Moving Avg'!F240</f>
        <v>19.952220000000004</v>
      </c>
      <c r="H240" s="2">
        <f>'Moving Avg'!G240</f>
        <v>19.925758000000009</v>
      </c>
      <c r="I240" s="2">
        <f>'Moving Avg'!H240</f>
        <v>17.271787500000006</v>
      </c>
      <c r="J240" s="5" t="str">
        <f>OBV!F240</f>
        <v>BEARISH</v>
      </c>
      <c r="K240" s="5" t="str">
        <f>OBV!G240</f>
        <v>WEAK</v>
      </c>
      <c r="L240" s="5" t="str">
        <f>OBV!H240</f>
        <v>BEARISH DIVERGENCE</v>
      </c>
      <c r="M240" s="7">
        <f t="shared" si="30"/>
        <v>25</v>
      </c>
      <c r="N240" s="7">
        <f t="shared" si="31"/>
        <v>0</v>
      </c>
      <c r="O240" s="7">
        <f t="shared" si="32"/>
        <v>50</v>
      </c>
      <c r="P240" s="7">
        <f t="shared" si="33"/>
        <v>0</v>
      </c>
      <c r="Q240" s="8">
        <f t="shared" si="34"/>
        <v>16.25</v>
      </c>
      <c r="R240" s="8">
        <f t="shared" si="35"/>
        <v>22.5</v>
      </c>
      <c r="S240" s="8">
        <f t="shared" si="36"/>
        <v>16.25</v>
      </c>
      <c r="T240" s="8">
        <f t="shared" si="37"/>
        <v>18.75</v>
      </c>
      <c r="U240" s="7">
        <f t="shared" si="38"/>
        <v>18.333333333333332</v>
      </c>
      <c r="V240" s="7">
        <f t="shared" si="39"/>
        <v>18.4375</v>
      </c>
    </row>
    <row r="241" spans="1:22" ht="13.5" x14ac:dyDescent="0.25">
      <c r="A241" s="3">
        <f>RSI!A241</f>
        <v>44951</v>
      </c>
      <c r="B241" s="2">
        <f>RSI!B241</f>
        <v>19.807200000000002</v>
      </c>
      <c r="C241" s="2">
        <f>RSI!I241</f>
        <v>48.800189241520506</v>
      </c>
      <c r="D241" s="2">
        <f>MACD!E241</f>
        <v>0.2542581913772537</v>
      </c>
      <c r="E241" s="2">
        <f>MACD!F241</f>
        <v>2.1225364177319836E-2</v>
      </c>
      <c r="F241" s="2">
        <f>'Moving Avg'!D241</f>
        <v>19.647159999999996</v>
      </c>
      <c r="G241" s="2">
        <f>'Moving Avg'!F241</f>
        <v>19.961725000000005</v>
      </c>
      <c r="H241" s="2">
        <f>'Moving Avg'!G241</f>
        <v>19.913080000000008</v>
      </c>
      <c r="I241" s="2">
        <f>'Moving Avg'!H241</f>
        <v>17.30651300000001</v>
      </c>
      <c r="J241" s="5" t="str">
        <f>OBV!F241</f>
        <v>BEARISH</v>
      </c>
      <c r="K241" s="5" t="str">
        <f>OBV!G241</f>
        <v>WEAK</v>
      </c>
      <c r="L241" s="5" t="str">
        <f>OBV!H241</f>
        <v>CONFIRMED BEARISH</v>
      </c>
      <c r="M241" s="7">
        <f t="shared" si="30"/>
        <v>25</v>
      </c>
      <c r="N241" s="7">
        <f t="shared" si="31"/>
        <v>0</v>
      </c>
      <c r="O241" s="7">
        <f t="shared" si="32"/>
        <v>50</v>
      </c>
      <c r="P241" s="7">
        <f t="shared" si="33"/>
        <v>0</v>
      </c>
      <c r="Q241" s="8">
        <f t="shared" si="34"/>
        <v>16.25</v>
      </c>
      <c r="R241" s="8">
        <f t="shared" si="35"/>
        <v>22.5</v>
      </c>
      <c r="S241" s="8">
        <f t="shared" si="36"/>
        <v>16.25</v>
      </c>
      <c r="T241" s="8">
        <f t="shared" si="37"/>
        <v>18.75</v>
      </c>
      <c r="U241" s="7">
        <f t="shared" si="38"/>
        <v>18.333333333333332</v>
      </c>
      <c r="V241" s="7">
        <f t="shared" si="39"/>
        <v>18.4375</v>
      </c>
    </row>
    <row r="242" spans="1:22" ht="13.5" x14ac:dyDescent="0.25">
      <c r="A242" s="3">
        <f>RSI!A242</f>
        <v>44952</v>
      </c>
      <c r="B242" s="2">
        <f>RSI!B242</f>
        <v>19.648800000000001</v>
      </c>
      <c r="C242" s="2">
        <f>RSI!I242</f>
        <v>46.347227256891983</v>
      </c>
      <c r="D242" s="2">
        <f>MACD!E242</f>
        <v>0.22127163165899333</v>
      </c>
      <c r="E242" s="2">
        <f>MACD!F242</f>
        <v>6.123461767365454E-2</v>
      </c>
      <c r="F242" s="2">
        <f>'Moving Avg'!D242</f>
        <v>19.615480000000002</v>
      </c>
      <c r="G242" s="2">
        <f>'Moving Avg'!F242</f>
        <v>19.966875000000005</v>
      </c>
      <c r="H242" s="2">
        <f>'Moving Avg'!G242</f>
        <v>19.898820000000004</v>
      </c>
      <c r="I242" s="2">
        <f>'Moving Avg'!H242</f>
        <v>17.33923750000001</v>
      </c>
      <c r="J242" s="5" t="str">
        <f>OBV!F242</f>
        <v>BEARISH</v>
      </c>
      <c r="K242" s="5" t="str">
        <f>OBV!G242</f>
        <v>WEAK</v>
      </c>
      <c r="L242" s="5" t="str">
        <f>OBV!H242</f>
        <v>CONFIRMED BEARISH</v>
      </c>
      <c r="M242" s="7">
        <f t="shared" si="30"/>
        <v>25</v>
      </c>
      <c r="N242" s="7">
        <f t="shared" si="31"/>
        <v>0</v>
      </c>
      <c r="O242" s="7">
        <f t="shared" si="32"/>
        <v>50</v>
      </c>
      <c r="P242" s="7">
        <f t="shared" si="33"/>
        <v>0</v>
      </c>
      <c r="Q242" s="8">
        <f t="shared" si="34"/>
        <v>16.25</v>
      </c>
      <c r="R242" s="8">
        <f t="shared" si="35"/>
        <v>22.5</v>
      </c>
      <c r="S242" s="8">
        <f t="shared" si="36"/>
        <v>16.25</v>
      </c>
      <c r="T242" s="8">
        <f t="shared" si="37"/>
        <v>18.75</v>
      </c>
      <c r="U242" s="7">
        <f t="shared" si="38"/>
        <v>18.333333333333332</v>
      </c>
      <c r="V242" s="7">
        <f t="shared" si="39"/>
        <v>18.4375</v>
      </c>
    </row>
    <row r="243" spans="1:22" ht="13.5" x14ac:dyDescent="0.25">
      <c r="A243" s="3">
        <f>RSI!A243</f>
        <v>44953</v>
      </c>
      <c r="B243" s="2">
        <f>RSI!B243</f>
        <v>19.807200000000002</v>
      </c>
      <c r="C243" s="2">
        <f>RSI!I243</f>
        <v>49.102414840337872</v>
      </c>
      <c r="D243" s="2">
        <f>MACD!E243</f>
        <v>0.19517764177535213</v>
      </c>
      <c r="E243" s="2">
        <f>MACD!F243</f>
        <v>8.8023222493994066E-2</v>
      </c>
      <c r="F243" s="2">
        <f>'Moving Avg'!D243</f>
        <v>19.617060000000002</v>
      </c>
      <c r="G243" s="2">
        <f>'Moving Avg'!F243</f>
        <v>19.979945000000008</v>
      </c>
      <c r="H243" s="2">
        <f>'Moving Avg'!G243</f>
        <v>19.887886000000002</v>
      </c>
      <c r="I243" s="2">
        <f>'Moving Avg'!H243</f>
        <v>17.37382100000001</v>
      </c>
      <c r="J243" s="5" t="str">
        <f>OBV!F243</f>
        <v>BEARISH</v>
      </c>
      <c r="K243" s="5" t="str">
        <f>OBV!G243</f>
        <v>WEAK</v>
      </c>
      <c r="L243" s="5" t="str">
        <f>OBV!H243</f>
        <v>BEARISH DIVERGENCE</v>
      </c>
      <c r="M243" s="7">
        <f t="shared" si="30"/>
        <v>25</v>
      </c>
      <c r="N243" s="7">
        <f t="shared" si="31"/>
        <v>0</v>
      </c>
      <c r="O243" s="7">
        <f t="shared" si="32"/>
        <v>50</v>
      </c>
      <c r="P243" s="7">
        <f t="shared" si="33"/>
        <v>0</v>
      </c>
      <c r="Q243" s="8">
        <f t="shared" si="34"/>
        <v>16.25</v>
      </c>
      <c r="R243" s="8">
        <f t="shared" si="35"/>
        <v>22.5</v>
      </c>
      <c r="S243" s="8">
        <f t="shared" si="36"/>
        <v>16.25</v>
      </c>
      <c r="T243" s="8">
        <f t="shared" si="37"/>
        <v>18.75</v>
      </c>
      <c r="U243" s="7">
        <f t="shared" si="38"/>
        <v>18.333333333333332</v>
      </c>
      <c r="V243" s="7">
        <f t="shared" si="39"/>
        <v>18.4375</v>
      </c>
    </row>
    <row r="244" spans="1:22" ht="13.5" x14ac:dyDescent="0.25">
      <c r="A244" s="3">
        <f>RSI!A244</f>
        <v>44956</v>
      </c>
      <c r="B244" s="2">
        <f>RSI!B244</f>
        <v>19.807200000000002</v>
      </c>
      <c r="C244" s="2">
        <f>RSI!I244</f>
        <v>49.102414840337872</v>
      </c>
      <c r="D244" s="2">
        <f>MACD!E244</f>
        <v>0.22095155121949972</v>
      </c>
      <c r="E244" s="2">
        <f>MACD!F244</f>
        <v>0.11460888823909521</v>
      </c>
      <c r="F244" s="2">
        <f>'Moving Avg'!D244</f>
        <v>19.77552</v>
      </c>
      <c r="G244" s="2">
        <f>'Moving Avg'!F244</f>
        <v>19.979945000000008</v>
      </c>
      <c r="H244" s="2">
        <f>'Moving Avg'!G244</f>
        <v>19.878536</v>
      </c>
      <c r="I244" s="2">
        <f>'Moving Avg'!H244</f>
        <v>17.408120000000011</v>
      </c>
      <c r="J244" s="5" t="str">
        <f>OBV!F244</f>
        <v>BULLISH</v>
      </c>
      <c r="K244" s="5" t="str">
        <f>OBV!G244</f>
        <v>NEUTRAL</v>
      </c>
      <c r="L244" s="5" t="str">
        <f>OBV!H244</f>
        <v>CONFIRMED BULLISH</v>
      </c>
      <c r="M244" s="7">
        <f t="shared" si="30"/>
        <v>25</v>
      </c>
      <c r="N244" s="7">
        <f t="shared" si="31"/>
        <v>0</v>
      </c>
      <c r="O244" s="7">
        <f t="shared" si="32"/>
        <v>50</v>
      </c>
      <c r="P244" s="7">
        <f t="shared" si="33"/>
        <v>83.5</v>
      </c>
      <c r="Q244" s="8">
        <f t="shared" si="34"/>
        <v>28.774999999999999</v>
      </c>
      <c r="R244" s="8">
        <f t="shared" si="35"/>
        <v>43.375</v>
      </c>
      <c r="S244" s="8">
        <f t="shared" si="36"/>
        <v>53.825000000000003</v>
      </c>
      <c r="T244" s="8">
        <f t="shared" si="37"/>
        <v>39.625</v>
      </c>
      <c r="U244" s="7">
        <f t="shared" si="38"/>
        <v>41.991666666666667</v>
      </c>
      <c r="V244" s="7">
        <f t="shared" si="39"/>
        <v>41.400000000000006</v>
      </c>
    </row>
    <row r="245" spans="1:22" ht="13.5" x14ac:dyDescent="0.25">
      <c r="A245" s="3">
        <f>RSI!A245</f>
        <v>44957</v>
      </c>
      <c r="B245" s="2">
        <f>RSI!B245</f>
        <v>19.807200000000002</v>
      </c>
      <c r="C245" s="2">
        <f>RSI!I245</f>
        <v>49.102414840337872</v>
      </c>
      <c r="D245" s="2">
        <f>MACD!E245</f>
        <v>0.18209804379005234</v>
      </c>
      <c r="E245" s="2">
        <f>MACD!F245</f>
        <v>0.12810671934928664</v>
      </c>
      <c r="F245" s="2">
        <f>'Moving Avg'!D245</f>
        <v>19.77552</v>
      </c>
      <c r="G245" s="2">
        <f>'Moving Avg'!F245</f>
        <v>19.960135000000005</v>
      </c>
      <c r="H245" s="2">
        <f>'Moving Avg'!G245</f>
        <v>19.869028</v>
      </c>
      <c r="I245" s="2">
        <f>'Moving Avg'!H245</f>
        <v>17.443130500000013</v>
      </c>
      <c r="J245" s="5" t="str">
        <f>OBV!F245</f>
        <v>BEARISH</v>
      </c>
      <c r="K245" s="5" t="str">
        <f>OBV!G245</f>
        <v>NEUTRAL</v>
      </c>
      <c r="L245" s="5" t="str">
        <f>OBV!H245</f>
        <v>NEUTRAL</v>
      </c>
      <c r="M245" s="7">
        <f t="shared" si="30"/>
        <v>25</v>
      </c>
      <c r="N245" s="7">
        <f t="shared" si="31"/>
        <v>0</v>
      </c>
      <c r="O245" s="7">
        <f t="shared" si="32"/>
        <v>50</v>
      </c>
      <c r="P245" s="7">
        <f t="shared" si="33"/>
        <v>16.5</v>
      </c>
      <c r="Q245" s="8">
        <f t="shared" si="34"/>
        <v>18.725000000000001</v>
      </c>
      <c r="R245" s="8">
        <f t="shared" si="35"/>
        <v>26.625</v>
      </c>
      <c r="S245" s="8">
        <f t="shared" si="36"/>
        <v>23.675000000000001</v>
      </c>
      <c r="T245" s="8">
        <f t="shared" si="37"/>
        <v>22.875</v>
      </c>
      <c r="U245" s="7">
        <f t="shared" si="38"/>
        <v>23.008333333333336</v>
      </c>
      <c r="V245" s="7">
        <f t="shared" si="39"/>
        <v>22.975000000000001</v>
      </c>
    </row>
    <row r="246" spans="1:22" ht="13.5" x14ac:dyDescent="0.25">
      <c r="A246" s="3">
        <f>RSI!A246</f>
        <v>44958</v>
      </c>
      <c r="B246" s="2">
        <f>RSI!B246</f>
        <v>19.7835</v>
      </c>
      <c r="C246" s="2">
        <f>RSI!I246</f>
        <v>48.635689588773133</v>
      </c>
      <c r="D246" s="2">
        <f>MACD!E246</f>
        <v>0.19512452037621131</v>
      </c>
      <c r="E246" s="2">
        <f>MACD!F246</f>
        <v>0.14151027955467158</v>
      </c>
      <c r="F246" s="2">
        <f>'Moving Avg'!D246</f>
        <v>19.770780000000002</v>
      </c>
      <c r="G246" s="2">
        <f>'Moving Avg'!F246</f>
        <v>19.939140000000005</v>
      </c>
      <c r="H246" s="2">
        <f>'Moving Avg'!G246</f>
        <v>19.859045999999999</v>
      </c>
      <c r="I246" s="2">
        <f>'Moving Avg'!H246</f>
        <v>17.477666500000012</v>
      </c>
      <c r="J246" s="5" t="str">
        <f>OBV!F246</f>
        <v>BEARISH</v>
      </c>
      <c r="K246" s="5" t="str">
        <f>OBV!G246</f>
        <v>NEUTRAL</v>
      </c>
      <c r="L246" s="5" t="str">
        <f>OBV!H246</f>
        <v>CONFIRMED BEARISH</v>
      </c>
      <c r="M246" s="7">
        <f t="shared" si="30"/>
        <v>25</v>
      </c>
      <c r="N246" s="7">
        <f t="shared" si="31"/>
        <v>0</v>
      </c>
      <c r="O246" s="7">
        <f t="shared" si="32"/>
        <v>50</v>
      </c>
      <c r="P246" s="7">
        <f t="shared" si="33"/>
        <v>16.5</v>
      </c>
      <c r="Q246" s="8">
        <f t="shared" si="34"/>
        <v>18.725000000000001</v>
      </c>
      <c r="R246" s="8">
        <f t="shared" si="35"/>
        <v>26.625</v>
      </c>
      <c r="S246" s="8">
        <f t="shared" si="36"/>
        <v>23.675000000000001</v>
      </c>
      <c r="T246" s="8">
        <f t="shared" si="37"/>
        <v>22.875</v>
      </c>
      <c r="U246" s="7">
        <f t="shared" si="38"/>
        <v>23.008333333333336</v>
      </c>
      <c r="V246" s="7">
        <f t="shared" si="39"/>
        <v>22.975000000000001</v>
      </c>
    </row>
    <row r="247" spans="1:22" ht="13.5" x14ac:dyDescent="0.25">
      <c r="A247" s="3">
        <f>RSI!A247</f>
        <v>44959</v>
      </c>
      <c r="B247" s="2">
        <f>RSI!B247</f>
        <v>19.775500000000001</v>
      </c>
      <c r="C247" s="2">
        <f>RSI!I247</f>
        <v>48.468217737190528</v>
      </c>
      <c r="D247" s="2">
        <f>MACD!E247</f>
        <v>0.1644680616288845</v>
      </c>
      <c r="E247" s="2">
        <f>MACD!F247</f>
        <v>0.14610183596951418</v>
      </c>
      <c r="F247" s="2">
        <f>'Moving Avg'!D247</f>
        <v>19.796120000000002</v>
      </c>
      <c r="G247" s="2">
        <f>'Moving Avg'!F247</f>
        <v>19.907840000000004</v>
      </c>
      <c r="H247" s="2">
        <f>'Moving Avg'!G247</f>
        <v>19.849062</v>
      </c>
      <c r="I247" s="2">
        <f>'Moving Avg'!H247</f>
        <v>17.512162500000013</v>
      </c>
      <c r="J247" s="5" t="str">
        <f>OBV!F247</f>
        <v>BEARISH</v>
      </c>
      <c r="K247" s="5" t="str">
        <f>OBV!G247</f>
        <v>NEUTRAL</v>
      </c>
      <c r="L247" s="5" t="str">
        <f>OBV!H247</f>
        <v>BEARISH DIVERGENCE</v>
      </c>
      <c r="M247" s="7">
        <f t="shared" si="30"/>
        <v>25</v>
      </c>
      <c r="N247" s="7">
        <f t="shared" si="31"/>
        <v>0</v>
      </c>
      <c r="O247" s="7">
        <f t="shared" si="32"/>
        <v>50</v>
      </c>
      <c r="P247" s="7">
        <f t="shared" si="33"/>
        <v>16.5</v>
      </c>
      <c r="Q247" s="8">
        <f t="shared" si="34"/>
        <v>18.725000000000001</v>
      </c>
      <c r="R247" s="8">
        <f t="shared" si="35"/>
        <v>26.625</v>
      </c>
      <c r="S247" s="8">
        <f t="shared" si="36"/>
        <v>23.675000000000001</v>
      </c>
      <c r="T247" s="8">
        <f t="shared" si="37"/>
        <v>22.875</v>
      </c>
      <c r="U247" s="7">
        <f t="shared" si="38"/>
        <v>23.008333333333336</v>
      </c>
      <c r="V247" s="7">
        <f t="shared" si="39"/>
        <v>22.975000000000001</v>
      </c>
    </row>
    <row r="248" spans="1:22" ht="13.5" x14ac:dyDescent="0.25">
      <c r="A248" s="3">
        <f>RSI!A248</f>
        <v>44960</v>
      </c>
      <c r="B248" s="2">
        <f>RSI!B248</f>
        <v>19.775500000000001</v>
      </c>
      <c r="C248" s="2">
        <f>RSI!I248</f>
        <v>48.468217737190528</v>
      </c>
      <c r="D248" s="2">
        <f>MACD!E248</f>
        <v>0.13772105763449716</v>
      </c>
      <c r="E248" s="2">
        <f>MACD!F248</f>
        <v>0.14442568030251077</v>
      </c>
      <c r="F248" s="2">
        <f>'Moving Avg'!D248</f>
        <v>19.78978</v>
      </c>
      <c r="G248" s="2">
        <f>'Moving Avg'!F248</f>
        <v>19.876940000000005</v>
      </c>
      <c r="H248" s="2">
        <f>'Moving Avg'!G248</f>
        <v>19.840661999999998</v>
      </c>
      <c r="I248" s="2">
        <f>'Moving Avg'!H248</f>
        <v>17.546658500000014</v>
      </c>
      <c r="J248" s="5" t="str">
        <f>OBV!F248</f>
        <v>BEARISH</v>
      </c>
      <c r="K248" s="5" t="str">
        <f>OBV!G248</f>
        <v>NEUTRAL</v>
      </c>
      <c r="L248" s="5" t="str">
        <f>OBV!H248</f>
        <v>CONFIRMED BEARISH</v>
      </c>
      <c r="M248" s="7">
        <f t="shared" si="30"/>
        <v>25</v>
      </c>
      <c r="N248" s="7">
        <f t="shared" si="31"/>
        <v>45</v>
      </c>
      <c r="O248" s="7">
        <f t="shared" si="32"/>
        <v>50</v>
      </c>
      <c r="P248" s="7">
        <f t="shared" si="33"/>
        <v>16.5</v>
      </c>
      <c r="Q248" s="8">
        <f t="shared" si="34"/>
        <v>34.475000000000001</v>
      </c>
      <c r="R248" s="8">
        <f t="shared" si="35"/>
        <v>35.625</v>
      </c>
      <c r="S248" s="8">
        <f t="shared" si="36"/>
        <v>30.425000000000001</v>
      </c>
      <c r="T248" s="8">
        <f t="shared" si="37"/>
        <v>34.125</v>
      </c>
      <c r="U248" s="7">
        <f t="shared" si="38"/>
        <v>33.508333333333333</v>
      </c>
      <c r="V248" s="7">
        <f t="shared" si="39"/>
        <v>33.662499999999994</v>
      </c>
    </row>
    <row r="249" spans="1:22" ht="13.5" x14ac:dyDescent="0.25">
      <c r="A249" s="3">
        <f>RSI!A249</f>
        <v>44963</v>
      </c>
      <c r="B249" s="2">
        <f>RSI!B249</f>
        <v>20.155799999999999</v>
      </c>
      <c r="C249" s="2">
        <f>RSI!I249</f>
        <v>56.69023328311652</v>
      </c>
      <c r="D249" s="2">
        <f>MACD!E249</f>
        <v>-3.3380111393977785E-2</v>
      </c>
      <c r="E249" s="2">
        <f>MACD!F249</f>
        <v>0.10886452196321306</v>
      </c>
      <c r="F249" s="2">
        <f>'Moving Avg'!D249</f>
        <v>19.859500000000001</v>
      </c>
      <c r="G249" s="2">
        <f>'Moving Avg'!F249</f>
        <v>19.864655000000006</v>
      </c>
      <c r="H249" s="2">
        <f>'Moving Avg'!G249</f>
        <v>19.839709999999997</v>
      </c>
      <c r="I249" s="2">
        <f>'Moving Avg'!H249</f>
        <v>17.58305600000001</v>
      </c>
      <c r="J249" s="5" t="str">
        <f>OBV!F249</f>
        <v>BEARISH</v>
      </c>
      <c r="K249" s="5" t="str">
        <f>OBV!G249</f>
        <v>NEUTRAL</v>
      </c>
      <c r="L249" s="5" t="str">
        <f>OBV!H249</f>
        <v>BEARISH DIVERGENCE</v>
      </c>
      <c r="M249" s="7">
        <f t="shared" si="30"/>
        <v>25</v>
      </c>
      <c r="N249" s="7">
        <f t="shared" si="31"/>
        <v>100</v>
      </c>
      <c r="O249" s="7">
        <f t="shared" si="32"/>
        <v>50</v>
      </c>
      <c r="P249" s="7">
        <f t="shared" si="33"/>
        <v>16.5</v>
      </c>
      <c r="Q249" s="8">
        <f t="shared" si="34"/>
        <v>53.725000000000001</v>
      </c>
      <c r="R249" s="8">
        <f t="shared" si="35"/>
        <v>46.625</v>
      </c>
      <c r="S249" s="8">
        <f t="shared" si="36"/>
        <v>38.674999999999997</v>
      </c>
      <c r="T249" s="8">
        <f t="shared" si="37"/>
        <v>47.875</v>
      </c>
      <c r="U249" s="7">
        <f t="shared" si="38"/>
        <v>46.341666666666661</v>
      </c>
      <c r="V249" s="7">
        <f t="shared" si="39"/>
        <v>46.724999999999994</v>
      </c>
    </row>
    <row r="250" spans="1:22" ht="13.5" x14ac:dyDescent="0.25">
      <c r="A250" s="3">
        <f>RSI!A250</f>
        <v>44964</v>
      </c>
      <c r="B250" s="2">
        <f>RSI!B250</f>
        <v>19.712199999999999</v>
      </c>
      <c r="C250" s="2">
        <f>RSI!I250</f>
        <v>47.225114918321218</v>
      </c>
      <c r="D250" s="2">
        <f>MACD!E250</f>
        <v>-2.5303476172478412E-2</v>
      </c>
      <c r="E250" s="2">
        <f>MACD!F250</f>
        <v>8.2030922336074771E-2</v>
      </c>
      <c r="F250" s="2">
        <f>'Moving Avg'!D250</f>
        <v>19.840499999999999</v>
      </c>
      <c r="G250" s="2">
        <f>'Moving Avg'!F250</f>
        <v>19.832175000000003</v>
      </c>
      <c r="H250" s="2">
        <f>'Moving Avg'!G250</f>
        <v>19.833055999999999</v>
      </c>
      <c r="I250" s="2">
        <f>'Moving Avg'!H250</f>
        <v>17.61723550000001</v>
      </c>
      <c r="J250" s="5" t="str">
        <f>OBV!F250</f>
        <v>BEARISH</v>
      </c>
      <c r="K250" s="5" t="str">
        <f>OBV!G250</f>
        <v>NEUTRAL</v>
      </c>
      <c r="L250" s="5" t="str">
        <f>OBV!H250</f>
        <v>CONFIRMED BEARISH</v>
      </c>
      <c r="M250" s="7">
        <f t="shared" si="30"/>
        <v>25</v>
      </c>
      <c r="N250" s="7">
        <f t="shared" si="31"/>
        <v>100</v>
      </c>
      <c r="O250" s="7">
        <f t="shared" si="32"/>
        <v>50</v>
      </c>
      <c r="P250" s="7">
        <f t="shared" si="33"/>
        <v>16.5</v>
      </c>
      <c r="Q250" s="8">
        <f t="shared" si="34"/>
        <v>53.725000000000001</v>
      </c>
      <c r="R250" s="8">
        <f t="shared" si="35"/>
        <v>46.625</v>
      </c>
      <c r="S250" s="8">
        <f t="shared" si="36"/>
        <v>38.674999999999997</v>
      </c>
      <c r="T250" s="8">
        <f t="shared" si="37"/>
        <v>47.875</v>
      </c>
      <c r="U250" s="7">
        <f t="shared" si="38"/>
        <v>46.341666666666661</v>
      </c>
      <c r="V250" s="7">
        <f t="shared" si="39"/>
        <v>46.724999999999994</v>
      </c>
    </row>
    <row r="251" spans="1:22" ht="13.5" x14ac:dyDescent="0.25">
      <c r="A251" s="3">
        <f>RSI!A251</f>
        <v>44965</v>
      </c>
      <c r="B251" s="2">
        <f>RSI!B251</f>
        <v>19.712199999999999</v>
      </c>
      <c r="C251" s="2">
        <f>RSI!I251</f>
        <v>47.225114918321218</v>
      </c>
      <c r="D251" s="2">
        <f>MACD!E251</f>
        <v>-1.7604648279025525E-2</v>
      </c>
      <c r="E251" s="2">
        <f>MACD!F251</f>
        <v>6.2103808213054716E-2</v>
      </c>
      <c r="F251" s="2">
        <f>'Moving Avg'!D251</f>
        <v>19.826239999999999</v>
      </c>
      <c r="G251" s="2">
        <f>'Moving Avg'!F251</f>
        <v>19.799695000000003</v>
      </c>
      <c r="H251" s="2">
        <f>'Moving Avg'!G251</f>
        <v>19.826401999999998</v>
      </c>
      <c r="I251" s="2">
        <f>'Moving Avg'!H251</f>
        <v>17.651415000000007</v>
      </c>
      <c r="J251" s="5" t="str">
        <f>OBV!F251</f>
        <v>BEARISH</v>
      </c>
      <c r="K251" s="5" t="str">
        <f>OBV!G251</f>
        <v>NEUTRAL</v>
      </c>
      <c r="L251" s="5" t="str">
        <f>OBV!H251</f>
        <v>CONFIRMED BEARISH</v>
      </c>
      <c r="M251" s="7">
        <f t="shared" si="30"/>
        <v>25</v>
      </c>
      <c r="N251" s="7">
        <f t="shared" si="31"/>
        <v>100</v>
      </c>
      <c r="O251" s="7">
        <f t="shared" si="32"/>
        <v>50</v>
      </c>
      <c r="P251" s="7">
        <f t="shared" si="33"/>
        <v>16.5</v>
      </c>
      <c r="Q251" s="8">
        <f t="shared" si="34"/>
        <v>53.725000000000001</v>
      </c>
      <c r="R251" s="8">
        <f t="shared" si="35"/>
        <v>46.625</v>
      </c>
      <c r="S251" s="8">
        <f t="shared" si="36"/>
        <v>38.674999999999997</v>
      </c>
      <c r="T251" s="8">
        <f t="shared" si="37"/>
        <v>47.875</v>
      </c>
      <c r="U251" s="7">
        <f t="shared" si="38"/>
        <v>46.341666666666661</v>
      </c>
      <c r="V251" s="7">
        <f t="shared" si="39"/>
        <v>46.724999999999994</v>
      </c>
    </row>
    <row r="252" spans="1:22" ht="13.5" x14ac:dyDescent="0.25">
      <c r="A252" s="3">
        <f>RSI!A252</f>
        <v>44966</v>
      </c>
      <c r="B252" s="2">
        <f>RSI!B252</f>
        <v>19.720099999999999</v>
      </c>
      <c r="C252" s="2">
        <f>RSI!I252</f>
        <v>47.406480536187367</v>
      </c>
      <c r="D252" s="2">
        <f>MACD!E252</f>
        <v>-3.5243975162742913E-2</v>
      </c>
      <c r="E252" s="2">
        <f>MACD!F252</f>
        <v>4.2634251537895192E-2</v>
      </c>
      <c r="F252" s="2">
        <f>'Moving Avg'!D252</f>
        <v>19.815159999999999</v>
      </c>
      <c r="G252" s="2">
        <f>'Moving Avg'!F252</f>
        <v>19.795340000000003</v>
      </c>
      <c r="H252" s="2">
        <f>'Moving Avg'!G252</f>
        <v>19.824659999999998</v>
      </c>
      <c r="I252" s="2">
        <f>'Moving Avg'!H252</f>
        <v>17.685634000000007</v>
      </c>
      <c r="J252" s="5" t="str">
        <f>OBV!F252</f>
        <v>BEARISH</v>
      </c>
      <c r="K252" s="5" t="str">
        <f>OBV!G252</f>
        <v>NEUTRAL</v>
      </c>
      <c r="L252" s="5" t="str">
        <f>OBV!H252</f>
        <v>CONFIRMED BEARISH</v>
      </c>
      <c r="M252" s="7">
        <f t="shared" si="30"/>
        <v>25</v>
      </c>
      <c r="N252" s="7">
        <f t="shared" si="31"/>
        <v>100</v>
      </c>
      <c r="O252" s="7">
        <f t="shared" si="32"/>
        <v>50</v>
      </c>
      <c r="P252" s="7">
        <f t="shared" si="33"/>
        <v>16.5</v>
      </c>
      <c r="Q252" s="8">
        <f t="shared" si="34"/>
        <v>53.725000000000001</v>
      </c>
      <c r="R252" s="8">
        <f t="shared" si="35"/>
        <v>46.625</v>
      </c>
      <c r="S252" s="8">
        <f t="shared" si="36"/>
        <v>38.674999999999997</v>
      </c>
      <c r="T252" s="8">
        <f t="shared" si="37"/>
        <v>47.875</v>
      </c>
      <c r="U252" s="7">
        <f t="shared" si="38"/>
        <v>46.341666666666661</v>
      </c>
      <c r="V252" s="7">
        <f t="shared" si="39"/>
        <v>46.724999999999994</v>
      </c>
    </row>
    <row r="253" spans="1:22" ht="13.5" x14ac:dyDescent="0.25">
      <c r="A253" s="3">
        <f>RSI!A253</f>
        <v>44967</v>
      </c>
      <c r="B253" s="2">
        <f>RSI!B253</f>
        <v>19.640899999999998</v>
      </c>
      <c r="C253" s="2">
        <f>RSI!I253</f>
        <v>45.710479120031074</v>
      </c>
      <c r="D253" s="2">
        <f>MACD!E253</f>
        <v>-1.923895804699427E-2</v>
      </c>
      <c r="E253" s="2">
        <f>MACD!F253</f>
        <v>3.0259609620917303E-2</v>
      </c>
      <c r="F253" s="2">
        <f>'Moving Avg'!D253</f>
        <v>19.788239999999998</v>
      </c>
      <c r="G253" s="2">
        <f>'Moving Avg'!F253</f>
        <v>19.783059999999999</v>
      </c>
      <c r="H253" s="2">
        <f>'Moving Avg'!G253</f>
        <v>19.816737999999997</v>
      </c>
      <c r="I253" s="2">
        <f>'Moving Avg'!H253</f>
        <v>17.718034500000009</v>
      </c>
      <c r="J253" s="5" t="str">
        <f>OBV!F253</f>
        <v>BEARISH</v>
      </c>
      <c r="K253" s="5" t="str">
        <f>OBV!G253</f>
        <v>NEUTRAL</v>
      </c>
      <c r="L253" s="5" t="str">
        <f>OBV!H253</f>
        <v>CONFIRMED BEARISH</v>
      </c>
      <c r="M253" s="7">
        <f t="shared" si="30"/>
        <v>25</v>
      </c>
      <c r="N253" s="7">
        <f t="shared" si="31"/>
        <v>100</v>
      </c>
      <c r="O253" s="7">
        <f t="shared" si="32"/>
        <v>50</v>
      </c>
      <c r="P253" s="7">
        <f t="shared" si="33"/>
        <v>16.5</v>
      </c>
      <c r="Q253" s="8">
        <f t="shared" si="34"/>
        <v>53.725000000000001</v>
      </c>
      <c r="R253" s="8">
        <f t="shared" si="35"/>
        <v>46.625</v>
      </c>
      <c r="S253" s="8">
        <f t="shared" si="36"/>
        <v>38.674999999999997</v>
      </c>
      <c r="T253" s="8">
        <f t="shared" si="37"/>
        <v>47.875</v>
      </c>
      <c r="U253" s="7">
        <f t="shared" si="38"/>
        <v>46.341666666666661</v>
      </c>
      <c r="V253" s="7">
        <f t="shared" si="39"/>
        <v>46.724999999999994</v>
      </c>
    </row>
    <row r="254" spans="1:22" ht="13.5" x14ac:dyDescent="0.25">
      <c r="A254" s="3">
        <f>RSI!A254</f>
        <v>44970</v>
      </c>
      <c r="B254" s="2">
        <f>RSI!B254</f>
        <v>19.7042</v>
      </c>
      <c r="C254" s="2">
        <f>RSI!I254</f>
        <v>47.332275269510134</v>
      </c>
      <c r="D254" s="2">
        <f>MACD!E254</f>
        <v>-9.2738995312728889E-3</v>
      </c>
      <c r="E254" s="2">
        <f>MACD!F254</f>
        <v>2.2352907790479264E-2</v>
      </c>
      <c r="F254" s="2">
        <f>'Moving Avg'!D254</f>
        <v>19.69792</v>
      </c>
      <c r="G254" s="2">
        <f>'Moving Avg'!F254</f>
        <v>19.758495</v>
      </c>
      <c r="H254" s="2">
        <f>'Moving Avg'!G254</f>
        <v>19.827354</v>
      </c>
      <c r="I254" s="2">
        <f>'Moving Avg'!H254</f>
        <v>17.749542000000009</v>
      </c>
      <c r="J254" s="5" t="str">
        <f>OBV!F254</f>
        <v>BEARISH</v>
      </c>
      <c r="K254" s="5" t="str">
        <f>OBV!G254</f>
        <v>NEUTRAL</v>
      </c>
      <c r="L254" s="5" t="str">
        <f>OBV!H254</f>
        <v>CONFIRMED BEARISH</v>
      </c>
      <c r="M254" s="7">
        <f t="shared" si="30"/>
        <v>25</v>
      </c>
      <c r="N254" s="7">
        <f t="shared" si="31"/>
        <v>100</v>
      </c>
      <c r="O254" s="7">
        <f t="shared" si="32"/>
        <v>50</v>
      </c>
      <c r="P254" s="7">
        <f t="shared" si="33"/>
        <v>16.5</v>
      </c>
      <c r="Q254" s="8">
        <f t="shared" si="34"/>
        <v>53.725000000000001</v>
      </c>
      <c r="R254" s="8">
        <f t="shared" si="35"/>
        <v>46.625</v>
      </c>
      <c r="S254" s="8">
        <f t="shared" si="36"/>
        <v>38.674999999999997</v>
      </c>
      <c r="T254" s="8">
        <f t="shared" si="37"/>
        <v>47.875</v>
      </c>
      <c r="U254" s="7">
        <f t="shared" si="38"/>
        <v>46.341666666666661</v>
      </c>
      <c r="V254" s="7">
        <f t="shared" si="39"/>
        <v>46.724999999999994</v>
      </c>
    </row>
    <row r="255" spans="1:22" ht="13.5" x14ac:dyDescent="0.25">
      <c r="A255" s="3">
        <f>RSI!A255</f>
        <v>44971</v>
      </c>
      <c r="B255" s="2">
        <f>RSI!B255</f>
        <v>19.632899999999999</v>
      </c>
      <c r="C255" s="2">
        <f>RSI!I255</f>
        <v>45.67708053044111</v>
      </c>
      <c r="D255" s="2">
        <f>MACD!E255</f>
        <v>5.0944386167302014E-3</v>
      </c>
      <c r="E255" s="2">
        <f>MACD!F255</f>
        <v>1.890121395572945E-2</v>
      </c>
      <c r="F255" s="2">
        <f>'Moving Avg'!D255</f>
        <v>19.68206</v>
      </c>
      <c r="G255" s="2">
        <f>'Moving Avg'!F255</f>
        <v>19.750174999999999</v>
      </c>
      <c r="H255" s="2">
        <f>'Moving Avg'!G255</f>
        <v>19.819113999999999</v>
      </c>
      <c r="I255" s="2">
        <f>'Moving Avg'!H255</f>
        <v>17.78083500000001</v>
      </c>
      <c r="J255" s="5" t="str">
        <f>OBV!F255</f>
        <v>BEARISH</v>
      </c>
      <c r="K255" s="5" t="str">
        <f>OBV!G255</f>
        <v>NEUTRAL</v>
      </c>
      <c r="L255" s="5" t="str">
        <f>OBV!H255</f>
        <v>CONFIRMED BEARISH</v>
      </c>
      <c r="M255" s="7">
        <f t="shared" si="30"/>
        <v>25</v>
      </c>
      <c r="N255" s="7">
        <f t="shared" si="31"/>
        <v>45</v>
      </c>
      <c r="O255" s="7">
        <f t="shared" si="32"/>
        <v>50</v>
      </c>
      <c r="P255" s="7">
        <f t="shared" si="33"/>
        <v>16.5</v>
      </c>
      <c r="Q255" s="8">
        <f t="shared" si="34"/>
        <v>34.475000000000001</v>
      </c>
      <c r="R255" s="8">
        <f t="shared" si="35"/>
        <v>35.625</v>
      </c>
      <c r="S255" s="8">
        <f t="shared" si="36"/>
        <v>30.425000000000001</v>
      </c>
      <c r="T255" s="8">
        <f t="shared" si="37"/>
        <v>34.125</v>
      </c>
      <c r="U255" s="7">
        <f t="shared" si="38"/>
        <v>33.508333333333333</v>
      </c>
      <c r="V255" s="7">
        <f t="shared" si="39"/>
        <v>33.662499999999994</v>
      </c>
    </row>
    <row r="256" spans="1:22" ht="13.5" x14ac:dyDescent="0.25">
      <c r="A256" s="3">
        <f>RSI!A256</f>
        <v>44972</v>
      </c>
      <c r="B256" s="2">
        <f>RSI!B256</f>
        <v>19.625</v>
      </c>
      <c r="C256" s="2">
        <f>RSI!I256</f>
        <v>45.487277168107255</v>
      </c>
      <c r="D256" s="2">
        <f>MACD!E256</f>
        <v>1.5218983449312162E-2</v>
      </c>
      <c r="E256" s="2">
        <f>MACD!F256</f>
        <v>1.8164767854445991E-2</v>
      </c>
      <c r="F256" s="2">
        <f>'Moving Avg'!D256</f>
        <v>19.664619999999999</v>
      </c>
      <c r="G256" s="2">
        <f>'Moving Avg'!F256</f>
        <v>19.727199999999996</v>
      </c>
      <c r="H256" s="2">
        <f>'Moving Avg'!G256</f>
        <v>19.815469999999998</v>
      </c>
      <c r="I256" s="2">
        <f>'Moving Avg'!H256</f>
        <v>17.811733000000011</v>
      </c>
      <c r="J256" s="5" t="str">
        <f>OBV!F256</f>
        <v>BEARISH</v>
      </c>
      <c r="K256" s="5" t="str">
        <f>OBV!G256</f>
        <v>NEUTRAL</v>
      </c>
      <c r="L256" s="5" t="str">
        <f>OBV!H256</f>
        <v>CONFIRMED BEARISH</v>
      </c>
      <c r="M256" s="7">
        <f t="shared" si="30"/>
        <v>25</v>
      </c>
      <c r="N256" s="7">
        <f t="shared" si="31"/>
        <v>45</v>
      </c>
      <c r="O256" s="7">
        <f t="shared" si="32"/>
        <v>50</v>
      </c>
      <c r="P256" s="7">
        <f t="shared" si="33"/>
        <v>16.5</v>
      </c>
      <c r="Q256" s="8">
        <f t="shared" si="34"/>
        <v>34.475000000000001</v>
      </c>
      <c r="R256" s="8">
        <f t="shared" si="35"/>
        <v>35.625</v>
      </c>
      <c r="S256" s="8">
        <f t="shared" si="36"/>
        <v>30.425000000000001</v>
      </c>
      <c r="T256" s="8">
        <f t="shared" si="37"/>
        <v>34.125</v>
      </c>
      <c r="U256" s="7">
        <f t="shared" si="38"/>
        <v>33.508333333333333</v>
      </c>
      <c r="V256" s="7">
        <f t="shared" si="39"/>
        <v>33.662499999999994</v>
      </c>
    </row>
    <row r="257" spans="1:22" ht="13.5" x14ac:dyDescent="0.25">
      <c r="A257" s="3">
        <f>RSI!A257</f>
        <v>44973</v>
      </c>
      <c r="B257" s="2">
        <f>RSI!B257</f>
        <v>19.632899999999999</v>
      </c>
      <c r="C257" s="2">
        <f>RSI!I257</f>
        <v>45.730133260104388</v>
      </c>
      <c r="D257" s="2">
        <f>MACD!E257</f>
        <v>2.2968196825839726E-2</v>
      </c>
      <c r="E257" s="2">
        <f>MACD!F257</f>
        <v>1.9125453648724738E-2</v>
      </c>
      <c r="F257" s="2">
        <f>'Moving Avg'!D257</f>
        <v>19.647180000000002</v>
      </c>
      <c r="G257" s="2">
        <f>'Moving Avg'!F257</f>
        <v>19.718485000000001</v>
      </c>
      <c r="H257" s="2">
        <f>'Moving Avg'!G257</f>
        <v>19.811983999999999</v>
      </c>
      <c r="I257" s="2">
        <f>'Moving Avg'!H257</f>
        <v>17.842315000000013</v>
      </c>
      <c r="J257" s="5" t="str">
        <f>OBV!F257</f>
        <v>BEARISH</v>
      </c>
      <c r="K257" s="5" t="str">
        <f>OBV!G257</f>
        <v>NEUTRAL</v>
      </c>
      <c r="L257" s="5" t="str">
        <f>OBV!H257</f>
        <v>CONFIRMED BEARISH</v>
      </c>
      <c r="M257" s="7">
        <f t="shared" si="30"/>
        <v>25</v>
      </c>
      <c r="N257" s="7">
        <f t="shared" si="31"/>
        <v>0</v>
      </c>
      <c r="O257" s="7">
        <f t="shared" si="32"/>
        <v>50</v>
      </c>
      <c r="P257" s="7">
        <f t="shared" si="33"/>
        <v>16.5</v>
      </c>
      <c r="Q257" s="8">
        <f t="shared" si="34"/>
        <v>18.725000000000001</v>
      </c>
      <c r="R257" s="8">
        <f t="shared" si="35"/>
        <v>26.625</v>
      </c>
      <c r="S257" s="8">
        <f t="shared" si="36"/>
        <v>23.675000000000001</v>
      </c>
      <c r="T257" s="8">
        <f t="shared" si="37"/>
        <v>22.875</v>
      </c>
      <c r="U257" s="7">
        <f t="shared" si="38"/>
        <v>23.008333333333336</v>
      </c>
      <c r="V257" s="7">
        <f t="shared" si="39"/>
        <v>22.975000000000001</v>
      </c>
    </row>
    <row r="258" spans="1:22" ht="13.5" x14ac:dyDescent="0.25">
      <c r="A258" s="3">
        <f>RSI!A258</f>
        <v>44974</v>
      </c>
      <c r="B258" s="2">
        <f>RSI!B258</f>
        <v>19.632899999999999</v>
      </c>
      <c r="C258" s="2">
        <f>RSI!I258</f>
        <v>45.730133260104388</v>
      </c>
      <c r="D258" s="2">
        <f>MACD!E258</f>
        <v>3.0402843239635047E-2</v>
      </c>
      <c r="E258" s="2">
        <f>MACD!F258</f>
        <v>2.1380931566906802E-2</v>
      </c>
      <c r="F258" s="2">
        <f>'Moving Avg'!D258</f>
        <v>19.645580000000002</v>
      </c>
      <c r="G258" s="2">
        <f>'Moving Avg'!F258</f>
        <v>19.710165</v>
      </c>
      <c r="H258" s="2">
        <f>'Moving Avg'!G258</f>
        <v>19.808497999999997</v>
      </c>
      <c r="I258" s="2">
        <f>'Moving Avg'!H258</f>
        <v>17.872897000000012</v>
      </c>
      <c r="J258" s="5" t="str">
        <f>OBV!F258</f>
        <v>BEARISH</v>
      </c>
      <c r="K258" s="5" t="str">
        <f>OBV!G258</f>
        <v>NEUTRAL</v>
      </c>
      <c r="L258" s="5" t="str">
        <f>OBV!H258</f>
        <v>CONFIRMED BEARISH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0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16.5</v>
      </c>
      <c r="Q258" s="8">
        <f t="shared" si="34"/>
        <v>18.725000000000001</v>
      </c>
      <c r="R258" s="8">
        <f t="shared" si="35"/>
        <v>26.625</v>
      </c>
      <c r="S258" s="8">
        <f t="shared" si="36"/>
        <v>23.675000000000001</v>
      </c>
      <c r="T258" s="8">
        <f t="shared" si="37"/>
        <v>22.875</v>
      </c>
      <c r="U258" s="7">
        <f t="shared" si="38"/>
        <v>23.008333333333336</v>
      </c>
      <c r="V258" s="7">
        <f t="shared" si="39"/>
        <v>22.975000000000001</v>
      </c>
    </row>
    <row r="259" spans="1:22" ht="13.5" x14ac:dyDescent="0.25">
      <c r="A259" s="3">
        <f>RSI!A259</f>
        <v>44977</v>
      </c>
      <c r="B259" s="2">
        <f>RSI!B259</f>
        <v>19.625</v>
      </c>
      <c r="C259" s="2">
        <f>RSI!I259</f>
        <v>45.495069958860007</v>
      </c>
      <c r="D259" s="2">
        <f>MACD!E259</f>
        <v>9.659918623346897E-2</v>
      </c>
      <c r="E259" s="2">
        <f>MACD!F259</f>
        <v>3.6424582500219238E-2</v>
      </c>
      <c r="F259" s="2">
        <f>'Moving Avg'!D259</f>
        <v>19.629739999999998</v>
      </c>
      <c r="G259" s="2">
        <f>'Moving Avg'!F259</f>
        <v>19.740670000000001</v>
      </c>
      <c r="H259" s="2">
        <f>'Moving Avg'!G259</f>
        <v>19.804853999999999</v>
      </c>
      <c r="I259" s="2">
        <f>'Moving Avg'!H259</f>
        <v>17.901696500000014</v>
      </c>
      <c r="J259" s="5" t="str">
        <f>OBV!F259</f>
        <v>BEARISH</v>
      </c>
      <c r="K259" s="5" t="str">
        <f>OBV!G259</f>
        <v>NEUTRAL</v>
      </c>
      <c r="L259" s="5" t="str">
        <f>OBV!H259</f>
        <v>CONFIRMED BEARISH</v>
      </c>
      <c r="M259" s="7">
        <f t="shared" si="40"/>
        <v>25</v>
      </c>
      <c r="N259" s="7">
        <f t="shared" si="41"/>
        <v>0</v>
      </c>
      <c r="O259" s="7">
        <f t="shared" si="42"/>
        <v>50</v>
      </c>
      <c r="P259" s="7">
        <f t="shared" si="43"/>
        <v>16.5</v>
      </c>
      <c r="Q259" s="8">
        <f t="shared" ref="Q259:Q322" si="44">0.35*M259+N259*0.35+O259*0.15+P259*0.15</f>
        <v>18.725000000000001</v>
      </c>
      <c r="R259" s="8">
        <f t="shared" ref="R259:R322" si="45">M259*0.2+N259*0.2+O259*0.35+P259*0.25</f>
        <v>26.625</v>
      </c>
      <c r="S259" s="8">
        <f t="shared" ref="S259:S322" si="46">M259*0.15+N259*0.15+O259*0.25+P259*0.45</f>
        <v>23.675000000000001</v>
      </c>
      <c r="T259" s="8">
        <f t="shared" ref="T259:T322" si="47">0.25*SUM(M259:P259)</f>
        <v>22.875</v>
      </c>
      <c r="U259" s="7">
        <f t="shared" ref="U259:U322" si="48">SUM(Q259:S259)/3</f>
        <v>23.008333333333336</v>
      </c>
      <c r="V259" s="7">
        <f t="shared" ref="V259:V322" si="49">SUM(Q259:T259)/4</f>
        <v>22.975000000000001</v>
      </c>
    </row>
    <row r="260" spans="1:22" ht="13.5" x14ac:dyDescent="0.25">
      <c r="A260" s="3">
        <f>RSI!A260</f>
        <v>44978</v>
      </c>
      <c r="B260" s="2">
        <f>RSI!B260</f>
        <v>19.632899999999999</v>
      </c>
      <c r="C260" s="2">
        <f>RSI!I260</f>
        <v>45.795128069405862</v>
      </c>
      <c r="D260" s="2">
        <f>MACD!E260</f>
        <v>8.4579236314294093E-2</v>
      </c>
      <c r="E260" s="2">
        <f>MACD!F260</f>
        <v>4.6055513263034212E-2</v>
      </c>
      <c r="F260" s="2">
        <f>'Moving Avg'!D260</f>
        <v>19.629739999999998</v>
      </c>
      <c r="G260" s="2">
        <f>'Moving Avg'!F260</f>
        <v>19.731955000000003</v>
      </c>
      <c r="H260" s="2">
        <f>'Moving Avg'!G260</f>
        <v>19.802159999999997</v>
      </c>
      <c r="I260" s="2">
        <f>'Moving Avg'!H260</f>
        <v>17.930179500000015</v>
      </c>
      <c r="J260" s="5" t="str">
        <f>OBV!F260</f>
        <v>BEARISH</v>
      </c>
      <c r="K260" s="5" t="str">
        <f>OBV!G260</f>
        <v>NEUTRAL</v>
      </c>
      <c r="L260" s="5" t="str">
        <f>OBV!H260</f>
        <v>NEUTRAL</v>
      </c>
      <c r="M260" s="7">
        <f t="shared" si="40"/>
        <v>25</v>
      </c>
      <c r="N260" s="7">
        <f t="shared" si="41"/>
        <v>0</v>
      </c>
      <c r="O260" s="7">
        <f t="shared" si="42"/>
        <v>50</v>
      </c>
      <c r="P260" s="7">
        <f t="shared" si="43"/>
        <v>16.5</v>
      </c>
      <c r="Q260" s="8">
        <f t="shared" si="44"/>
        <v>18.725000000000001</v>
      </c>
      <c r="R260" s="8">
        <f t="shared" si="45"/>
        <v>26.625</v>
      </c>
      <c r="S260" s="8">
        <f t="shared" si="46"/>
        <v>23.675000000000001</v>
      </c>
      <c r="T260" s="8">
        <f t="shared" si="47"/>
        <v>22.875</v>
      </c>
      <c r="U260" s="7">
        <f t="shared" si="48"/>
        <v>23.008333333333336</v>
      </c>
      <c r="V260" s="7">
        <f t="shared" si="49"/>
        <v>22.975000000000001</v>
      </c>
    </row>
    <row r="261" spans="1:22" ht="13.5" x14ac:dyDescent="0.25">
      <c r="A261" s="3">
        <f>RSI!A261</f>
        <v>44979</v>
      </c>
      <c r="B261" s="2">
        <f>RSI!B261</f>
        <v>19.5854</v>
      </c>
      <c r="C261" s="2">
        <f>RSI!I261</f>
        <v>44.218866135916805</v>
      </c>
      <c r="D261" s="2">
        <f>MACD!E261</f>
        <v>7.8620252915346356E-2</v>
      </c>
      <c r="E261" s="2">
        <f>MACD!F261</f>
        <v>5.2568461193496646E-2</v>
      </c>
      <c r="F261" s="2">
        <f>'Moving Avg'!D261</f>
        <v>19.621819999999996</v>
      </c>
      <c r="G261" s="2">
        <f>'Moving Avg'!F261</f>
        <v>19.720865</v>
      </c>
      <c r="H261" s="2">
        <f>'Moving Avg'!G261</f>
        <v>19.799465999999999</v>
      </c>
      <c r="I261" s="2">
        <f>'Moving Avg'!H261</f>
        <v>17.957073500000014</v>
      </c>
      <c r="J261" s="5" t="str">
        <f>OBV!F261</f>
        <v>BEARISH</v>
      </c>
      <c r="K261" s="5" t="str">
        <f>OBV!G261</f>
        <v>NEUTRAL</v>
      </c>
      <c r="L261" s="5" t="str">
        <f>OBV!H261</f>
        <v>CONFIRMED BEARISH</v>
      </c>
      <c r="M261" s="7">
        <f t="shared" si="40"/>
        <v>25</v>
      </c>
      <c r="N261" s="7">
        <f t="shared" si="41"/>
        <v>0</v>
      </c>
      <c r="O261" s="7">
        <f t="shared" si="42"/>
        <v>50</v>
      </c>
      <c r="P261" s="7">
        <f t="shared" si="43"/>
        <v>16.5</v>
      </c>
      <c r="Q261" s="8">
        <f t="shared" si="44"/>
        <v>18.725000000000001</v>
      </c>
      <c r="R261" s="8">
        <f t="shared" si="45"/>
        <v>26.625</v>
      </c>
      <c r="S261" s="8">
        <f t="shared" si="46"/>
        <v>23.675000000000001</v>
      </c>
      <c r="T261" s="8">
        <f t="shared" si="47"/>
        <v>22.875</v>
      </c>
      <c r="U261" s="7">
        <f t="shared" si="48"/>
        <v>23.008333333333336</v>
      </c>
      <c r="V261" s="7">
        <f t="shared" si="49"/>
        <v>22.975000000000001</v>
      </c>
    </row>
    <row r="262" spans="1:22" ht="13.5" x14ac:dyDescent="0.25">
      <c r="A262" s="3">
        <f>RSI!A262</f>
        <v>44980</v>
      </c>
      <c r="B262" s="2">
        <f>RSI!B262</f>
        <v>19.632899999999999</v>
      </c>
      <c r="C262" s="2">
        <f>RSI!I262</f>
        <v>46.212631691311287</v>
      </c>
      <c r="D262" s="2">
        <f>MACD!E262</f>
        <v>7.2197456771839086E-2</v>
      </c>
      <c r="E262" s="2">
        <f>MACD!F262</f>
        <v>5.6494260309165135E-2</v>
      </c>
      <c r="F262" s="2">
        <f>'Moving Avg'!D262</f>
        <v>19.621820000000003</v>
      </c>
      <c r="G262" s="2">
        <f>'Moving Avg'!F262</f>
        <v>19.72007</v>
      </c>
      <c r="H262" s="2">
        <f>'Moving Avg'!G262</f>
        <v>19.797721999999997</v>
      </c>
      <c r="I262" s="2">
        <f>'Moving Avg'!H262</f>
        <v>17.982675500000013</v>
      </c>
      <c r="J262" s="5" t="str">
        <f>OBV!F262</f>
        <v>BEARISH</v>
      </c>
      <c r="K262" s="5" t="str">
        <f>OBV!G262</f>
        <v>NEUTRAL</v>
      </c>
      <c r="L262" s="5" t="str">
        <f>OBV!H262</f>
        <v>NEUTRAL</v>
      </c>
      <c r="M262" s="7">
        <f t="shared" si="40"/>
        <v>25</v>
      </c>
      <c r="N262" s="7">
        <f t="shared" si="41"/>
        <v>0</v>
      </c>
      <c r="O262" s="7">
        <f t="shared" si="42"/>
        <v>50</v>
      </c>
      <c r="P262" s="7">
        <f t="shared" si="43"/>
        <v>16.5</v>
      </c>
      <c r="Q262" s="8">
        <f t="shared" si="44"/>
        <v>18.725000000000001</v>
      </c>
      <c r="R262" s="8">
        <f t="shared" si="45"/>
        <v>26.625</v>
      </c>
      <c r="S262" s="8">
        <f t="shared" si="46"/>
        <v>23.675000000000001</v>
      </c>
      <c r="T262" s="8">
        <f t="shared" si="47"/>
        <v>22.875</v>
      </c>
      <c r="U262" s="7">
        <f t="shared" si="48"/>
        <v>23.008333333333336</v>
      </c>
      <c r="V262" s="7">
        <f t="shared" si="49"/>
        <v>22.975000000000001</v>
      </c>
    </row>
    <row r="263" spans="1:22" ht="13.5" x14ac:dyDescent="0.25">
      <c r="A263" s="3">
        <f>RSI!A263</f>
        <v>44981</v>
      </c>
      <c r="B263" s="2">
        <f>RSI!B263</f>
        <v>19.632899999999999</v>
      </c>
      <c r="C263" s="2">
        <f>RSI!I263</f>
        <v>46.21263169131128</v>
      </c>
      <c r="D263" s="2">
        <f>MACD!E263</f>
        <v>5.5151705300179543E-2</v>
      </c>
      <c r="E263" s="2">
        <f>MACD!F263</f>
        <v>5.6225749307368025E-2</v>
      </c>
      <c r="F263" s="2">
        <f>'Moving Avg'!D263</f>
        <v>19.621820000000003</v>
      </c>
      <c r="G263" s="2">
        <f>'Moving Avg'!F263</f>
        <v>19.711355000000001</v>
      </c>
      <c r="H263" s="2">
        <f>'Moving Avg'!G263</f>
        <v>19.795977999999995</v>
      </c>
      <c r="I263" s="2">
        <f>'Moving Avg'!H263</f>
        <v>18.008633000000017</v>
      </c>
      <c r="J263" s="5" t="str">
        <f>OBV!F263</f>
        <v>BEARISH</v>
      </c>
      <c r="K263" s="5" t="str">
        <f>OBV!G263</f>
        <v>NEUTRAL</v>
      </c>
      <c r="L263" s="5" t="str">
        <f>OBV!H263</f>
        <v>NEUTRAL</v>
      </c>
      <c r="M263" s="7">
        <f t="shared" si="40"/>
        <v>25</v>
      </c>
      <c r="N263" s="7">
        <f t="shared" si="41"/>
        <v>45</v>
      </c>
      <c r="O263" s="7">
        <f t="shared" si="42"/>
        <v>50</v>
      </c>
      <c r="P263" s="7">
        <f t="shared" si="43"/>
        <v>16.5</v>
      </c>
      <c r="Q263" s="8">
        <f t="shared" si="44"/>
        <v>34.475000000000001</v>
      </c>
      <c r="R263" s="8">
        <f t="shared" si="45"/>
        <v>35.625</v>
      </c>
      <c r="S263" s="8">
        <f t="shared" si="46"/>
        <v>30.425000000000001</v>
      </c>
      <c r="T263" s="8">
        <f t="shared" si="47"/>
        <v>34.125</v>
      </c>
      <c r="U263" s="7">
        <f t="shared" si="48"/>
        <v>33.508333333333333</v>
      </c>
      <c r="V263" s="7">
        <f t="shared" si="49"/>
        <v>33.662499999999994</v>
      </c>
    </row>
    <row r="264" spans="1:22" ht="13.5" x14ac:dyDescent="0.25">
      <c r="A264" s="3">
        <f>RSI!A264</f>
        <v>44984</v>
      </c>
      <c r="B264" s="2">
        <f>RSI!B264</f>
        <v>19.609200000000001</v>
      </c>
      <c r="C264" s="2">
        <f>RSI!I264</f>
        <v>45.276190027328468</v>
      </c>
      <c r="D264" s="2">
        <f>MACD!E264</f>
        <v>5.2753447534062303E-2</v>
      </c>
      <c r="E264" s="2">
        <f>MACD!F264</f>
        <v>5.5531288952706884E-2</v>
      </c>
      <c r="F264" s="2">
        <f>'Moving Avg'!D264</f>
        <v>19.618659999999998</v>
      </c>
      <c r="G264" s="2">
        <f>'Moving Avg'!F264</f>
        <v>19.701455000000003</v>
      </c>
      <c r="H264" s="2">
        <f>'Moving Avg'!G264</f>
        <v>19.793759999999995</v>
      </c>
      <c r="I264" s="2">
        <f>'Moving Avg'!H264</f>
        <v>18.035575000000016</v>
      </c>
      <c r="J264" s="5" t="str">
        <f>OBV!F264</f>
        <v>BEARISH</v>
      </c>
      <c r="K264" s="5" t="str">
        <f>OBV!G264</f>
        <v>NEUTRAL</v>
      </c>
      <c r="L264" s="5" t="str">
        <f>OBV!H264</f>
        <v>CONFIRMED BEARISH</v>
      </c>
      <c r="M264" s="7">
        <f t="shared" si="40"/>
        <v>25</v>
      </c>
      <c r="N264" s="7">
        <f t="shared" si="41"/>
        <v>45</v>
      </c>
      <c r="O264" s="7">
        <f t="shared" si="42"/>
        <v>50</v>
      </c>
      <c r="P264" s="7">
        <f t="shared" si="43"/>
        <v>16.5</v>
      </c>
      <c r="Q264" s="8">
        <f t="shared" si="44"/>
        <v>34.475000000000001</v>
      </c>
      <c r="R264" s="8">
        <f t="shared" si="45"/>
        <v>35.625</v>
      </c>
      <c r="S264" s="8">
        <f t="shared" si="46"/>
        <v>30.425000000000001</v>
      </c>
      <c r="T264" s="8">
        <f t="shared" si="47"/>
        <v>34.125</v>
      </c>
      <c r="U264" s="7">
        <f t="shared" si="48"/>
        <v>33.508333333333333</v>
      </c>
      <c r="V264" s="7">
        <f t="shared" si="49"/>
        <v>33.662499999999994</v>
      </c>
    </row>
    <row r="265" spans="1:22" ht="13.5" x14ac:dyDescent="0.25">
      <c r="A265" s="3">
        <f>RSI!A265</f>
        <v>44985</v>
      </c>
      <c r="B265" s="2">
        <f>RSI!B265</f>
        <v>19.609200000000001</v>
      </c>
      <c r="C265" s="2">
        <f>RSI!I265</f>
        <v>45.276190027328461</v>
      </c>
      <c r="D265" s="2">
        <f>MACD!E265</f>
        <v>4.038668207589069E-2</v>
      </c>
      <c r="E265" s="2">
        <f>MACD!F265</f>
        <v>5.2502367577343646E-2</v>
      </c>
      <c r="F265" s="2">
        <f>'Moving Avg'!D265</f>
        <v>19.61392</v>
      </c>
      <c r="G265" s="2">
        <f>'Moving Avg'!F265</f>
        <v>19.691555000000001</v>
      </c>
      <c r="H265" s="2">
        <f>'Moving Avg'!G265</f>
        <v>19.791541999999996</v>
      </c>
      <c r="I265" s="2">
        <f>'Moving Avg'!H265</f>
        <v>18.062552500000013</v>
      </c>
      <c r="J265" s="5" t="str">
        <f>OBV!F265</f>
        <v>BEARISH</v>
      </c>
      <c r="K265" s="5" t="str">
        <f>OBV!G265</f>
        <v>NEUTRAL</v>
      </c>
      <c r="L265" s="5" t="str">
        <f>OBV!H265</f>
        <v>CONFIRMED BEARISH</v>
      </c>
      <c r="M265" s="7">
        <f t="shared" si="40"/>
        <v>25</v>
      </c>
      <c r="N265" s="7">
        <f t="shared" si="41"/>
        <v>45</v>
      </c>
      <c r="O265" s="7">
        <f t="shared" si="42"/>
        <v>50</v>
      </c>
      <c r="P265" s="7">
        <f t="shared" si="43"/>
        <v>16.5</v>
      </c>
      <c r="Q265" s="8">
        <f t="shared" si="44"/>
        <v>34.475000000000001</v>
      </c>
      <c r="R265" s="8">
        <f t="shared" si="45"/>
        <v>35.625</v>
      </c>
      <c r="S265" s="8">
        <f t="shared" si="46"/>
        <v>30.425000000000001</v>
      </c>
      <c r="T265" s="8">
        <f t="shared" si="47"/>
        <v>34.125</v>
      </c>
      <c r="U265" s="7">
        <f t="shared" si="48"/>
        <v>33.508333333333333</v>
      </c>
      <c r="V265" s="7">
        <f t="shared" si="49"/>
        <v>33.662499999999994</v>
      </c>
    </row>
    <row r="266" spans="1:22" ht="13.5" x14ac:dyDescent="0.25">
      <c r="A266" s="3">
        <f>RSI!A266</f>
        <v>44986</v>
      </c>
      <c r="B266" s="2">
        <f>RSI!B266</f>
        <v>19.625</v>
      </c>
      <c r="C266" s="2">
        <f>RSI!I266</f>
        <v>46.12034644984567</v>
      </c>
      <c r="D266" s="2">
        <f>MACD!E266</f>
        <v>2.812170421463378E-2</v>
      </c>
      <c r="E266" s="2">
        <f>MACD!F266</f>
        <v>4.7626234904801674E-2</v>
      </c>
      <c r="F266" s="2">
        <f>'Moving Avg'!D266</f>
        <v>19.621839999999999</v>
      </c>
      <c r="G266" s="2">
        <f>'Moving Avg'!F266</f>
        <v>19.683630000000001</v>
      </c>
      <c r="H266" s="2">
        <f>'Moving Avg'!G266</f>
        <v>19.790273999999997</v>
      </c>
      <c r="I266" s="2">
        <f>'Moving Avg'!H266</f>
        <v>18.089929000000012</v>
      </c>
      <c r="J266" s="5" t="str">
        <f>OBV!F266</f>
        <v>BEARISH</v>
      </c>
      <c r="K266" s="5" t="str">
        <f>OBV!G266</f>
        <v>NEUTRAL</v>
      </c>
      <c r="L266" s="5" t="str">
        <f>OBV!H266</f>
        <v>BEARISH DIVERGENCE</v>
      </c>
      <c r="M266" s="7">
        <f t="shared" si="40"/>
        <v>25</v>
      </c>
      <c r="N266" s="7">
        <f t="shared" si="41"/>
        <v>45</v>
      </c>
      <c r="O266" s="7">
        <f t="shared" si="42"/>
        <v>50</v>
      </c>
      <c r="P266" s="7">
        <f t="shared" si="43"/>
        <v>16.5</v>
      </c>
      <c r="Q266" s="8">
        <f t="shared" si="44"/>
        <v>34.475000000000001</v>
      </c>
      <c r="R266" s="8">
        <f t="shared" si="45"/>
        <v>35.625</v>
      </c>
      <c r="S266" s="8">
        <f t="shared" si="46"/>
        <v>30.425000000000001</v>
      </c>
      <c r="T266" s="8">
        <f t="shared" si="47"/>
        <v>34.125</v>
      </c>
      <c r="U266" s="7">
        <f t="shared" si="48"/>
        <v>33.508333333333333</v>
      </c>
      <c r="V266" s="7">
        <f t="shared" si="49"/>
        <v>33.662499999999994</v>
      </c>
    </row>
    <row r="267" spans="1:22" ht="13.5" x14ac:dyDescent="0.25">
      <c r="A267" s="3">
        <f>RSI!A267</f>
        <v>44987</v>
      </c>
      <c r="B267" s="2">
        <f>RSI!B267</f>
        <v>19.569500000000001</v>
      </c>
      <c r="C267" s="2">
        <f>RSI!I267</f>
        <v>43.577448228581567</v>
      </c>
      <c r="D267" s="2">
        <f>MACD!E267</f>
        <v>2.3518411540266015E-2</v>
      </c>
      <c r="E267" s="2">
        <f>MACD!F267</f>
        <v>4.2804670231894541E-2</v>
      </c>
      <c r="F267" s="2">
        <f>'Moving Avg'!D267</f>
        <v>19.609160000000003</v>
      </c>
      <c r="G267" s="2">
        <f>'Moving Avg'!F267</f>
        <v>19.67333</v>
      </c>
      <c r="H267" s="2">
        <f>'Moving Avg'!G267</f>
        <v>19.790589999999995</v>
      </c>
      <c r="I267" s="2">
        <f>'Moving Avg'!H267</f>
        <v>18.116814500000014</v>
      </c>
      <c r="J267" s="5" t="str">
        <f>OBV!F267</f>
        <v>BEARISH</v>
      </c>
      <c r="K267" s="5" t="str">
        <f>OBV!G267</f>
        <v>NEUTRAL</v>
      </c>
      <c r="L267" s="5" t="str">
        <f>OBV!H267</f>
        <v>CONFIRMED BEARISH</v>
      </c>
      <c r="M267" s="7">
        <f t="shared" si="40"/>
        <v>25</v>
      </c>
      <c r="N267" s="7">
        <f t="shared" si="41"/>
        <v>45</v>
      </c>
      <c r="O267" s="7">
        <f t="shared" si="42"/>
        <v>50</v>
      </c>
      <c r="P267" s="7">
        <f t="shared" si="43"/>
        <v>16.5</v>
      </c>
      <c r="Q267" s="8">
        <f t="shared" si="44"/>
        <v>34.475000000000001</v>
      </c>
      <c r="R267" s="8">
        <f t="shared" si="45"/>
        <v>35.625</v>
      </c>
      <c r="S267" s="8">
        <f t="shared" si="46"/>
        <v>30.425000000000001</v>
      </c>
      <c r="T267" s="8">
        <f t="shared" si="47"/>
        <v>34.125</v>
      </c>
      <c r="U267" s="7">
        <f t="shared" si="48"/>
        <v>33.508333333333333</v>
      </c>
      <c r="V267" s="7">
        <f t="shared" si="49"/>
        <v>33.662499999999994</v>
      </c>
    </row>
    <row r="268" spans="1:22" ht="13.5" x14ac:dyDescent="0.25">
      <c r="A268" s="3">
        <f>RSI!A268</f>
        <v>44988</v>
      </c>
      <c r="B268" s="2">
        <f>RSI!B268</f>
        <v>19.252600000000001</v>
      </c>
      <c r="C268" s="2">
        <f>RSI!I268</f>
        <v>32.543809772566121</v>
      </c>
      <c r="D268" s="2">
        <f>MACD!E268</f>
        <v>4.3840408316299317E-2</v>
      </c>
      <c r="E268" s="2">
        <f>MACD!F268</f>
        <v>4.3011817848775502E-2</v>
      </c>
      <c r="F268" s="2">
        <f>'Moving Avg'!D268</f>
        <v>19.533100000000001</v>
      </c>
      <c r="G268" s="2">
        <f>'Moving Avg'!F268</f>
        <v>19.647185</v>
      </c>
      <c r="H268" s="2">
        <f>'Moving Avg'!G268</f>
        <v>19.784567999999997</v>
      </c>
      <c r="I268" s="2">
        <f>'Moving Avg'!H268</f>
        <v>18.14193800000001</v>
      </c>
      <c r="J268" s="5" t="str">
        <f>OBV!F268</f>
        <v>BEARISH</v>
      </c>
      <c r="K268" s="5" t="str">
        <f>OBV!G268</f>
        <v>NEUTRAL</v>
      </c>
      <c r="L268" s="5" t="str">
        <f>OBV!H268</f>
        <v>CONFIRMED BEARISH</v>
      </c>
      <c r="M268" s="7">
        <f t="shared" si="40"/>
        <v>25</v>
      </c>
      <c r="N268" s="7">
        <f t="shared" si="41"/>
        <v>0</v>
      </c>
      <c r="O268" s="7">
        <f t="shared" si="42"/>
        <v>50</v>
      </c>
      <c r="P268" s="7">
        <f t="shared" si="43"/>
        <v>16.5</v>
      </c>
      <c r="Q268" s="8">
        <f t="shared" si="44"/>
        <v>18.725000000000001</v>
      </c>
      <c r="R268" s="8">
        <f t="shared" si="45"/>
        <v>26.625</v>
      </c>
      <c r="S268" s="8">
        <f t="shared" si="46"/>
        <v>23.675000000000001</v>
      </c>
      <c r="T268" s="8">
        <f t="shared" si="47"/>
        <v>22.875</v>
      </c>
      <c r="U268" s="7">
        <f t="shared" si="48"/>
        <v>23.008333333333336</v>
      </c>
      <c r="V268" s="7">
        <f t="shared" si="49"/>
        <v>22.975000000000001</v>
      </c>
    </row>
    <row r="269" spans="1:22" ht="13.5" x14ac:dyDescent="0.25">
      <c r="A269" s="3">
        <f>RSI!A269</f>
        <v>44991</v>
      </c>
      <c r="B269" s="2">
        <f>RSI!B269</f>
        <v>18.1038</v>
      </c>
      <c r="C269" s="2">
        <f>RSI!I269</f>
        <v>16.366250142756883</v>
      </c>
      <c r="D269" s="2">
        <f>MACD!E269</f>
        <v>0.14747740968423173</v>
      </c>
      <c r="E269" s="2">
        <f>MACD!F269</f>
        <v>6.3904936215866751E-2</v>
      </c>
      <c r="F269" s="2">
        <f>'Moving Avg'!D269</f>
        <v>19.232019999999999</v>
      </c>
      <c r="G269" s="2">
        <f>'Moving Avg'!F269</f>
        <v>19.544585000000001</v>
      </c>
      <c r="H269" s="2">
        <f>'Moving Avg'!G269</f>
        <v>19.758421999999996</v>
      </c>
      <c r="I269" s="2">
        <f>'Moving Avg'!H269</f>
        <v>18.160641500000011</v>
      </c>
      <c r="J269" s="5" t="str">
        <f>OBV!F269</f>
        <v>BEARISH</v>
      </c>
      <c r="K269" s="5" t="str">
        <f>OBV!G269</f>
        <v>NEUTRAL</v>
      </c>
      <c r="L269" s="5" t="str">
        <f>OBV!H269</f>
        <v>CONFIRMED BEARISH</v>
      </c>
      <c r="M269" s="7">
        <f t="shared" si="40"/>
        <v>50</v>
      </c>
      <c r="N269" s="7">
        <f t="shared" si="41"/>
        <v>0</v>
      </c>
      <c r="O269" s="7">
        <f t="shared" si="42"/>
        <v>50</v>
      </c>
      <c r="P269" s="7">
        <f t="shared" si="43"/>
        <v>16.5</v>
      </c>
      <c r="Q269" s="8">
        <f t="shared" si="44"/>
        <v>27.475000000000001</v>
      </c>
      <c r="R269" s="8">
        <f t="shared" si="45"/>
        <v>31.625</v>
      </c>
      <c r="S269" s="8">
        <f t="shared" si="46"/>
        <v>27.425000000000001</v>
      </c>
      <c r="T269" s="8">
        <f t="shared" si="47"/>
        <v>29.125</v>
      </c>
      <c r="U269" s="7">
        <f t="shared" si="48"/>
        <v>28.841666666666669</v>
      </c>
      <c r="V269" s="7">
        <f t="shared" si="49"/>
        <v>28.912500000000001</v>
      </c>
    </row>
    <row r="270" spans="1:22" ht="13.5" x14ac:dyDescent="0.25">
      <c r="A270" s="3">
        <f>RSI!A270</f>
        <v>44992</v>
      </c>
      <c r="B270" s="2">
        <f>RSI!B270</f>
        <v>19.1892</v>
      </c>
      <c r="C270" s="2">
        <f>RSI!I270</f>
        <v>44.45874796649592</v>
      </c>
      <c r="D270" s="2">
        <f>MACD!E270</f>
        <v>0.16514483343763331</v>
      </c>
      <c r="E270" s="2">
        <f>MACD!F270</f>
        <v>8.4152915660220068E-2</v>
      </c>
      <c r="F270" s="2">
        <f>'Moving Avg'!D270</f>
        <v>19.148020000000002</v>
      </c>
      <c r="G270" s="2">
        <f>'Moving Avg'!F270</f>
        <v>19.518435</v>
      </c>
      <c r="H270" s="2">
        <f>'Moving Avg'!G270</f>
        <v>19.749863999999999</v>
      </c>
      <c r="I270" s="2">
        <f>'Moving Avg'!H270</f>
        <v>18.185448000000012</v>
      </c>
      <c r="J270" s="5" t="str">
        <f>OBV!F270</f>
        <v>BULLISH</v>
      </c>
      <c r="K270" s="5" t="str">
        <f>OBV!G270</f>
        <v>NEUTRAL</v>
      </c>
      <c r="L270" s="5" t="str">
        <f>OBV!H270</f>
        <v>BULLISH DIVERGENCE</v>
      </c>
      <c r="M270" s="7">
        <f t="shared" si="40"/>
        <v>25</v>
      </c>
      <c r="N270" s="7">
        <f t="shared" si="41"/>
        <v>0</v>
      </c>
      <c r="O270" s="7">
        <f t="shared" si="42"/>
        <v>50</v>
      </c>
      <c r="P270" s="7">
        <f t="shared" si="43"/>
        <v>66.5</v>
      </c>
      <c r="Q270" s="8">
        <f t="shared" si="44"/>
        <v>26.225000000000001</v>
      </c>
      <c r="R270" s="8">
        <f t="shared" si="45"/>
        <v>39.125</v>
      </c>
      <c r="S270" s="8">
        <f t="shared" si="46"/>
        <v>46.174999999999997</v>
      </c>
      <c r="T270" s="8">
        <f t="shared" si="47"/>
        <v>35.375</v>
      </c>
      <c r="U270" s="7">
        <f t="shared" si="48"/>
        <v>37.174999999999997</v>
      </c>
      <c r="V270" s="7">
        <f t="shared" si="49"/>
        <v>36.724999999999994</v>
      </c>
    </row>
    <row r="271" spans="1:22" ht="13.5" x14ac:dyDescent="0.25">
      <c r="A271" s="3">
        <f>RSI!A271</f>
        <v>44993</v>
      </c>
      <c r="B271" s="2">
        <f>RSI!B271</f>
        <v>19.252600000000001</v>
      </c>
      <c r="C271" s="2">
        <f>RSI!I271</f>
        <v>45.608032802733646</v>
      </c>
      <c r="D271" s="2">
        <f>MACD!E271</f>
        <v>0.17015726135340259</v>
      </c>
      <c r="E271" s="2">
        <f>MACD!F271</f>
        <v>0.10135378479885657</v>
      </c>
      <c r="F271" s="2">
        <f>'Moving Avg'!D271</f>
        <v>19.073540000000001</v>
      </c>
      <c r="G271" s="2">
        <f>'Moving Avg'!F271</f>
        <v>19.495455000000003</v>
      </c>
      <c r="H271" s="2">
        <f>'Moving Avg'!G271</f>
        <v>19.742574000000001</v>
      </c>
      <c r="I271" s="2">
        <f>'Moving Avg'!H271</f>
        <v>18.210927000000012</v>
      </c>
      <c r="J271" s="5" t="str">
        <f>OBV!F271</f>
        <v>BULLISH</v>
      </c>
      <c r="K271" s="5" t="str">
        <f>OBV!G271</f>
        <v>NEUTRAL</v>
      </c>
      <c r="L271" s="5" t="str">
        <f>OBV!H271</f>
        <v>BULLISH DIVERGENCE</v>
      </c>
      <c r="M271" s="7">
        <f t="shared" si="40"/>
        <v>25</v>
      </c>
      <c r="N271" s="7">
        <f t="shared" si="41"/>
        <v>0</v>
      </c>
      <c r="O271" s="7">
        <f t="shared" si="42"/>
        <v>50</v>
      </c>
      <c r="P271" s="7">
        <f t="shared" si="43"/>
        <v>66.5</v>
      </c>
      <c r="Q271" s="8">
        <f t="shared" si="44"/>
        <v>26.225000000000001</v>
      </c>
      <c r="R271" s="8">
        <f t="shared" si="45"/>
        <v>39.125</v>
      </c>
      <c r="S271" s="8">
        <f t="shared" si="46"/>
        <v>46.174999999999997</v>
      </c>
      <c r="T271" s="8">
        <f t="shared" si="47"/>
        <v>35.375</v>
      </c>
      <c r="U271" s="7">
        <f t="shared" si="48"/>
        <v>37.174999999999997</v>
      </c>
      <c r="V271" s="7">
        <f t="shared" si="49"/>
        <v>36.724999999999994</v>
      </c>
    </row>
    <row r="272" spans="1:22" ht="13.5" x14ac:dyDescent="0.25">
      <c r="A272" s="3">
        <f>RSI!A272</f>
        <v>44994</v>
      </c>
      <c r="B272" s="2">
        <f>RSI!B272</f>
        <v>19.252600000000001</v>
      </c>
      <c r="C272" s="2">
        <f>RSI!I272</f>
        <v>45.608032802733646</v>
      </c>
      <c r="D272" s="2">
        <f>MACD!E272</f>
        <v>0.18324554805261428</v>
      </c>
      <c r="E272" s="2">
        <f>MACD!F272</f>
        <v>0.11773213744960812</v>
      </c>
      <c r="F272" s="2">
        <f>'Moving Avg'!D272</f>
        <v>19.010160000000003</v>
      </c>
      <c r="G272" s="2">
        <f>'Moving Avg'!F272</f>
        <v>19.472080000000005</v>
      </c>
      <c r="H272" s="2">
        <f>'Moving Avg'!G272</f>
        <v>19.736710000000002</v>
      </c>
      <c r="I272" s="2">
        <f>'Moving Avg'!H272</f>
        <v>18.236157000000006</v>
      </c>
      <c r="J272" s="5" t="str">
        <f>OBV!F272</f>
        <v>BULLISH</v>
      </c>
      <c r="K272" s="5" t="str">
        <f>OBV!G272</f>
        <v>NEUTRAL</v>
      </c>
      <c r="L272" s="5" t="str">
        <f>OBV!H272</f>
        <v>BULLISH DIVERGENCE</v>
      </c>
      <c r="M272" s="7">
        <f t="shared" si="40"/>
        <v>25</v>
      </c>
      <c r="N272" s="7">
        <f t="shared" si="41"/>
        <v>0</v>
      </c>
      <c r="O272" s="7">
        <f t="shared" si="42"/>
        <v>50</v>
      </c>
      <c r="P272" s="7">
        <f t="shared" si="43"/>
        <v>66.5</v>
      </c>
      <c r="Q272" s="8">
        <f t="shared" si="44"/>
        <v>26.225000000000001</v>
      </c>
      <c r="R272" s="8">
        <f t="shared" si="45"/>
        <v>39.125</v>
      </c>
      <c r="S272" s="8">
        <f t="shared" si="46"/>
        <v>46.174999999999997</v>
      </c>
      <c r="T272" s="8">
        <f t="shared" si="47"/>
        <v>35.375</v>
      </c>
      <c r="U272" s="7">
        <f t="shared" si="48"/>
        <v>37.174999999999997</v>
      </c>
      <c r="V272" s="7">
        <f t="shared" si="49"/>
        <v>36.724999999999994</v>
      </c>
    </row>
    <row r="273" spans="1:22" ht="13.5" x14ac:dyDescent="0.25">
      <c r="A273" s="3">
        <f>RSI!A273</f>
        <v>44995</v>
      </c>
      <c r="B273" s="2">
        <f>RSI!B273</f>
        <v>19.252600000000001</v>
      </c>
      <c r="C273" s="2">
        <f>RSI!I273</f>
        <v>45.608032802733646</v>
      </c>
      <c r="D273" s="2">
        <f>MACD!E273</f>
        <v>0.19574553850866394</v>
      </c>
      <c r="E273" s="2">
        <f>MACD!F273</f>
        <v>0.1333348176614193</v>
      </c>
      <c r="F273" s="2">
        <f>'Moving Avg'!D273</f>
        <v>19.010160000000003</v>
      </c>
      <c r="G273" s="2">
        <f>'Moving Avg'!F273</f>
        <v>19.452665000000007</v>
      </c>
      <c r="H273" s="2">
        <f>'Moving Avg'!G273</f>
        <v>19.730846000000003</v>
      </c>
      <c r="I273" s="2">
        <f>'Moving Avg'!H273</f>
        <v>18.261387000000006</v>
      </c>
      <c r="J273" s="5" t="str">
        <f>OBV!F273</f>
        <v>BULLISH</v>
      </c>
      <c r="K273" s="5" t="str">
        <f>OBV!G273</f>
        <v>NEUTRAL</v>
      </c>
      <c r="L273" s="5" t="str">
        <f>OBV!H273</f>
        <v>NEUTRAL</v>
      </c>
      <c r="M273" s="7">
        <f t="shared" si="40"/>
        <v>25</v>
      </c>
      <c r="N273" s="7">
        <f t="shared" si="41"/>
        <v>0</v>
      </c>
      <c r="O273" s="7">
        <f t="shared" si="42"/>
        <v>50</v>
      </c>
      <c r="P273" s="7">
        <f t="shared" si="43"/>
        <v>49.5</v>
      </c>
      <c r="Q273" s="8">
        <f t="shared" si="44"/>
        <v>23.675000000000001</v>
      </c>
      <c r="R273" s="8">
        <f t="shared" si="45"/>
        <v>34.875</v>
      </c>
      <c r="S273" s="8">
        <f t="shared" si="46"/>
        <v>38.525000000000006</v>
      </c>
      <c r="T273" s="8">
        <f t="shared" si="47"/>
        <v>31.125</v>
      </c>
      <c r="U273" s="7">
        <f t="shared" si="48"/>
        <v>32.358333333333334</v>
      </c>
      <c r="V273" s="7">
        <f t="shared" si="49"/>
        <v>32.049999999999997</v>
      </c>
    </row>
    <row r="274" spans="1:22" ht="13.5" x14ac:dyDescent="0.25">
      <c r="A274" s="3">
        <f>RSI!A274</f>
        <v>44998</v>
      </c>
      <c r="B274" s="2">
        <f>RSI!B274</f>
        <v>19.252600000000001</v>
      </c>
      <c r="C274" s="2">
        <f>RSI!I274</f>
        <v>45.608032802733646</v>
      </c>
      <c r="D274" s="2">
        <f>MACD!E274</f>
        <v>0.2039960092248414</v>
      </c>
      <c r="E274" s="2">
        <f>MACD!F274</f>
        <v>0.14746705597410373</v>
      </c>
      <c r="F274" s="2">
        <f>'Moving Avg'!D274</f>
        <v>19.239920000000001</v>
      </c>
      <c r="G274" s="2">
        <f>'Moving Avg'!F274</f>
        <v>19.430085000000009</v>
      </c>
      <c r="H274" s="2">
        <f>'Moving Avg'!G274</f>
        <v>19.719754000000002</v>
      </c>
      <c r="I274" s="2">
        <f>'Moving Avg'!H274</f>
        <v>18.286866000000003</v>
      </c>
      <c r="J274" s="5" t="str">
        <f>OBV!F274</f>
        <v>BULLISH</v>
      </c>
      <c r="K274" s="5" t="str">
        <f>OBV!G274</f>
        <v>NEUTRAL</v>
      </c>
      <c r="L274" s="5" t="str">
        <f>OBV!H274</f>
        <v>CONFIRMED BULLISH</v>
      </c>
      <c r="M274" s="7">
        <f t="shared" si="40"/>
        <v>25</v>
      </c>
      <c r="N274" s="7">
        <f t="shared" si="41"/>
        <v>0</v>
      </c>
      <c r="O274" s="7">
        <f t="shared" si="42"/>
        <v>50</v>
      </c>
      <c r="P274" s="7">
        <f t="shared" si="43"/>
        <v>83.5</v>
      </c>
      <c r="Q274" s="8">
        <f t="shared" si="44"/>
        <v>28.774999999999999</v>
      </c>
      <c r="R274" s="8">
        <f t="shared" si="45"/>
        <v>43.375</v>
      </c>
      <c r="S274" s="8">
        <f t="shared" si="46"/>
        <v>53.825000000000003</v>
      </c>
      <c r="T274" s="8">
        <f t="shared" si="47"/>
        <v>39.625</v>
      </c>
      <c r="U274" s="7">
        <f t="shared" si="48"/>
        <v>41.991666666666667</v>
      </c>
      <c r="V274" s="7">
        <f t="shared" si="49"/>
        <v>41.400000000000006</v>
      </c>
    </row>
    <row r="275" spans="1:22" ht="13.5" x14ac:dyDescent="0.25">
      <c r="A275" s="3">
        <f>RSI!A275</f>
        <v>44999</v>
      </c>
      <c r="B275" s="2">
        <f>RSI!B275</f>
        <v>19.252600000000001</v>
      </c>
      <c r="C275" s="2">
        <f>RSI!I275</f>
        <v>45.608032802733646</v>
      </c>
      <c r="D275" s="2">
        <f>MACD!E275</f>
        <v>0.21219913005119295</v>
      </c>
      <c r="E275" s="2">
        <f>MACD!F275</f>
        <v>0.16041347078952159</v>
      </c>
      <c r="F275" s="2">
        <f>'Moving Avg'!D275</f>
        <v>19.252600000000001</v>
      </c>
      <c r="G275" s="2">
        <f>'Moving Avg'!F275</f>
        <v>19.411070000000006</v>
      </c>
      <c r="H275" s="2">
        <f>'Moving Avg'!G275</f>
        <v>19.700738000000001</v>
      </c>
      <c r="I275" s="2">
        <f>'Moving Avg'!H275</f>
        <v>18.312345000000004</v>
      </c>
      <c r="J275" s="5" t="str">
        <f>OBV!F275</f>
        <v>BULLISH</v>
      </c>
      <c r="K275" s="5" t="str">
        <f>OBV!G275</f>
        <v>NEUTRAL</v>
      </c>
      <c r="L275" s="5" t="str">
        <f>OBV!H275</f>
        <v>CONFIRMED BULLISH</v>
      </c>
      <c r="M275" s="7">
        <f t="shared" si="40"/>
        <v>25</v>
      </c>
      <c r="N275" s="7">
        <f t="shared" si="41"/>
        <v>0</v>
      </c>
      <c r="O275" s="7">
        <f t="shared" si="42"/>
        <v>50</v>
      </c>
      <c r="P275" s="7">
        <f t="shared" si="43"/>
        <v>83.5</v>
      </c>
      <c r="Q275" s="8">
        <f t="shared" si="44"/>
        <v>28.774999999999999</v>
      </c>
      <c r="R275" s="8">
        <f t="shared" si="45"/>
        <v>43.375</v>
      </c>
      <c r="S275" s="8">
        <f t="shared" si="46"/>
        <v>53.825000000000003</v>
      </c>
      <c r="T275" s="8">
        <f t="shared" si="47"/>
        <v>39.625</v>
      </c>
      <c r="U275" s="7">
        <f t="shared" si="48"/>
        <v>41.991666666666667</v>
      </c>
      <c r="V275" s="7">
        <f t="shared" si="49"/>
        <v>41.400000000000006</v>
      </c>
    </row>
    <row r="276" spans="1:22" ht="13.5" x14ac:dyDescent="0.25">
      <c r="A276" s="3">
        <f>RSI!A276</f>
        <v>45000</v>
      </c>
      <c r="B276" s="2">
        <f>RSI!B276</f>
        <v>19.014900000000001</v>
      </c>
      <c r="C276" s="2">
        <f>RSI!I276</f>
        <v>41.000537492370675</v>
      </c>
      <c r="D276" s="2">
        <f>MACD!E276</f>
        <v>0.24030984716527115</v>
      </c>
      <c r="E276" s="2">
        <f>MACD!F276</f>
        <v>0.17639274606467151</v>
      </c>
      <c r="F276" s="2">
        <f>'Moving Avg'!D276</f>
        <v>19.20506</v>
      </c>
      <c r="G276" s="2">
        <f>'Moving Avg'!F276</f>
        <v>19.380565000000008</v>
      </c>
      <c r="H276" s="2">
        <f>'Moving Avg'!G276</f>
        <v>19.676967999999999</v>
      </c>
      <c r="I276" s="2">
        <f>'Moving Avg'!H276</f>
        <v>18.337702500000006</v>
      </c>
      <c r="J276" s="5" t="str">
        <f>OBV!F276</f>
        <v>BEARISH</v>
      </c>
      <c r="K276" s="5" t="str">
        <f>OBV!G276</f>
        <v>NEUTRAL</v>
      </c>
      <c r="L276" s="5" t="str">
        <f>OBV!H276</f>
        <v>CONFIRMED BEARISH</v>
      </c>
      <c r="M276" s="7">
        <f t="shared" si="40"/>
        <v>25</v>
      </c>
      <c r="N276" s="7">
        <f t="shared" si="41"/>
        <v>0</v>
      </c>
      <c r="O276" s="7">
        <f t="shared" si="42"/>
        <v>50</v>
      </c>
      <c r="P276" s="7">
        <f t="shared" si="43"/>
        <v>16.5</v>
      </c>
      <c r="Q276" s="8">
        <f t="shared" si="44"/>
        <v>18.725000000000001</v>
      </c>
      <c r="R276" s="8">
        <f t="shared" si="45"/>
        <v>26.625</v>
      </c>
      <c r="S276" s="8">
        <f t="shared" si="46"/>
        <v>23.675000000000001</v>
      </c>
      <c r="T276" s="8">
        <f t="shared" si="47"/>
        <v>22.875</v>
      </c>
      <c r="U276" s="7">
        <f t="shared" si="48"/>
        <v>23.008333333333336</v>
      </c>
      <c r="V276" s="7">
        <f t="shared" si="49"/>
        <v>22.975000000000001</v>
      </c>
    </row>
    <row r="277" spans="1:22" ht="13.5" x14ac:dyDescent="0.25">
      <c r="A277" s="3">
        <f>RSI!A277</f>
        <v>45001</v>
      </c>
      <c r="B277" s="2">
        <f>RSI!B277</f>
        <v>19.173400000000001</v>
      </c>
      <c r="C277" s="2">
        <f>RSI!I277</f>
        <v>44.991161446558628</v>
      </c>
      <c r="D277" s="2">
        <f>MACD!E277</f>
        <v>0.24626884379692626</v>
      </c>
      <c r="E277" s="2">
        <f>MACD!F277</f>
        <v>0.19036796561112246</v>
      </c>
      <c r="F277" s="2">
        <f>'Moving Avg'!D277</f>
        <v>19.189219999999999</v>
      </c>
      <c r="G277" s="2">
        <f>'Moving Avg'!F277</f>
        <v>19.357590000000005</v>
      </c>
      <c r="H277" s="2">
        <f>'Moving Avg'!G277</f>
        <v>19.652405999999999</v>
      </c>
      <c r="I277" s="2">
        <f>'Moving Avg'!H277</f>
        <v>18.362607500000003</v>
      </c>
      <c r="J277" s="5" t="str">
        <f>OBV!F277</f>
        <v>BULLISH</v>
      </c>
      <c r="K277" s="5" t="str">
        <f>OBV!G277</f>
        <v>NEUTRAL</v>
      </c>
      <c r="L277" s="5" t="str">
        <f>OBV!H277</f>
        <v>BULLISH DIVERGENCE</v>
      </c>
      <c r="M277" s="7">
        <f t="shared" si="40"/>
        <v>25</v>
      </c>
      <c r="N277" s="7">
        <f t="shared" si="41"/>
        <v>0</v>
      </c>
      <c r="O277" s="7">
        <f t="shared" si="42"/>
        <v>50</v>
      </c>
      <c r="P277" s="7">
        <f t="shared" si="43"/>
        <v>66.5</v>
      </c>
      <c r="Q277" s="8">
        <f t="shared" si="44"/>
        <v>26.225000000000001</v>
      </c>
      <c r="R277" s="8">
        <f t="shared" si="45"/>
        <v>39.125</v>
      </c>
      <c r="S277" s="8">
        <f t="shared" si="46"/>
        <v>46.174999999999997</v>
      </c>
      <c r="T277" s="8">
        <f t="shared" si="47"/>
        <v>35.375</v>
      </c>
      <c r="U277" s="7">
        <f t="shared" si="48"/>
        <v>37.174999999999997</v>
      </c>
      <c r="V277" s="7">
        <f t="shared" si="49"/>
        <v>36.724999999999994</v>
      </c>
    </row>
    <row r="278" spans="1:22" ht="13.5" x14ac:dyDescent="0.25">
      <c r="A278" s="3">
        <f>RSI!A278</f>
        <v>45002</v>
      </c>
      <c r="B278" s="2">
        <f>RSI!B278</f>
        <v>19.252600000000001</v>
      </c>
      <c r="C278" s="2">
        <f>RSI!I278</f>
        <v>46.923038144373677</v>
      </c>
      <c r="D278" s="2">
        <f>MACD!E278</f>
        <v>0.19802453809469966</v>
      </c>
      <c r="E278" s="2">
        <f>MACD!F278</f>
        <v>0.19189928010783791</v>
      </c>
      <c r="F278" s="2">
        <f>'Moving Avg'!D278</f>
        <v>19.189219999999999</v>
      </c>
      <c r="G278" s="2">
        <f>'Moving Avg'!F278</f>
        <v>19.338575000000009</v>
      </c>
      <c r="H278" s="2">
        <f>'Moving Avg'!G278</f>
        <v>19.629587999999998</v>
      </c>
      <c r="I278" s="2">
        <f>'Moving Avg'!H278</f>
        <v>18.387208000000001</v>
      </c>
      <c r="J278" s="5" t="str">
        <f>OBV!F278</f>
        <v>BULLISH</v>
      </c>
      <c r="K278" s="5" t="str">
        <f>OBV!G278</f>
        <v>NEUTRAL</v>
      </c>
      <c r="L278" s="5" t="str">
        <f>OBV!H278</f>
        <v>NEUTRAL</v>
      </c>
      <c r="M278" s="7">
        <f t="shared" si="40"/>
        <v>25</v>
      </c>
      <c r="N278" s="7">
        <f t="shared" si="41"/>
        <v>0</v>
      </c>
      <c r="O278" s="7">
        <f t="shared" si="42"/>
        <v>50</v>
      </c>
      <c r="P278" s="7">
        <f t="shared" si="43"/>
        <v>49.5</v>
      </c>
      <c r="Q278" s="8">
        <f t="shared" si="44"/>
        <v>23.675000000000001</v>
      </c>
      <c r="R278" s="8">
        <f t="shared" si="45"/>
        <v>34.875</v>
      </c>
      <c r="S278" s="8">
        <f t="shared" si="46"/>
        <v>38.525000000000006</v>
      </c>
      <c r="T278" s="8">
        <f t="shared" si="47"/>
        <v>31.125</v>
      </c>
      <c r="U278" s="7">
        <f t="shared" si="48"/>
        <v>32.358333333333334</v>
      </c>
      <c r="V278" s="7">
        <f t="shared" si="49"/>
        <v>32.049999999999997</v>
      </c>
    </row>
    <row r="279" spans="1:22" ht="13.5" x14ac:dyDescent="0.25">
      <c r="A279" s="3">
        <f>RSI!A279</f>
        <v>45006</v>
      </c>
      <c r="B279" s="2">
        <f>RSI!B279</f>
        <v>19.252600000000001</v>
      </c>
      <c r="C279" s="2">
        <f>RSI!I279</f>
        <v>46.923038144373685</v>
      </c>
      <c r="D279" s="2">
        <f>MACD!E279</f>
        <v>-1.8768858544881084E-2</v>
      </c>
      <c r="E279" s="2">
        <f>MACD!F279</f>
        <v>0.14976565237729411</v>
      </c>
      <c r="F279" s="2">
        <f>'Moving Avg'!D279</f>
        <v>19.189219999999999</v>
      </c>
      <c r="G279" s="2">
        <f>'Moving Avg'!F279</f>
        <v>19.319955000000004</v>
      </c>
      <c r="H279" s="2">
        <f>'Moving Avg'!G279</f>
        <v>19.60661</v>
      </c>
      <c r="I279" s="2">
        <f>'Moving Avg'!H279</f>
        <v>18.411769000000003</v>
      </c>
      <c r="J279" s="5" t="str">
        <f>OBV!F279</f>
        <v>BULLISH</v>
      </c>
      <c r="K279" s="5" t="str">
        <f>OBV!G279</f>
        <v>NEUTRAL</v>
      </c>
      <c r="L279" s="5" t="str">
        <f>OBV!H279</f>
        <v>NEUTRAL</v>
      </c>
      <c r="M279" s="7">
        <f t="shared" si="40"/>
        <v>25</v>
      </c>
      <c r="N279" s="7">
        <f t="shared" si="41"/>
        <v>100</v>
      </c>
      <c r="O279" s="7">
        <f t="shared" si="42"/>
        <v>50</v>
      </c>
      <c r="P279" s="7">
        <f t="shared" si="43"/>
        <v>49.5</v>
      </c>
      <c r="Q279" s="8">
        <f t="shared" si="44"/>
        <v>58.674999999999997</v>
      </c>
      <c r="R279" s="8">
        <f t="shared" si="45"/>
        <v>54.875</v>
      </c>
      <c r="S279" s="8">
        <f t="shared" si="46"/>
        <v>53.525000000000006</v>
      </c>
      <c r="T279" s="8">
        <f t="shared" si="47"/>
        <v>56.125</v>
      </c>
      <c r="U279" s="7">
        <f t="shared" si="48"/>
        <v>55.691666666666663</v>
      </c>
      <c r="V279" s="7">
        <f t="shared" si="49"/>
        <v>55.8</v>
      </c>
    </row>
    <row r="280" spans="1:22" ht="13.5" x14ac:dyDescent="0.25">
      <c r="A280" s="3">
        <f>RSI!A280</f>
        <v>45007</v>
      </c>
      <c r="B280" s="2">
        <f>RSI!B280</f>
        <v>19.252600000000001</v>
      </c>
      <c r="C280" s="2">
        <f>RSI!I280</f>
        <v>46.923038144373677</v>
      </c>
      <c r="D280" s="2">
        <f>MACD!E280</f>
        <v>-3.4514467210701838E-2</v>
      </c>
      <c r="E280" s="2">
        <f>MACD!F280</f>
        <v>0.11290962845969492</v>
      </c>
      <c r="F280" s="2">
        <f>'Moving Avg'!D280</f>
        <v>19.189219999999999</v>
      </c>
      <c r="G280" s="2">
        <f>'Moving Avg'!F280</f>
        <v>19.300940000000008</v>
      </c>
      <c r="H280" s="2">
        <f>'Moving Avg'!G280</f>
        <v>19.584426000000004</v>
      </c>
      <c r="I280" s="2">
        <f>'Moving Avg'!H280</f>
        <v>18.436726</v>
      </c>
      <c r="J280" s="5" t="str">
        <f>OBV!F280</f>
        <v>BULLISH</v>
      </c>
      <c r="K280" s="5" t="str">
        <f>OBV!G280</f>
        <v>NEUTRAL</v>
      </c>
      <c r="L280" s="5" t="str">
        <f>OBV!H280</f>
        <v>NEUTRAL</v>
      </c>
      <c r="M280" s="7">
        <f t="shared" si="40"/>
        <v>25</v>
      </c>
      <c r="N280" s="7">
        <f t="shared" si="41"/>
        <v>100</v>
      </c>
      <c r="O280" s="7">
        <f t="shared" si="42"/>
        <v>50</v>
      </c>
      <c r="P280" s="7">
        <f t="shared" si="43"/>
        <v>49.5</v>
      </c>
      <c r="Q280" s="8">
        <f t="shared" si="44"/>
        <v>58.674999999999997</v>
      </c>
      <c r="R280" s="8">
        <f t="shared" si="45"/>
        <v>54.875</v>
      </c>
      <c r="S280" s="8">
        <f t="shared" si="46"/>
        <v>53.525000000000006</v>
      </c>
      <c r="T280" s="8">
        <f t="shared" si="47"/>
        <v>56.125</v>
      </c>
      <c r="U280" s="7">
        <f t="shared" si="48"/>
        <v>55.691666666666663</v>
      </c>
      <c r="V280" s="7">
        <f t="shared" si="49"/>
        <v>55.8</v>
      </c>
    </row>
    <row r="281" spans="1:22" ht="13.5" x14ac:dyDescent="0.25">
      <c r="A281" s="3">
        <f>RSI!A281</f>
        <v>45008</v>
      </c>
      <c r="B281" s="2">
        <f>RSI!B281</f>
        <v>19.252600000000001</v>
      </c>
      <c r="C281" s="2">
        <f>RSI!I281</f>
        <v>46.923038144373677</v>
      </c>
      <c r="D281" s="2">
        <f>MACD!E281</f>
        <v>-3.7426104003465355E-2</v>
      </c>
      <c r="E281" s="2">
        <f>MACD!F281</f>
        <v>8.284248196706287E-2</v>
      </c>
      <c r="F281" s="2">
        <f>'Moving Avg'!D281</f>
        <v>19.23676</v>
      </c>
      <c r="G281" s="2">
        <f>'Moving Avg'!F281</f>
        <v>19.284300000000009</v>
      </c>
      <c r="H281" s="2">
        <f>'Moving Avg'!G281</f>
        <v>19.562242000000005</v>
      </c>
      <c r="I281" s="2">
        <f>'Moving Avg'!H281</f>
        <v>18.461682999999997</v>
      </c>
      <c r="J281" s="5" t="str">
        <f>OBV!F281</f>
        <v>BULLISH</v>
      </c>
      <c r="K281" s="5" t="str">
        <f>OBV!G281</f>
        <v>NEUTRAL</v>
      </c>
      <c r="L281" s="5" t="str">
        <f>OBV!H281</f>
        <v>CONFIRMED BULLISH</v>
      </c>
      <c r="M281" s="7">
        <f t="shared" si="40"/>
        <v>25</v>
      </c>
      <c r="N281" s="7">
        <f t="shared" si="41"/>
        <v>100</v>
      </c>
      <c r="O281" s="7">
        <f t="shared" si="42"/>
        <v>50</v>
      </c>
      <c r="P281" s="7">
        <f t="shared" si="43"/>
        <v>83.5</v>
      </c>
      <c r="Q281" s="8">
        <f t="shared" si="44"/>
        <v>63.774999999999999</v>
      </c>
      <c r="R281" s="8">
        <f t="shared" si="45"/>
        <v>63.375</v>
      </c>
      <c r="S281" s="8">
        <f t="shared" si="46"/>
        <v>68.825000000000003</v>
      </c>
      <c r="T281" s="8">
        <f t="shared" si="47"/>
        <v>64.625</v>
      </c>
      <c r="U281" s="7">
        <f t="shared" si="48"/>
        <v>65.325000000000003</v>
      </c>
      <c r="V281" s="7">
        <f t="shared" si="49"/>
        <v>65.150000000000006</v>
      </c>
    </row>
    <row r="282" spans="1:22" ht="13.5" x14ac:dyDescent="0.25">
      <c r="A282" s="3">
        <f>RSI!A282</f>
        <v>45009</v>
      </c>
      <c r="B282" s="2">
        <f>RSI!B282</f>
        <v>19.213000000000001</v>
      </c>
      <c r="C282" s="2">
        <f>RSI!I282</f>
        <v>45.840349488153414</v>
      </c>
      <c r="D282" s="2">
        <f>MACD!E282</f>
        <v>-3.6347459279806316E-2</v>
      </c>
      <c r="E282" s="2">
        <f>MACD!F282</f>
        <v>5.9004493717689038E-2</v>
      </c>
      <c r="F282" s="2">
        <f>'Moving Avg'!D282</f>
        <v>19.244679999999999</v>
      </c>
      <c r="G282" s="2">
        <f>'Moving Avg'!F282</f>
        <v>19.263305000000006</v>
      </c>
      <c r="H282" s="2">
        <f>'Moving Avg'!G282</f>
        <v>19.550358000000003</v>
      </c>
      <c r="I282" s="2">
        <f>'Moving Avg'!H282</f>
        <v>18.486442</v>
      </c>
      <c r="J282" s="5" t="str">
        <f>OBV!F282</f>
        <v>BEARISH</v>
      </c>
      <c r="K282" s="5" t="str">
        <f>OBV!G282</f>
        <v>NEUTRAL</v>
      </c>
      <c r="L282" s="5" t="str">
        <f>OBV!H282</f>
        <v>BEARISH DIVERGENCE</v>
      </c>
      <c r="M282" s="7">
        <f t="shared" si="40"/>
        <v>25</v>
      </c>
      <c r="N282" s="7">
        <f t="shared" si="41"/>
        <v>100</v>
      </c>
      <c r="O282" s="7">
        <f t="shared" si="42"/>
        <v>50</v>
      </c>
      <c r="P282" s="7">
        <f t="shared" si="43"/>
        <v>16.5</v>
      </c>
      <c r="Q282" s="8">
        <f t="shared" si="44"/>
        <v>53.725000000000001</v>
      </c>
      <c r="R282" s="8">
        <f t="shared" si="45"/>
        <v>46.625</v>
      </c>
      <c r="S282" s="8">
        <f t="shared" si="46"/>
        <v>38.674999999999997</v>
      </c>
      <c r="T282" s="8">
        <f t="shared" si="47"/>
        <v>47.875</v>
      </c>
      <c r="U282" s="7">
        <f t="shared" si="48"/>
        <v>46.341666666666661</v>
      </c>
      <c r="V282" s="7">
        <f t="shared" si="49"/>
        <v>46.724999999999994</v>
      </c>
    </row>
    <row r="283" spans="1:22" ht="13.5" x14ac:dyDescent="0.25">
      <c r="A283" s="3">
        <f>RSI!A283</f>
        <v>45012</v>
      </c>
      <c r="B283" s="2">
        <f>RSI!B283</f>
        <v>19.173400000000001</v>
      </c>
      <c r="C283" s="2">
        <f>RSI!I283</f>
        <v>44.728898417315072</v>
      </c>
      <c r="D283" s="2">
        <f>MACD!E283</f>
        <v>-3.1703535815058359E-2</v>
      </c>
      <c r="E283" s="2">
        <f>MACD!F283</f>
        <v>4.0862887811139559E-2</v>
      </c>
      <c r="F283" s="2">
        <f>'Moving Avg'!D283</f>
        <v>19.228839999999998</v>
      </c>
      <c r="G283" s="2">
        <f>'Moving Avg'!F283</f>
        <v>19.240330000000007</v>
      </c>
      <c r="H283" s="2">
        <f>'Moving Avg'!G283</f>
        <v>19.536096000000004</v>
      </c>
      <c r="I283" s="2">
        <f>'Moving Avg'!H283</f>
        <v>18.509616500000003</v>
      </c>
      <c r="J283" s="5" t="str">
        <f>OBV!F283</f>
        <v>BEARISH</v>
      </c>
      <c r="K283" s="5" t="str">
        <f>OBV!G283</f>
        <v>NEUTRAL</v>
      </c>
      <c r="L283" s="5" t="str">
        <f>OBV!H283</f>
        <v>CONFIRMED BEARISH</v>
      </c>
      <c r="M283" s="7">
        <f t="shared" si="40"/>
        <v>25</v>
      </c>
      <c r="N283" s="7">
        <f t="shared" si="41"/>
        <v>100</v>
      </c>
      <c r="O283" s="7">
        <f t="shared" si="42"/>
        <v>50</v>
      </c>
      <c r="P283" s="7">
        <f t="shared" si="43"/>
        <v>16.5</v>
      </c>
      <c r="Q283" s="8">
        <f t="shared" si="44"/>
        <v>53.725000000000001</v>
      </c>
      <c r="R283" s="8">
        <f t="shared" si="45"/>
        <v>46.625</v>
      </c>
      <c r="S283" s="8">
        <f t="shared" si="46"/>
        <v>38.674999999999997</v>
      </c>
      <c r="T283" s="8">
        <f t="shared" si="47"/>
        <v>47.875</v>
      </c>
      <c r="U283" s="7">
        <f t="shared" si="48"/>
        <v>46.341666666666661</v>
      </c>
      <c r="V283" s="7">
        <f t="shared" si="49"/>
        <v>46.724999999999994</v>
      </c>
    </row>
    <row r="284" spans="1:22" ht="13.5" x14ac:dyDescent="0.25">
      <c r="A284" s="3">
        <f>RSI!A284</f>
        <v>45013</v>
      </c>
      <c r="B284" s="2">
        <f>RSI!B284</f>
        <v>19.173400000000001</v>
      </c>
      <c r="C284" s="2">
        <f>RSI!I284</f>
        <v>44.728898417315072</v>
      </c>
      <c r="D284" s="2">
        <f>MACD!E284</f>
        <v>-2.6801276282107267E-2</v>
      </c>
      <c r="E284" s="2">
        <f>MACD!F284</f>
        <v>2.7330054992490194E-2</v>
      </c>
      <c r="F284" s="2">
        <f>'Moving Avg'!D284</f>
        <v>19.213000000000001</v>
      </c>
      <c r="G284" s="2">
        <f>'Moving Avg'!F284</f>
        <v>19.218540000000012</v>
      </c>
      <c r="H284" s="2">
        <f>'Moving Avg'!G284</f>
        <v>19.515654000000005</v>
      </c>
      <c r="I284" s="2">
        <f>'Moving Avg'!H284</f>
        <v>18.531404500000004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  <c r="M284" s="7">
        <f t="shared" si="40"/>
        <v>25</v>
      </c>
      <c r="N284" s="7">
        <f t="shared" si="41"/>
        <v>100</v>
      </c>
      <c r="O284" s="7">
        <f t="shared" si="42"/>
        <v>50</v>
      </c>
      <c r="P284" s="7">
        <f t="shared" si="43"/>
        <v>16.5</v>
      </c>
      <c r="Q284" s="8">
        <f t="shared" si="44"/>
        <v>53.725000000000001</v>
      </c>
      <c r="R284" s="8">
        <f t="shared" si="45"/>
        <v>46.625</v>
      </c>
      <c r="S284" s="8">
        <f t="shared" si="46"/>
        <v>38.674999999999997</v>
      </c>
      <c r="T284" s="8">
        <f t="shared" si="47"/>
        <v>47.875</v>
      </c>
      <c r="U284" s="7">
        <f t="shared" si="48"/>
        <v>46.341666666666661</v>
      </c>
      <c r="V284" s="7">
        <f t="shared" si="49"/>
        <v>46.724999999999994</v>
      </c>
    </row>
    <row r="285" spans="1:22" ht="13.5" x14ac:dyDescent="0.25">
      <c r="A285" s="3">
        <f>RSI!A285</f>
        <v>45014</v>
      </c>
      <c r="B285" s="2">
        <f>RSI!B285</f>
        <v>19.014900000000001</v>
      </c>
      <c r="C285" s="2">
        <f>RSI!I285</f>
        <v>40.203940940655507</v>
      </c>
      <c r="D285" s="2">
        <f>MACD!E285</f>
        <v>-1.0011742160486392E-2</v>
      </c>
      <c r="E285" s="2">
        <f>MACD!F285</f>
        <v>1.9861695561894877E-2</v>
      </c>
      <c r="F285" s="2">
        <f>'Moving Avg'!D285</f>
        <v>19.165459999999999</v>
      </c>
      <c r="G285" s="2">
        <f>'Moving Avg'!F285</f>
        <v>19.188825000000005</v>
      </c>
      <c r="H285" s="2">
        <f>'Moving Avg'!G285</f>
        <v>19.499966000000004</v>
      </c>
      <c r="I285" s="2">
        <f>'Moving Avg'!H285</f>
        <v>18.553192000000006</v>
      </c>
      <c r="J285" s="5" t="str">
        <f>OBV!F285</f>
        <v>BEARISH</v>
      </c>
      <c r="K285" s="5" t="str">
        <f>OBV!G285</f>
        <v>WEAK</v>
      </c>
      <c r="L285" s="5" t="str">
        <f>OBV!H285</f>
        <v>CONFIRMED BEARISH</v>
      </c>
      <c r="M285" s="7">
        <f t="shared" si="40"/>
        <v>25</v>
      </c>
      <c r="N285" s="7">
        <f t="shared" si="41"/>
        <v>100</v>
      </c>
      <c r="O285" s="7">
        <f t="shared" si="42"/>
        <v>50</v>
      </c>
      <c r="P285" s="7">
        <f t="shared" si="43"/>
        <v>0</v>
      </c>
      <c r="Q285" s="8">
        <f t="shared" si="44"/>
        <v>51.25</v>
      </c>
      <c r="R285" s="8">
        <f t="shared" si="45"/>
        <v>42.5</v>
      </c>
      <c r="S285" s="8">
        <f t="shared" si="46"/>
        <v>31.25</v>
      </c>
      <c r="T285" s="8">
        <f t="shared" si="47"/>
        <v>43.75</v>
      </c>
      <c r="U285" s="7">
        <f t="shared" si="48"/>
        <v>41.666666666666664</v>
      </c>
      <c r="V285" s="7">
        <f t="shared" si="49"/>
        <v>42.1875</v>
      </c>
    </row>
    <row r="286" spans="1:22" ht="13.5" x14ac:dyDescent="0.25">
      <c r="A286" s="3">
        <f>RSI!A286</f>
        <v>45015</v>
      </c>
      <c r="B286" s="2">
        <f>RSI!B286</f>
        <v>19.014900000000001</v>
      </c>
      <c r="C286" s="2">
        <f>RSI!I286</f>
        <v>40.2039409406555</v>
      </c>
      <c r="D286" s="2">
        <f>MACD!E286</f>
        <v>-3.0603853692998229E-2</v>
      </c>
      <c r="E286" s="2">
        <f>MACD!F286</f>
        <v>9.7685857109162545E-3</v>
      </c>
      <c r="F286" s="2">
        <f>'Moving Avg'!D286</f>
        <v>19.117920000000002</v>
      </c>
      <c r="G286" s="2">
        <f>'Moving Avg'!F286</f>
        <v>19.158320000000007</v>
      </c>
      <c r="H286" s="2">
        <f>'Moving Avg'!G286</f>
        <v>19.478574000000002</v>
      </c>
      <c r="I286" s="2">
        <f>'Moving Avg'!H286</f>
        <v>18.575178000000005</v>
      </c>
      <c r="J286" s="5" t="str">
        <f>OBV!F286</f>
        <v>BEARISH</v>
      </c>
      <c r="K286" s="5" t="str">
        <f>OBV!G286</f>
        <v>WEAK</v>
      </c>
      <c r="L286" s="5" t="str">
        <f>OBV!H286</f>
        <v>CONFIRMED BEARISH</v>
      </c>
      <c r="M286" s="7">
        <f t="shared" si="40"/>
        <v>25</v>
      </c>
      <c r="N286" s="7">
        <f t="shared" si="41"/>
        <v>100</v>
      </c>
      <c r="O286" s="7">
        <f t="shared" si="42"/>
        <v>50</v>
      </c>
      <c r="P286" s="7">
        <f t="shared" si="43"/>
        <v>0</v>
      </c>
      <c r="Q286" s="8">
        <f t="shared" si="44"/>
        <v>51.25</v>
      </c>
      <c r="R286" s="8">
        <f t="shared" si="45"/>
        <v>42.5</v>
      </c>
      <c r="S286" s="8">
        <f t="shared" si="46"/>
        <v>31.25</v>
      </c>
      <c r="T286" s="8">
        <f t="shared" si="47"/>
        <v>43.75</v>
      </c>
      <c r="U286" s="7">
        <f t="shared" si="48"/>
        <v>41.666666666666664</v>
      </c>
      <c r="V286" s="7">
        <f t="shared" si="49"/>
        <v>42.1875</v>
      </c>
    </row>
    <row r="287" spans="1:22" ht="13.5" x14ac:dyDescent="0.25">
      <c r="A287" s="3">
        <f>RSI!A287</f>
        <v>45016</v>
      </c>
      <c r="B287" s="2">
        <f>RSI!B287</f>
        <v>19.411100000000001</v>
      </c>
      <c r="C287" s="2">
        <f>RSI!I287</f>
        <v>53.763989019013756</v>
      </c>
      <c r="D287" s="2">
        <f>MACD!E287</f>
        <v>-5.1352045307442751E-2</v>
      </c>
      <c r="E287" s="2">
        <f>MACD!F287</f>
        <v>-2.4555404927555473E-3</v>
      </c>
      <c r="F287" s="2">
        <f>'Moving Avg'!D287</f>
        <v>19.157540000000001</v>
      </c>
      <c r="G287" s="2">
        <f>'Moving Avg'!F287</f>
        <v>19.150400000000005</v>
      </c>
      <c r="H287" s="2">
        <f>'Moving Avg'!G287</f>
        <v>19.470652000000008</v>
      </c>
      <c r="I287" s="2">
        <f>'Moving Avg'!H287</f>
        <v>18.597402000000002</v>
      </c>
      <c r="J287" s="5" t="str">
        <f>OBV!F287</f>
        <v>BEARISH</v>
      </c>
      <c r="K287" s="5" t="str">
        <f>OBV!G287</f>
        <v>NEUTRAL</v>
      </c>
      <c r="L287" s="5" t="str">
        <f>OBV!H287</f>
        <v>BEARISH DIVERGENCE</v>
      </c>
      <c r="M287" s="7">
        <f t="shared" si="40"/>
        <v>25</v>
      </c>
      <c r="N287" s="7">
        <f t="shared" si="41"/>
        <v>100</v>
      </c>
      <c r="O287" s="7">
        <f t="shared" si="42"/>
        <v>50</v>
      </c>
      <c r="P287" s="7">
        <f t="shared" si="43"/>
        <v>16.5</v>
      </c>
      <c r="Q287" s="8">
        <f t="shared" si="44"/>
        <v>53.725000000000001</v>
      </c>
      <c r="R287" s="8">
        <f t="shared" si="45"/>
        <v>46.625</v>
      </c>
      <c r="S287" s="8">
        <f t="shared" si="46"/>
        <v>38.674999999999997</v>
      </c>
      <c r="T287" s="8">
        <f t="shared" si="47"/>
        <v>47.875</v>
      </c>
      <c r="U287" s="7">
        <f t="shared" si="48"/>
        <v>46.341666666666661</v>
      </c>
      <c r="V287" s="7">
        <f t="shared" si="49"/>
        <v>46.724999999999994</v>
      </c>
    </row>
    <row r="288" spans="1:22" ht="13.5" x14ac:dyDescent="0.25">
      <c r="A288" s="3">
        <f>RSI!A288</f>
        <v>45019</v>
      </c>
      <c r="B288" s="2">
        <f>RSI!B288</f>
        <v>19.720099999999999</v>
      </c>
      <c r="C288" s="2">
        <f>RSI!I288</f>
        <v>61.161416852240315</v>
      </c>
      <c r="D288" s="2">
        <f>MACD!E288</f>
        <v>-8.0435647907844299E-2</v>
      </c>
      <c r="E288" s="2">
        <f>MACD!F288</f>
        <v>-1.80515619757733E-2</v>
      </c>
      <c r="F288" s="2">
        <f>'Moving Avg'!D288</f>
        <v>19.26688</v>
      </c>
      <c r="G288" s="2">
        <f>'Moving Avg'!F288</f>
        <v>19.173775000000003</v>
      </c>
      <c r="H288" s="2">
        <f>'Moving Avg'!G288</f>
        <v>19.469068000000007</v>
      </c>
      <c r="I288" s="2">
        <f>'Moving Avg'!H288</f>
        <v>18.621131000000002</v>
      </c>
      <c r="J288" s="5" t="str">
        <f>OBV!F288</f>
        <v>BEARISH</v>
      </c>
      <c r="K288" s="5" t="str">
        <f>OBV!G288</f>
        <v>NEUTRAL</v>
      </c>
      <c r="L288" s="5" t="str">
        <f>OBV!H288</f>
        <v>BEARISH DIVERGENCE</v>
      </c>
      <c r="M288" s="7">
        <f t="shared" si="40"/>
        <v>25</v>
      </c>
      <c r="N288" s="7">
        <f t="shared" si="41"/>
        <v>100</v>
      </c>
      <c r="O288" s="7">
        <f t="shared" si="42"/>
        <v>50</v>
      </c>
      <c r="P288" s="7">
        <f t="shared" si="43"/>
        <v>16.5</v>
      </c>
      <c r="Q288" s="8">
        <f t="shared" si="44"/>
        <v>53.725000000000001</v>
      </c>
      <c r="R288" s="8">
        <f t="shared" si="45"/>
        <v>46.625</v>
      </c>
      <c r="S288" s="8">
        <f t="shared" si="46"/>
        <v>38.674999999999997</v>
      </c>
      <c r="T288" s="8">
        <f t="shared" si="47"/>
        <v>47.875</v>
      </c>
      <c r="U288" s="7">
        <f t="shared" si="48"/>
        <v>46.341666666666661</v>
      </c>
      <c r="V288" s="7">
        <f t="shared" si="49"/>
        <v>46.724999999999994</v>
      </c>
    </row>
    <row r="289" spans="1:22" ht="13.5" x14ac:dyDescent="0.25">
      <c r="A289" s="3">
        <f>RSI!A289</f>
        <v>45020</v>
      </c>
      <c r="B289" s="2">
        <f>RSI!B289</f>
        <v>19.648800000000001</v>
      </c>
      <c r="C289" s="2">
        <f>RSI!I289</f>
        <v>58.822785855992962</v>
      </c>
      <c r="D289" s="2">
        <f>MACD!E289</f>
        <v>-0.10235145452744376</v>
      </c>
      <c r="E289" s="2">
        <f>MACD!F289</f>
        <v>-3.4911540486107395E-2</v>
      </c>
      <c r="F289" s="2">
        <f>'Moving Avg'!D289</f>
        <v>19.36196</v>
      </c>
      <c r="G289" s="2">
        <f>'Moving Avg'!F289</f>
        <v>19.251025000000002</v>
      </c>
      <c r="H289" s="2">
        <f>'Moving Avg'!G289</f>
        <v>19.481746000000008</v>
      </c>
      <c r="I289" s="2">
        <f>'Moving Avg'!H289</f>
        <v>18.644543500000001</v>
      </c>
      <c r="J289" s="5" t="str">
        <f>OBV!F289</f>
        <v>BEARISH</v>
      </c>
      <c r="K289" s="5" t="str">
        <f>OBV!G289</f>
        <v>NEUTRAL</v>
      </c>
      <c r="L289" s="5" t="str">
        <f>OBV!H289</f>
        <v>BEARISH DIVERGENCE</v>
      </c>
      <c r="M289" s="7">
        <f t="shared" si="40"/>
        <v>25</v>
      </c>
      <c r="N289" s="7">
        <f t="shared" si="41"/>
        <v>100</v>
      </c>
      <c r="O289" s="7">
        <f t="shared" si="42"/>
        <v>50</v>
      </c>
      <c r="P289" s="7">
        <f t="shared" si="43"/>
        <v>16.5</v>
      </c>
      <c r="Q289" s="8">
        <f t="shared" si="44"/>
        <v>53.725000000000001</v>
      </c>
      <c r="R289" s="8">
        <f t="shared" si="45"/>
        <v>46.625</v>
      </c>
      <c r="S289" s="8">
        <f t="shared" si="46"/>
        <v>38.674999999999997</v>
      </c>
      <c r="T289" s="8">
        <f t="shared" si="47"/>
        <v>47.875</v>
      </c>
      <c r="U289" s="7">
        <f t="shared" si="48"/>
        <v>46.341666666666661</v>
      </c>
      <c r="V289" s="7">
        <f t="shared" si="49"/>
        <v>46.724999999999994</v>
      </c>
    </row>
    <row r="290" spans="1:22" ht="13.5" x14ac:dyDescent="0.25">
      <c r="A290" s="3">
        <f>RSI!A290</f>
        <v>45021</v>
      </c>
      <c r="B290" s="2">
        <f>RSI!B290</f>
        <v>19.648800000000001</v>
      </c>
      <c r="C290" s="2">
        <f>RSI!I290</f>
        <v>58.822785855992962</v>
      </c>
      <c r="D290" s="2">
        <f>MACD!E290</f>
        <v>-0.12287065966214428</v>
      </c>
      <c r="E290" s="2">
        <f>MACD!F290</f>
        <v>-5.2503364321314777E-2</v>
      </c>
      <c r="F290" s="2">
        <f>'Moving Avg'!D290</f>
        <v>19.48874</v>
      </c>
      <c r="G290" s="2">
        <f>'Moving Avg'!F290</f>
        <v>19.274004999999999</v>
      </c>
      <c r="H290" s="2">
        <f>'Moving Avg'!G290</f>
        <v>19.478578000000009</v>
      </c>
      <c r="I290" s="2">
        <f>'Moving Avg'!H290</f>
        <v>18.667916000000002</v>
      </c>
      <c r="J290" s="5" t="str">
        <f>OBV!F290</f>
        <v>BULLISH</v>
      </c>
      <c r="K290" s="5" t="str">
        <f>OBV!G290</f>
        <v>NEUTRAL</v>
      </c>
      <c r="L290" s="5" t="str">
        <f>OBV!H290</f>
        <v>CONFIRMED BULLISH</v>
      </c>
      <c r="M290" s="7">
        <f t="shared" si="40"/>
        <v>25</v>
      </c>
      <c r="N290" s="7">
        <f t="shared" si="41"/>
        <v>100</v>
      </c>
      <c r="O290" s="7">
        <f t="shared" si="42"/>
        <v>50</v>
      </c>
      <c r="P290" s="7">
        <f t="shared" si="43"/>
        <v>83.5</v>
      </c>
      <c r="Q290" s="8">
        <f t="shared" si="44"/>
        <v>63.774999999999999</v>
      </c>
      <c r="R290" s="8">
        <f t="shared" si="45"/>
        <v>63.375</v>
      </c>
      <c r="S290" s="8">
        <f t="shared" si="46"/>
        <v>68.825000000000003</v>
      </c>
      <c r="T290" s="8">
        <f t="shared" si="47"/>
        <v>64.625</v>
      </c>
      <c r="U290" s="7">
        <f t="shared" si="48"/>
        <v>65.325000000000003</v>
      </c>
      <c r="V290" s="7">
        <f t="shared" si="49"/>
        <v>65.150000000000006</v>
      </c>
    </row>
    <row r="291" spans="1:22" ht="13.5" x14ac:dyDescent="0.25">
      <c r="A291" s="3">
        <f>RSI!A291</f>
        <v>45022</v>
      </c>
      <c r="B291" s="2">
        <f>RSI!B291</f>
        <v>19.632899999999999</v>
      </c>
      <c r="C291" s="2">
        <f>RSI!I291</f>
        <v>58.246771925590011</v>
      </c>
      <c r="D291" s="2">
        <f>MACD!E291</f>
        <v>-0.14088404648093444</v>
      </c>
      <c r="E291" s="2">
        <f>MACD!F291</f>
        <v>-7.0179500753238713E-2</v>
      </c>
      <c r="F291" s="2">
        <f>'Moving Avg'!D291</f>
        <v>19.61234</v>
      </c>
      <c r="G291" s="2">
        <f>'Moving Avg'!F291</f>
        <v>19.293020000000002</v>
      </c>
      <c r="H291" s="2">
        <f>'Moving Avg'!G291</f>
        <v>19.475092000000007</v>
      </c>
      <c r="I291" s="2">
        <f>'Moving Avg'!H291</f>
        <v>18.691209000000001</v>
      </c>
      <c r="J291" s="5" t="str">
        <f>OBV!F291</f>
        <v>BULLISH</v>
      </c>
      <c r="K291" s="5" t="str">
        <f>OBV!G291</f>
        <v>NEUTRAL</v>
      </c>
      <c r="L291" s="5" t="str">
        <f>OBV!H291</f>
        <v>CONFIRMED BULLISH</v>
      </c>
      <c r="M291" s="7">
        <f t="shared" si="40"/>
        <v>25</v>
      </c>
      <c r="N291" s="7">
        <f t="shared" si="41"/>
        <v>100</v>
      </c>
      <c r="O291" s="7">
        <f t="shared" si="42"/>
        <v>50</v>
      </c>
      <c r="P291" s="7">
        <f t="shared" si="43"/>
        <v>83.5</v>
      </c>
      <c r="Q291" s="8">
        <f t="shared" si="44"/>
        <v>63.774999999999999</v>
      </c>
      <c r="R291" s="8">
        <f t="shared" si="45"/>
        <v>63.375</v>
      </c>
      <c r="S291" s="8">
        <f t="shared" si="46"/>
        <v>68.825000000000003</v>
      </c>
      <c r="T291" s="8">
        <f t="shared" si="47"/>
        <v>64.625</v>
      </c>
      <c r="U291" s="7">
        <f t="shared" si="48"/>
        <v>65.325000000000003</v>
      </c>
      <c r="V291" s="7">
        <f t="shared" si="49"/>
        <v>65.150000000000006</v>
      </c>
    </row>
    <row r="292" spans="1:22" ht="13.5" x14ac:dyDescent="0.25">
      <c r="A292" s="3">
        <f>RSI!A292</f>
        <v>45023</v>
      </c>
      <c r="B292" s="2">
        <f>RSI!B292</f>
        <v>19.648800000000001</v>
      </c>
      <c r="C292" s="2">
        <f>RSI!I292</f>
        <v>58.682490641614173</v>
      </c>
      <c r="D292" s="2">
        <f>MACD!E292</f>
        <v>-0.1649955712366129</v>
      </c>
      <c r="E292" s="2">
        <f>MACD!F292</f>
        <v>-8.9142714849913554E-2</v>
      </c>
      <c r="F292" s="2">
        <f>'Moving Avg'!D292</f>
        <v>19.659879999999998</v>
      </c>
      <c r="G292" s="2">
        <f>'Moving Avg'!F292</f>
        <v>19.312829999999998</v>
      </c>
      <c r="H292" s="2">
        <f>'Moving Avg'!G292</f>
        <v>19.475092000000007</v>
      </c>
      <c r="I292" s="2">
        <f>'Moving Avg'!H292</f>
        <v>18.714661</v>
      </c>
      <c r="J292" s="5" t="str">
        <f>OBV!F292</f>
        <v>BULLISH</v>
      </c>
      <c r="K292" s="5" t="str">
        <f>OBV!G292</f>
        <v>NEUTRAL</v>
      </c>
      <c r="L292" s="5" t="str">
        <f>OBV!H292</f>
        <v>CONFIRMED BULLISH</v>
      </c>
      <c r="M292" s="7">
        <f t="shared" si="40"/>
        <v>25</v>
      </c>
      <c r="N292" s="7">
        <f t="shared" si="41"/>
        <v>100</v>
      </c>
      <c r="O292" s="7">
        <f t="shared" si="42"/>
        <v>50</v>
      </c>
      <c r="P292" s="7">
        <f t="shared" si="43"/>
        <v>83.5</v>
      </c>
      <c r="Q292" s="8">
        <f t="shared" si="44"/>
        <v>63.774999999999999</v>
      </c>
      <c r="R292" s="8">
        <f t="shared" si="45"/>
        <v>63.375</v>
      </c>
      <c r="S292" s="8">
        <f t="shared" si="46"/>
        <v>68.825000000000003</v>
      </c>
      <c r="T292" s="8">
        <f t="shared" si="47"/>
        <v>64.625</v>
      </c>
      <c r="U292" s="7">
        <f t="shared" si="48"/>
        <v>65.325000000000003</v>
      </c>
      <c r="V292" s="7">
        <f t="shared" si="49"/>
        <v>65.150000000000006</v>
      </c>
    </row>
    <row r="293" spans="1:22" ht="13.5" x14ac:dyDescent="0.25">
      <c r="A293" s="3">
        <f>RSI!A293</f>
        <v>45026</v>
      </c>
      <c r="B293" s="2">
        <f>RSI!B293</f>
        <v>19.728000000000002</v>
      </c>
      <c r="C293" s="2">
        <f>RSI!I293</f>
        <v>60.872810552817221</v>
      </c>
      <c r="D293" s="2">
        <f>MACD!E293</f>
        <v>-0.19893143170061478</v>
      </c>
      <c r="E293" s="2">
        <f>MACD!F293</f>
        <v>-0.11110045822005381</v>
      </c>
      <c r="F293" s="2">
        <f>'Moving Avg'!D293</f>
        <v>19.661459999999998</v>
      </c>
      <c r="G293" s="2">
        <f>'Moving Avg'!F293</f>
        <v>19.336600000000001</v>
      </c>
      <c r="H293" s="2">
        <f>'Moving Avg'!G293</f>
        <v>19.47350800000001</v>
      </c>
      <c r="I293" s="2">
        <f>'Moving Avg'!H293</f>
        <v>18.7429855</v>
      </c>
      <c r="J293" s="5" t="str">
        <f>OBV!F293</f>
        <v>BULLISH</v>
      </c>
      <c r="K293" s="5" t="str">
        <f>OBV!G293</f>
        <v>NEUTRAL</v>
      </c>
      <c r="L293" s="5" t="str">
        <f>OBV!H293</f>
        <v>CONFIRMED BULLISH</v>
      </c>
      <c r="M293" s="7">
        <f t="shared" si="40"/>
        <v>25</v>
      </c>
      <c r="N293" s="7">
        <f t="shared" si="41"/>
        <v>100</v>
      </c>
      <c r="O293" s="7">
        <f t="shared" si="42"/>
        <v>50</v>
      </c>
      <c r="P293" s="7">
        <f t="shared" si="43"/>
        <v>83.5</v>
      </c>
      <c r="Q293" s="8">
        <f t="shared" si="44"/>
        <v>63.774999999999999</v>
      </c>
      <c r="R293" s="8">
        <f t="shared" si="45"/>
        <v>63.375</v>
      </c>
      <c r="S293" s="8">
        <f t="shared" si="46"/>
        <v>68.825000000000003</v>
      </c>
      <c r="T293" s="8">
        <f t="shared" si="47"/>
        <v>64.625</v>
      </c>
      <c r="U293" s="7">
        <f t="shared" si="48"/>
        <v>65.325000000000003</v>
      </c>
      <c r="V293" s="7">
        <f t="shared" si="49"/>
        <v>65.150000000000006</v>
      </c>
    </row>
    <row r="294" spans="1:22" ht="13.5" x14ac:dyDescent="0.25">
      <c r="A294" s="3">
        <f>RSI!A294</f>
        <v>45027</v>
      </c>
      <c r="B294" s="2">
        <f>RSI!B294</f>
        <v>19.728000000000002</v>
      </c>
      <c r="C294" s="2">
        <f>RSI!I294</f>
        <v>60.872810552817221</v>
      </c>
      <c r="D294" s="2">
        <f>MACD!E294</f>
        <v>-0.22957255962311507</v>
      </c>
      <c r="E294" s="2">
        <f>MACD!F294</f>
        <v>-0.13479487850066607</v>
      </c>
      <c r="F294" s="2">
        <f>'Moving Avg'!D294</f>
        <v>19.677300000000002</v>
      </c>
      <c r="G294" s="2">
        <f>'Moving Avg'!F294</f>
        <v>19.36037</v>
      </c>
      <c r="H294" s="2">
        <f>'Moving Avg'!G294</f>
        <v>19.471924000000008</v>
      </c>
      <c r="I294" s="2">
        <f>'Moving Avg'!H294</f>
        <v>18.768338499999999</v>
      </c>
      <c r="J294" s="5" t="str">
        <f>OBV!F294</f>
        <v>BULLISH</v>
      </c>
      <c r="K294" s="5" t="str">
        <f>OBV!G294</f>
        <v>NEUTRAL</v>
      </c>
      <c r="L294" s="5" t="str">
        <f>OBV!H294</f>
        <v>CONFIRMED BULLISH</v>
      </c>
      <c r="M294" s="7">
        <f t="shared" si="40"/>
        <v>25</v>
      </c>
      <c r="N294" s="7">
        <f t="shared" si="41"/>
        <v>100</v>
      </c>
      <c r="O294" s="7">
        <f t="shared" si="42"/>
        <v>50</v>
      </c>
      <c r="P294" s="7">
        <f t="shared" si="43"/>
        <v>83.5</v>
      </c>
      <c r="Q294" s="8">
        <f t="shared" si="44"/>
        <v>63.774999999999999</v>
      </c>
      <c r="R294" s="8">
        <f t="shared" si="45"/>
        <v>63.375</v>
      </c>
      <c r="S294" s="8">
        <f t="shared" si="46"/>
        <v>68.825000000000003</v>
      </c>
      <c r="T294" s="8">
        <f t="shared" si="47"/>
        <v>64.625</v>
      </c>
      <c r="U294" s="7">
        <f t="shared" si="48"/>
        <v>65.325000000000003</v>
      </c>
      <c r="V294" s="7">
        <f t="shared" si="49"/>
        <v>65.150000000000006</v>
      </c>
    </row>
    <row r="295" spans="1:22" ht="13.5" x14ac:dyDescent="0.25">
      <c r="A295" s="3">
        <f>RSI!A295</f>
        <v>45028</v>
      </c>
      <c r="B295" s="2">
        <f>RSI!B295</f>
        <v>19.728000000000002</v>
      </c>
      <c r="C295" s="2">
        <f>RSI!I295</f>
        <v>60.872810552817214</v>
      </c>
      <c r="D295" s="2">
        <f>MACD!E295</f>
        <v>-0.28166777312794267</v>
      </c>
      <c r="E295" s="2">
        <f>MACD!F295</f>
        <v>-0.16416945742612138</v>
      </c>
      <c r="F295" s="2">
        <f>'Moving Avg'!D295</f>
        <v>19.69314</v>
      </c>
      <c r="G295" s="2">
        <f>'Moving Avg'!F295</f>
        <v>19.384140000000006</v>
      </c>
      <c r="H295" s="2">
        <f>'Moving Avg'!G295</f>
        <v>19.470340000000007</v>
      </c>
      <c r="I295" s="2">
        <f>'Moving Avg'!H295</f>
        <v>18.794087999999999</v>
      </c>
      <c r="J295" s="5" t="str">
        <f>OBV!F295</f>
        <v>BULLISH</v>
      </c>
      <c r="K295" s="5" t="str">
        <f>OBV!G295</f>
        <v>NEUTRAL</v>
      </c>
      <c r="L295" s="5" t="str">
        <f>OBV!H295</f>
        <v>CONFIRMED BULLISH</v>
      </c>
      <c r="M295" s="7">
        <f t="shared" si="40"/>
        <v>25</v>
      </c>
      <c r="N295" s="7">
        <f t="shared" si="41"/>
        <v>100</v>
      </c>
      <c r="O295" s="7">
        <f t="shared" si="42"/>
        <v>50</v>
      </c>
      <c r="P295" s="7">
        <f t="shared" si="43"/>
        <v>83.5</v>
      </c>
      <c r="Q295" s="8">
        <f t="shared" si="44"/>
        <v>63.774999999999999</v>
      </c>
      <c r="R295" s="8">
        <f t="shared" si="45"/>
        <v>63.375</v>
      </c>
      <c r="S295" s="8">
        <f t="shared" si="46"/>
        <v>68.825000000000003</v>
      </c>
      <c r="T295" s="8">
        <f t="shared" si="47"/>
        <v>64.625</v>
      </c>
      <c r="U295" s="7">
        <f t="shared" si="48"/>
        <v>65.325000000000003</v>
      </c>
      <c r="V295" s="7">
        <f t="shared" si="49"/>
        <v>65.150000000000006</v>
      </c>
    </row>
    <row r="296" spans="1:22" ht="13.5" x14ac:dyDescent="0.25">
      <c r="A296" s="3">
        <f>RSI!A296</f>
        <v>45029</v>
      </c>
      <c r="B296" s="2">
        <f>RSI!B296</f>
        <v>19.411100000000001</v>
      </c>
      <c r="C296" s="2">
        <f>RSI!I296</f>
        <v>48.123615328613361</v>
      </c>
      <c r="D296" s="2">
        <f>MACD!E296</f>
        <v>-0.30392564384394305</v>
      </c>
      <c r="E296" s="2">
        <f>MACD!F296</f>
        <v>-0.19212069470968571</v>
      </c>
      <c r="F296" s="2">
        <f>'Moving Avg'!D296</f>
        <v>19.648780000000002</v>
      </c>
      <c r="G296" s="2">
        <f>'Moving Avg'!F296</f>
        <v>19.403950000000002</v>
      </c>
      <c r="H296" s="2">
        <f>'Moving Avg'!G296</f>
        <v>19.462892000000007</v>
      </c>
      <c r="I296" s="2">
        <f>'Moving Avg'!H296</f>
        <v>18.818252999999999</v>
      </c>
      <c r="J296" s="5" t="str">
        <f>OBV!F296</f>
        <v>BULLISH</v>
      </c>
      <c r="K296" s="5" t="str">
        <f>OBV!G296</f>
        <v>NEUTRAL</v>
      </c>
      <c r="L296" s="5" t="str">
        <f>OBV!H296</f>
        <v>BULLISH DIVERGENCE</v>
      </c>
      <c r="M296" s="7">
        <f t="shared" si="40"/>
        <v>25</v>
      </c>
      <c r="N296" s="7">
        <f t="shared" si="41"/>
        <v>100</v>
      </c>
      <c r="O296" s="7">
        <f t="shared" si="42"/>
        <v>50</v>
      </c>
      <c r="P296" s="7">
        <f t="shared" si="43"/>
        <v>66.5</v>
      </c>
      <c r="Q296" s="8">
        <f t="shared" si="44"/>
        <v>61.225000000000001</v>
      </c>
      <c r="R296" s="8">
        <f t="shared" si="45"/>
        <v>59.125</v>
      </c>
      <c r="S296" s="8">
        <f t="shared" si="46"/>
        <v>61.174999999999997</v>
      </c>
      <c r="T296" s="8">
        <f t="shared" si="47"/>
        <v>60.375</v>
      </c>
      <c r="U296" s="7">
        <f t="shared" si="48"/>
        <v>60.508333333333326</v>
      </c>
      <c r="V296" s="7">
        <f t="shared" si="49"/>
        <v>60.474999999999994</v>
      </c>
    </row>
    <row r="297" spans="1:22" ht="13.5" x14ac:dyDescent="0.25">
      <c r="A297" s="3">
        <f>RSI!A297</f>
        <v>45030</v>
      </c>
      <c r="B297" s="2">
        <f>RSI!B297</f>
        <v>19.411100000000001</v>
      </c>
      <c r="C297" s="2">
        <f>RSI!I297</f>
        <v>48.123615328613361</v>
      </c>
      <c r="D297" s="2">
        <f>MACD!E297</f>
        <v>-0.26146186000213234</v>
      </c>
      <c r="E297" s="2">
        <f>MACD!F297</f>
        <v>-0.20598892776817504</v>
      </c>
      <c r="F297" s="2">
        <f>'Moving Avg'!D297</f>
        <v>19.601240000000001</v>
      </c>
      <c r="G297" s="2">
        <f>'Moving Avg'!F297</f>
        <v>19.415834999999998</v>
      </c>
      <c r="H297" s="2">
        <f>'Moving Avg'!G297</f>
        <v>19.455604000000008</v>
      </c>
      <c r="I297" s="2">
        <f>'Moving Avg'!H297</f>
        <v>18.842061499999996</v>
      </c>
      <c r="J297" s="5" t="str">
        <f>OBV!F297</f>
        <v>BEARISH</v>
      </c>
      <c r="K297" s="5" t="str">
        <f>OBV!G297</f>
        <v>NEUTRAL</v>
      </c>
      <c r="L297" s="5" t="str">
        <f>OBV!H297</f>
        <v>CONFIRMED BEARISH</v>
      </c>
      <c r="M297" s="7">
        <f t="shared" si="40"/>
        <v>25</v>
      </c>
      <c r="N297" s="7">
        <f t="shared" si="41"/>
        <v>100</v>
      </c>
      <c r="O297" s="7">
        <f t="shared" si="42"/>
        <v>50</v>
      </c>
      <c r="P297" s="7">
        <f t="shared" si="43"/>
        <v>16.5</v>
      </c>
      <c r="Q297" s="8">
        <f t="shared" si="44"/>
        <v>53.725000000000001</v>
      </c>
      <c r="R297" s="8">
        <f t="shared" si="45"/>
        <v>46.625</v>
      </c>
      <c r="S297" s="8">
        <f t="shared" si="46"/>
        <v>38.674999999999997</v>
      </c>
      <c r="T297" s="8">
        <f t="shared" si="47"/>
        <v>47.875</v>
      </c>
      <c r="U297" s="7">
        <f t="shared" si="48"/>
        <v>46.341666666666661</v>
      </c>
      <c r="V297" s="7">
        <f t="shared" si="49"/>
        <v>46.724999999999994</v>
      </c>
    </row>
    <row r="298" spans="1:22" ht="13.5" x14ac:dyDescent="0.25">
      <c r="A298" s="3">
        <f>RSI!A298</f>
        <v>45033</v>
      </c>
      <c r="B298" s="2">
        <f>RSI!B298</f>
        <v>19.331900000000001</v>
      </c>
      <c r="C298" s="2">
        <f>RSI!I298</f>
        <v>45.369418705616468</v>
      </c>
      <c r="D298" s="2">
        <f>MACD!E298</f>
        <v>-0.17180776314598845</v>
      </c>
      <c r="E298" s="2">
        <f>MACD!F298</f>
        <v>-0.19915269484373774</v>
      </c>
      <c r="F298" s="2">
        <f>'Moving Avg'!D298</f>
        <v>19.522020000000005</v>
      </c>
      <c r="G298" s="2">
        <f>'Moving Avg'!F298</f>
        <v>19.419800000000002</v>
      </c>
      <c r="H298" s="2">
        <f>'Moving Avg'!G298</f>
        <v>19.446732000000008</v>
      </c>
      <c r="I298" s="2">
        <f>'Moving Avg'!H298</f>
        <v>18.866701999999993</v>
      </c>
      <c r="J298" s="5" t="str">
        <f>OBV!F298</f>
        <v>BEARISH</v>
      </c>
      <c r="K298" s="5" t="str">
        <f>OBV!G298</f>
        <v>NEUTRAL</v>
      </c>
      <c r="L298" s="5" t="str">
        <f>OBV!H298</f>
        <v>CONFIRMED BEARISH</v>
      </c>
      <c r="M298" s="7">
        <f t="shared" si="40"/>
        <v>25</v>
      </c>
      <c r="N298" s="7">
        <f t="shared" si="41"/>
        <v>0</v>
      </c>
      <c r="O298" s="7">
        <f t="shared" si="42"/>
        <v>50</v>
      </c>
      <c r="P298" s="7">
        <f t="shared" si="43"/>
        <v>16.5</v>
      </c>
      <c r="Q298" s="8">
        <f t="shared" si="44"/>
        <v>18.725000000000001</v>
      </c>
      <c r="R298" s="8">
        <f t="shared" si="45"/>
        <v>26.625</v>
      </c>
      <c r="S298" s="8">
        <f t="shared" si="46"/>
        <v>23.675000000000001</v>
      </c>
      <c r="T298" s="8">
        <f t="shared" si="47"/>
        <v>22.875</v>
      </c>
      <c r="U298" s="7">
        <f t="shared" si="48"/>
        <v>23.008333333333336</v>
      </c>
      <c r="V298" s="7">
        <f t="shared" si="49"/>
        <v>22.975000000000001</v>
      </c>
    </row>
    <row r="299" spans="1:22" ht="13.5" x14ac:dyDescent="0.25">
      <c r="A299" s="3">
        <f>RSI!A299</f>
        <v>45034</v>
      </c>
      <c r="B299" s="2">
        <f>RSI!B299</f>
        <v>19.331900000000001</v>
      </c>
      <c r="C299" s="2">
        <f>RSI!I299</f>
        <v>45.369418705616468</v>
      </c>
      <c r="D299" s="2">
        <f>MACD!E299</f>
        <v>-0.10615332528837129</v>
      </c>
      <c r="E299" s="2">
        <f>MACD!F299</f>
        <v>-0.18055282093266448</v>
      </c>
      <c r="F299" s="2">
        <f>'Moving Avg'!D299</f>
        <v>19.442800000000002</v>
      </c>
      <c r="G299" s="2">
        <f>'Moving Avg'!F299</f>
        <v>19.423765</v>
      </c>
      <c r="H299" s="2">
        <f>'Moving Avg'!G299</f>
        <v>19.430254000000009</v>
      </c>
      <c r="I299" s="2">
        <f>'Moving Avg'!H299</f>
        <v>18.890153999999992</v>
      </c>
      <c r="J299" s="5" t="str">
        <f>OBV!F299</f>
        <v>BEARISH</v>
      </c>
      <c r="K299" s="5" t="str">
        <f>OBV!G299</f>
        <v>NEUTRAL</v>
      </c>
      <c r="L299" s="5" t="str">
        <f>OBV!H299</f>
        <v>CONFIRMED BEARISH</v>
      </c>
      <c r="M299" s="7">
        <f t="shared" si="40"/>
        <v>25</v>
      </c>
      <c r="N299" s="7">
        <f t="shared" si="41"/>
        <v>0</v>
      </c>
      <c r="O299" s="7">
        <f t="shared" si="42"/>
        <v>50</v>
      </c>
      <c r="P299" s="7">
        <f t="shared" si="43"/>
        <v>16.5</v>
      </c>
      <c r="Q299" s="8">
        <f t="shared" si="44"/>
        <v>18.725000000000001</v>
      </c>
      <c r="R299" s="8">
        <f t="shared" si="45"/>
        <v>26.625</v>
      </c>
      <c r="S299" s="8">
        <f t="shared" si="46"/>
        <v>23.675000000000001</v>
      </c>
      <c r="T299" s="8">
        <f t="shared" si="47"/>
        <v>22.875</v>
      </c>
      <c r="U299" s="7">
        <f t="shared" si="48"/>
        <v>23.008333333333336</v>
      </c>
      <c r="V299" s="7">
        <f t="shared" si="49"/>
        <v>22.975000000000001</v>
      </c>
    </row>
    <row r="300" spans="1:22" ht="13.5" x14ac:dyDescent="0.25">
      <c r="A300" s="3">
        <f>RSI!A300</f>
        <v>45035</v>
      </c>
      <c r="B300" s="2">
        <f>RSI!B300</f>
        <v>19.331900000000001</v>
      </c>
      <c r="C300" s="2">
        <f>RSI!I300</f>
        <v>45.369418705616468</v>
      </c>
      <c r="D300" s="2">
        <f>MACD!E300</f>
        <v>-4.9893542633103749E-2</v>
      </c>
      <c r="E300" s="2">
        <f>MACD!F300</f>
        <v>-0.15442096527275234</v>
      </c>
      <c r="F300" s="2">
        <f>'Moving Avg'!D300</f>
        <v>19.363580000000002</v>
      </c>
      <c r="G300" s="2">
        <f>'Moving Avg'!F300</f>
        <v>19.42773</v>
      </c>
      <c r="H300" s="2">
        <f>'Moving Avg'!G300</f>
        <v>19.422648000000009</v>
      </c>
      <c r="I300" s="2">
        <f>'Moving Avg'!H300</f>
        <v>18.913962499999997</v>
      </c>
      <c r="J300" s="5" t="str">
        <f>OBV!F300</f>
        <v>BEARISH</v>
      </c>
      <c r="K300" s="5" t="str">
        <f>OBV!G300</f>
        <v>NEUTRAL</v>
      </c>
      <c r="L300" s="5" t="str">
        <f>OBV!H300</f>
        <v>CONFIRMED BEARISH</v>
      </c>
      <c r="M300" s="7">
        <f t="shared" si="40"/>
        <v>25</v>
      </c>
      <c r="N300" s="7">
        <f t="shared" si="41"/>
        <v>0</v>
      </c>
      <c r="O300" s="7">
        <f t="shared" si="42"/>
        <v>50</v>
      </c>
      <c r="P300" s="7">
        <f t="shared" si="43"/>
        <v>16.5</v>
      </c>
      <c r="Q300" s="8">
        <f t="shared" si="44"/>
        <v>18.725000000000001</v>
      </c>
      <c r="R300" s="8">
        <f t="shared" si="45"/>
        <v>26.625</v>
      </c>
      <c r="S300" s="8">
        <f t="shared" si="46"/>
        <v>23.675000000000001</v>
      </c>
      <c r="T300" s="8">
        <f t="shared" si="47"/>
        <v>22.875</v>
      </c>
      <c r="U300" s="7">
        <f t="shared" si="48"/>
        <v>23.008333333333336</v>
      </c>
      <c r="V300" s="7">
        <f t="shared" si="49"/>
        <v>22.975000000000001</v>
      </c>
    </row>
    <row r="301" spans="1:22" ht="13.5" x14ac:dyDescent="0.25">
      <c r="A301" s="3">
        <f>RSI!A301</f>
        <v>45036</v>
      </c>
      <c r="B301" s="2">
        <f>RSI!B301</f>
        <v>18.1751</v>
      </c>
      <c r="C301" s="2">
        <f>RSI!I301</f>
        <v>22.195779396905095</v>
      </c>
      <c r="D301" s="2">
        <f>MACD!E301</f>
        <v>8.1607353095471069E-2</v>
      </c>
      <c r="E301" s="2">
        <f>MACD!F301</f>
        <v>-0.10721530159910767</v>
      </c>
      <c r="F301" s="2">
        <f>'Moving Avg'!D301</f>
        <v>19.116379999999999</v>
      </c>
      <c r="G301" s="2">
        <f>'Moving Avg'!F301</f>
        <v>19.373854999999999</v>
      </c>
      <c r="H301" s="2">
        <f>'Moving Avg'!G301</f>
        <v>19.391906000000009</v>
      </c>
      <c r="I301" s="2">
        <f>'Moving Avg'!H301</f>
        <v>18.932343499999995</v>
      </c>
      <c r="J301" s="5" t="str">
        <f>OBV!F301</f>
        <v>BEARISH</v>
      </c>
      <c r="K301" s="5" t="str">
        <f>OBV!G301</f>
        <v>NEUTRAL</v>
      </c>
      <c r="L301" s="5" t="str">
        <f>OBV!H301</f>
        <v>CONFIRMED BEARISH</v>
      </c>
      <c r="M301" s="7">
        <f t="shared" si="40"/>
        <v>50</v>
      </c>
      <c r="N301" s="7">
        <f t="shared" si="41"/>
        <v>0</v>
      </c>
      <c r="O301" s="7">
        <f t="shared" si="42"/>
        <v>50</v>
      </c>
      <c r="P301" s="7">
        <f t="shared" si="43"/>
        <v>16.5</v>
      </c>
      <c r="Q301" s="8">
        <f t="shared" si="44"/>
        <v>27.475000000000001</v>
      </c>
      <c r="R301" s="8">
        <f t="shared" si="45"/>
        <v>31.625</v>
      </c>
      <c r="S301" s="8">
        <f t="shared" si="46"/>
        <v>27.425000000000001</v>
      </c>
      <c r="T301" s="8">
        <f t="shared" si="47"/>
        <v>29.125</v>
      </c>
      <c r="U301" s="7">
        <f t="shared" si="48"/>
        <v>28.841666666666669</v>
      </c>
      <c r="V301" s="7">
        <f t="shared" si="49"/>
        <v>28.912500000000001</v>
      </c>
    </row>
    <row r="302" spans="1:22" ht="13.5" x14ac:dyDescent="0.25">
      <c r="A302" s="3">
        <f>RSI!A302</f>
        <v>45040</v>
      </c>
      <c r="B302" s="2">
        <f>RSI!B302</f>
        <v>19.014900000000001</v>
      </c>
      <c r="C302" s="2">
        <f>RSI!I302</f>
        <v>44.398997458482164</v>
      </c>
      <c r="D302" s="2">
        <f>MACD!E302</f>
        <v>0.14055697393016331</v>
      </c>
      <c r="E302" s="2">
        <f>MACD!F302</f>
        <v>-5.7660846493253468E-2</v>
      </c>
      <c r="F302" s="2">
        <f>'Moving Avg'!D302</f>
        <v>19.037140000000001</v>
      </c>
      <c r="G302" s="2">
        <f>'Moving Avg'!F302</f>
        <v>19.363950000000003</v>
      </c>
      <c r="H302" s="2">
        <f>'Moving Avg'!G302</f>
        <v>19.37780200000001</v>
      </c>
      <c r="I302" s="2">
        <f>'Moving Avg'!H302</f>
        <v>18.954249999999995</v>
      </c>
      <c r="J302" s="5" t="str">
        <f>OBV!F302</f>
        <v>BEARISH</v>
      </c>
      <c r="K302" s="5" t="str">
        <f>OBV!G302</f>
        <v>NEUTRAL</v>
      </c>
      <c r="L302" s="5" t="str">
        <f>OBV!H302</f>
        <v>CONFIRMED BEARISH</v>
      </c>
      <c r="M302" s="7">
        <f t="shared" si="40"/>
        <v>25</v>
      </c>
      <c r="N302" s="7">
        <f t="shared" si="41"/>
        <v>0</v>
      </c>
      <c r="O302" s="7">
        <f t="shared" si="42"/>
        <v>50</v>
      </c>
      <c r="P302" s="7">
        <f t="shared" si="43"/>
        <v>16.5</v>
      </c>
      <c r="Q302" s="8">
        <f t="shared" si="44"/>
        <v>18.725000000000001</v>
      </c>
      <c r="R302" s="8">
        <f t="shared" si="45"/>
        <v>26.625</v>
      </c>
      <c r="S302" s="8">
        <f t="shared" si="46"/>
        <v>23.675000000000001</v>
      </c>
      <c r="T302" s="8">
        <f t="shared" si="47"/>
        <v>22.875</v>
      </c>
      <c r="U302" s="7">
        <f t="shared" si="48"/>
        <v>23.008333333333336</v>
      </c>
      <c r="V302" s="7">
        <f t="shared" si="49"/>
        <v>22.975000000000001</v>
      </c>
    </row>
    <row r="303" spans="1:22" ht="13.5" x14ac:dyDescent="0.25">
      <c r="A303" s="3">
        <f>RSI!A303</f>
        <v>45041</v>
      </c>
      <c r="B303" s="2">
        <f>RSI!B303</f>
        <v>19.007000000000001</v>
      </c>
      <c r="C303" s="2">
        <f>RSI!I303</f>
        <v>44.271009798123941</v>
      </c>
      <c r="D303" s="2">
        <f>MACD!E303</f>
        <v>0.20513451761625845</v>
      </c>
      <c r="E303" s="2">
        <f>MACD!F303</f>
        <v>-5.1017736713510828E-3</v>
      </c>
      <c r="F303" s="2">
        <f>'Moving Avg'!D303</f>
        <v>18.972160000000002</v>
      </c>
      <c r="G303" s="2">
        <f>'Moving Avg'!F303</f>
        <v>19.355630000000005</v>
      </c>
      <c r="H303" s="2">
        <f>'Moving Avg'!G303</f>
        <v>19.365124000000009</v>
      </c>
      <c r="I303" s="2">
        <f>'Moving Avg'!H303</f>
        <v>18.976077499999995</v>
      </c>
      <c r="J303" s="5" t="str">
        <f>OBV!F303</f>
        <v>BULLISH</v>
      </c>
      <c r="K303" s="5" t="str">
        <f>OBV!G303</f>
        <v>NEUTRAL</v>
      </c>
      <c r="L303" s="5" t="str">
        <f>OBV!H303</f>
        <v>BULLISH DIVERGENCE</v>
      </c>
      <c r="M303" s="7">
        <f t="shared" si="40"/>
        <v>25</v>
      </c>
      <c r="N303" s="7">
        <f t="shared" si="41"/>
        <v>0</v>
      </c>
      <c r="O303" s="7">
        <f t="shared" si="42"/>
        <v>0</v>
      </c>
      <c r="P303" s="7">
        <f t="shared" si="43"/>
        <v>66.5</v>
      </c>
      <c r="Q303" s="8">
        <f t="shared" si="44"/>
        <v>18.725000000000001</v>
      </c>
      <c r="R303" s="8">
        <f t="shared" si="45"/>
        <v>21.625</v>
      </c>
      <c r="S303" s="8">
        <f t="shared" si="46"/>
        <v>33.674999999999997</v>
      </c>
      <c r="T303" s="8">
        <f t="shared" si="47"/>
        <v>22.875</v>
      </c>
      <c r="U303" s="7">
        <f t="shared" si="48"/>
        <v>24.675000000000001</v>
      </c>
      <c r="V303" s="7">
        <f t="shared" si="49"/>
        <v>24.225000000000001</v>
      </c>
    </row>
    <row r="304" spans="1:22" ht="13.5" x14ac:dyDescent="0.25">
      <c r="A304" s="3">
        <f>RSI!A304</f>
        <v>45042</v>
      </c>
      <c r="B304" s="2">
        <f>RSI!B304</f>
        <v>17.873999999999999</v>
      </c>
      <c r="C304" s="2">
        <f>RSI!I304</f>
        <v>30.632544317022393</v>
      </c>
      <c r="D304" s="2">
        <f>MACD!E304</f>
        <v>0.34553419409264308</v>
      </c>
      <c r="E304" s="2">
        <f>MACD!F304</f>
        <v>6.5025419881447763E-2</v>
      </c>
      <c r="F304" s="2">
        <f>'Moving Avg'!D304</f>
        <v>18.680579999999999</v>
      </c>
      <c r="G304" s="2">
        <f>'Moving Avg'!F304</f>
        <v>19.290660000000006</v>
      </c>
      <c r="H304" s="2">
        <f>'Moving Avg'!G304</f>
        <v>19.328520000000012</v>
      </c>
      <c r="I304" s="2">
        <f>'Moving Avg'!H304</f>
        <v>18.992239999999992</v>
      </c>
      <c r="J304" s="5" t="str">
        <f>OBV!F304</f>
        <v>BEARISH</v>
      </c>
      <c r="K304" s="5" t="str">
        <f>OBV!G304</f>
        <v>NEUTRAL</v>
      </c>
      <c r="L304" s="5" t="str">
        <f>OBV!H304</f>
        <v>CONFIRMED BEARISH</v>
      </c>
      <c r="M304" s="7">
        <f t="shared" si="40"/>
        <v>25</v>
      </c>
      <c r="N304" s="7">
        <f t="shared" si="41"/>
        <v>0</v>
      </c>
      <c r="O304" s="7">
        <f t="shared" si="42"/>
        <v>0</v>
      </c>
      <c r="P304" s="7">
        <f t="shared" si="43"/>
        <v>16.5</v>
      </c>
      <c r="Q304" s="8">
        <f t="shared" si="44"/>
        <v>11.225</v>
      </c>
      <c r="R304" s="8">
        <f t="shared" si="45"/>
        <v>9.125</v>
      </c>
      <c r="S304" s="8">
        <f t="shared" si="46"/>
        <v>11.175000000000001</v>
      </c>
      <c r="T304" s="8">
        <f t="shared" si="47"/>
        <v>10.375</v>
      </c>
      <c r="U304" s="7">
        <f t="shared" si="48"/>
        <v>10.508333333333335</v>
      </c>
      <c r="V304" s="7">
        <f t="shared" si="49"/>
        <v>10.475000000000001</v>
      </c>
    </row>
    <row r="305" spans="1:22" ht="13.5" x14ac:dyDescent="0.25">
      <c r="A305" s="3">
        <f>RSI!A305</f>
        <v>45043</v>
      </c>
      <c r="B305" s="2">
        <f>RSI!B305</f>
        <v>18.8565</v>
      </c>
      <c r="C305" s="2">
        <f>RSI!I305</f>
        <v>46.130553850656213</v>
      </c>
      <c r="D305" s="2">
        <f>MACD!E305</f>
        <v>0.3999466563565619</v>
      </c>
      <c r="E305" s="2">
        <f>MACD!F305</f>
        <v>0.13200966717647061</v>
      </c>
      <c r="F305" s="2">
        <f>'Moving Avg'!D305</f>
        <v>18.5855</v>
      </c>
      <c r="G305" s="2">
        <f>'Moving Avg'!F305</f>
        <v>19.282740000000004</v>
      </c>
      <c r="H305" s="2">
        <f>'Moving Avg'!G305</f>
        <v>19.312992000000008</v>
      </c>
      <c r="I305" s="2">
        <f>'Moving Avg'!H305</f>
        <v>19.013631999999994</v>
      </c>
      <c r="J305" s="5" t="str">
        <f>OBV!F305</f>
        <v>BULLISH</v>
      </c>
      <c r="K305" s="5" t="str">
        <f>OBV!G305</f>
        <v>NEUTRAL</v>
      </c>
      <c r="L305" s="5" t="str">
        <f>OBV!H305</f>
        <v>BULLISH DIVERGENCE</v>
      </c>
      <c r="M305" s="7">
        <f t="shared" si="40"/>
        <v>25</v>
      </c>
      <c r="N305" s="7">
        <f t="shared" si="41"/>
        <v>0</v>
      </c>
      <c r="O305" s="7">
        <f t="shared" si="42"/>
        <v>0</v>
      </c>
      <c r="P305" s="7">
        <f t="shared" si="43"/>
        <v>66.5</v>
      </c>
      <c r="Q305" s="8">
        <f t="shared" si="44"/>
        <v>18.725000000000001</v>
      </c>
      <c r="R305" s="8">
        <f t="shared" si="45"/>
        <v>21.625</v>
      </c>
      <c r="S305" s="8">
        <f t="shared" si="46"/>
        <v>33.674999999999997</v>
      </c>
      <c r="T305" s="8">
        <f t="shared" si="47"/>
        <v>22.875</v>
      </c>
      <c r="U305" s="7">
        <f t="shared" si="48"/>
        <v>24.675000000000001</v>
      </c>
      <c r="V305" s="7">
        <f t="shared" si="49"/>
        <v>24.225000000000001</v>
      </c>
    </row>
    <row r="306" spans="1:22" ht="13.5" x14ac:dyDescent="0.25">
      <c r="A306" s="3">
        <f>RSI!A306</f>
        <v>45044</v>
      </c>
      <c r="B306" s="2">
        <f>RSI!B306</f>
        <v>19.292200000000001</v>
      </c>
      <c r="C306" s="2">
        <f>RSI!I306</f>
        <v>51.324206304200828</v>
      </c>
      <c r="D306" s="2">
        <f>MACD!E306</f>
        <v>0.36692340990969896</v>
      </c>
      <c r="E306" s="2">
        <f>MACD!F306</f>
        <v>0.1789924157231163</v>
      </c>
      <c r="F306" s="2">
        <f>'Moving Avg'!D306</f>
        <v>18.808920000000001</v>
      </c>
      <c r="G306" s="2">
        <f>'Moving Avg'!F306</f>
        <v>19.296605</v>
      </c>
      <c r="H306" s="2">
        <f>'Moving Avg'!G306</f>
        <v>19.306336000000009</v>
      </c>
      <c r="I306" s="2">
        <f>'Moving Avg'!H306</f>
        <v>19.035617999999992</v>
      </c>
      <c r="J306" s="5" t="str">
        <f>OBV!F306</f>
        <v>BULLISH</v>
      </c>
      <c r="K306" s="5" t="str">
        <f>OBV!G306</f>
        <v>NEUTRAL</v>
      </c>
      <c r="L306" s="5" t="str">
        <f>OBV!H306</f>
        <v>CONFIRMED BULLISH</v>
      </c>
      <c r="M306" s="7">
        <f t="shared" si="40"/>
        <v>25</v>
      </c>
      <c r="N306" s="7">
        <f t="shared" si="41"/>
        <v>0</v>
      </c>
      <c r="O306" s="7">
        <f t="shared" si="42"/>
        <v>0</v>
      </c>
      <c r="P306" s="7">
        <f t="shared" si="43"/>
        <v>83.5</v>
      </c>
      <c r="Q306" s="8">
        <f t="shared" si="44"/>
        <v>21.274999999999999</v>
      </c>
      <c r="R306" s="8">
        <f t="shared" si="45"/>
        <v>25.875</v>
      </c>
      <c r="S306" s="8">
        <f t="shared" si="46"/>
        <v>41.325000000000003</v>
      </c>
      <c r="T306" s="8">
        <f t="shared" si="47"/>
        <v>27.125</v>
      </c>
      <c r="U306" s="7">
        <f t="shared" si="48"/>
        <v>29.491666666666664</v>
      </c>
      <c r="V306" s="7">
        <f t="shared" si="49"/>
        <v>28.9</v>
      </c>
    </row>
    <row r="307" spans="1:22" ht="13.5" x14ac:dyDescent="0.25">
      <c r="A307" s="3">
        <f>RSI!A307</f>
        <v>45048</v>
      </c>
      <c r="B307" s="2">
        <f>RSI!B307</f>
        <v>19.395199999999999</v>
      </c>
      <c r="C307" s="2">
        <f>RSI!I307</f>
        <v>52.490335544324658</v>
      </c>
      <c r="D307" s="2">
        <f>MACD!E307</f>
        <v>0.3305943887913898</v>
      </c>
      <c r="E307" s="2">
        <f>MACD!F307</f>
        <v>0.20931281033677102</v>
      </c>
      <c r="F307" s="2">
        <f>'Moving Avg'!D307</f>
        <v>18.884979999999999</v>
      </c>
      <c r="G307" s="2">
        <f>'Moving Avg'!F307</f>
        <v>19.295809999999999</v>
      </c>
      <c r="H307" s="2">
        <f>'Moving Avg'!G307</f>
        <v>19.301582000000007</v>
      </c>
      <c r="I307" s="2">
        <f>'Moving Avg'!H307</f>
        <v>19.053681999999991</v>
      </c>
      <c r="J307" s="5" t="str">
        <f>OBV!F307</f>
        <v>BULLISH</v>
      </c>
      <c r="K307" s="5" t="str">
        <f>OBV!G307</f>
        <v>NEUTRAL</v>
      </c>
      <c r="L307" s="5" t="str">
        <f>OBV!H307</f>
        <v>CONFIRMED BULLISH</v>
      </c>
      <c r="M307" s="7">
        <f t="shared" si="40"/>
        <v>25</v>
      </c>
      <c r="N307" s="7">
        <f t="shared" si="41"/>
        <v>0</v>
      </c>
      <c r="O307" s="7">
        <f t="shared" si="42"/>
        <v>0</v>
      </c>
      <c r="P307" s="7">
        <f t="shared" si="43"/>
        <v>83.5</v>
      </c>
      <c r="Q307" s="8">
        <f t="shared" si="44"/>
        <v>21.274999999999999</v>
      </c>
      <c r="R307" s="8">
        <f t="shared" si="45"/>
        <v>25.875</v>
      </c>
      <c r="S307" s="8">
        <f t="shared" si="46"/>
        <v>41.325000000000003</v>
      </c>
      <c r="T307" s="8">
        <f t="shared" si="47"/>
        <v>27.125</v>
      </c>
      <c r="U307" s="7">
        <f t="shared" si="48"/>
        <v>29.491666666666664</v>
      </c>
      <c r="V307" s="7">
        <f t="shared" si="49"/>
        <v>28.9</v>
      </c>
    </row>
    <row r="308" spans="1:22" ht="13.5" x14ac:dyDescent="0.25">
      <c r="A308" s="3">
        <f>RSI!A308</f>
        <v>45049</v>
      </c>
      <c r="B308" s="2">
        <f>RSI!B308</f>
        <v>19.371500000000001</v>
      </c>
      <c r="C308" s="2">
        <f>RSI!I308</f>
        <v>52.180566342623408</v>
      </c>
      <c r="D308" s="2">
        <f>MACD!E308</f>
        <v>0.28811615983782701</v>
      </c>
      <c r="E308" s="2">
        <f>MACD!F308</f>
        <v>0.22507348023698223</v>
      </c>
      <c r="F308" s="2">
        <f>'Moving Avg'!D308</f>
        <v>18.957879999999999</v>
      </c>
      <c r="G308" s="2">
        <f>'Moving Avg'!F308</f>
        <v>19.278380000000002</v>
      </c>
      <c r="H308" s="2">
        <f>'Moving Avg'!G308</f>
        <v>19.296354000000008</v>
      </c>
      <c r="I308" s="2">
        <f>'Moving Avg'!H308</f>
        <v>19.072102999999995</v>
      </c>
      <c r="J308" s="5" t="str">
        <f>OBV!F308</f>
        <v>BULLISH</v>
      </c>
      <c r="K308" s="5" t="str">
        <f>OBV!G308</f>
        <v>NEUTRAL</v>
      </c>
      <c r="L308" s="5" t="str">
        <f>OBV!H308</f>
        <v>CONFIRMED BULLISH</v>
      </c>
      <c r="M308" s="7">
        <f t="shared" si="40"/>
        <v>25</v>
      </c>
      <c r="N308" s="7">
        <f t="shared" si="41"/>
        <v>0</v>
      </c>
      <c r="O308" s="7">
        <f t="shared" si="42"/>
        <v>0</v>
      </c>
      <c r="P308" s="7">
        <f t="shared" si="43"/>
        <v>83.5</v>
      </c>
      <c r="Q308" s="8">
        <f t="shared" si="44"/>
        <v>21.274999999999999</v>
      </c>
      <c r="R308" s="8">
        <f t="shared" si="45"/>
        <v>25.875</v>
      </c>
      <c r="S308" s="8">
        <f t="shared" si="46"/>
        <v>41.325000000000003</v>
      </c>
      <c r="T308" s="8">
        <f t="shared" si="47"/>
        <v>27.125</v>
      </c>
      <c r="U308" s="7">
        <f t="shared" si="48"/>
        <v>29.491666666666664</v>
      </c>
      <c r="V308" s="7">
        <f t="shared" si="49"/>
        <v>28.9</v>
      </c>
    </row>
    <row r="309" spans="1:22" ht="13.5" x14ac:dyDescent="0.25">
      <c r="A309" s="3">
        <f>RSI!A309</f>
        <v>45050</v>
      </c>
      <c r="B309" s="2">
        <f>RSI!B309</f>
        <v>19.331900000000001</v>
      </c>
      <c r="C309" s="2">
        <f>RSI!I309</f>
        <v>51.632274645892288</v>
      </c>
      <c r="D309" s="2">
        <f>MACD!E309</f>
        <v>0.25403417236893588</v>
      </c>
      <c r="E309" s="2">
        <f>MACD!F309</f>
        <v>0.23086561866337296</v>
      </c>
      <c r="F309" s="2">
        <f>'Moving Avg'!D309</f>
        <v>19.249460000000003</v>
      </c>
      <c r="G309" s="2">
        <f>'Moving Avg'!F309</f>
        <v>19.262535000000003</v>
      </c>
      <c r="H309" s="2">
        <f>'Moving Avg'!G309</f>
        <v>19.290492000000008</v>
      </c>
      <c r="I309" s="2">
        <f>'Moving Avg'!H309</f>
        <v>19.089572999999994</v>
      </c>
      <c r="J309" s="5" t="str">
        <f>OBV!F309</f>
        <v>BULLISH</v>
      </c>
      <c r="K309" s="5" t="str">
        <f>OBV!G309</f>
        <v>NEUTRAL</v>
      </c>
      <c r="L309" s="5" t="str">
        <f>OBV!H309</f>
        <v>CONFIRMED BULLISH</v>
      </c>
      <c r="M309" s="7">
        <f t="shared" si="40"/>
        <v>25</v>
      </c>
      <c r="N309" s="7">
        <f t="shared" si="41"/>
        <v>0</v>
      </c>
      <c r="O309" s="7">
        <f t="shared" si="42"/>
        <v>50</v>
      </c>
      <c r="P309" s="7">
        <f t="shared" si="43"/>
        <v>83.5</v>
      </c>
      <c r="Q309" s="8">
        <f t="shared" si="44"/>
        <v>28.774999999999999</v>
      </c>
      <c r="R309" s="8">
        <f t="shared" si="45"/>
        <v>43.375</v>
      </c>
      <c r="S309" s="8">
        <f t="shared" si="46"/>
        <v>53.825000000000003</v>
      </c>
      <c r="T309" s="8">
        <f t="shared" si="47"/>
        <v>39.625</v>
      </c>
      <c r="U309" s="7">
        <f t="shared" si="48"/>
        <v>41.991666666666667</v>
      </c>
      <c r="V309" s="7">
        <f t="shared" si="49"/>
        <v>41.400000000000006</v>
      </c>
    </row>
    <row r="310" spans="1:22" ht="13.5" x14ac:dyDescent="0.25">
      <c r="A310" s="3">
        <f>RSI!A310</f>
        <v>45051</v>
      </c>
      <c r="B310" s="2">
        <f>RSI!B310</f>
        <v>18.230599999999999</v>
      </c>
      <c r="C310" s="2">
        <f>RSI!I310</f>
        <v>39.273019228434421</v>
      </c>
      <c r="D310" s="2">
        <f>MACD!E310</f>
        <v>0.30601456198881749</v>
      </c>
      <c r="E310" s="2">
        <f>MACD!F310</f>
        <v>0.24589540732846188</v>
      </c>
      <c r="F310" s="2">
        <f>'Moving Avg'!D310</f>
        <v>19.124279999999999</v>
      </c>
      <c r="G310" s="2">
        <f>'Moving Avg'!F310</f>
        <v>19.191624999999998</v>
      </c>
      <c r="H310" s="2">
        <f>'Moving Avg'!G310</f>
        <v>19.262446000000008</v>
      </c>
      <c r="I310" s="2">
        <f>'Moving Avg'!H310</f>
        <v>19.101892999999997</v>
      </c>
      <c r="J310" s="5" t="str">
        <f>OBV!F310</f>
        <v>BULLISH</v>
      </c>
      <c r="K310" s="5" t="str">
        <f>OBV!G310</f>
        <v>NEUTRAL</v>
      </c>
      <c r="L310" s="5" t="str">
        <f>OBV!H310</f>
        <v>BULLISH DIVERGENCE</v>
      </c>
      <c r="M310" s="7">
        <f t="shared" si="40"/>
        <v>25</v>
      </c>
      <c r="N310" s="7">
        <f t="shared" si="41"/>
        <v>0</v>
      </c>
      <c r="O310" s="7">
        <f t="shared" si="42"/>
        <v>50</v>
      </c>
      <c r="P310" s="7">
        <f t="shared" si="43"/>
        <v>66.5</v>
      </c>
      <c r="Q310" s="8">
        <f t="shared" si="44"/>
        <v>26.225000000000001</v>
      </c>
      <c r="R310" s="8">
        <f t="shared" si="45"/>
        <v>39.125</v>
      </c>
      <c r="S310" s="8">
        <f t="shared" si="46"/>
        <v>46.174999999999997</v>
      </c>
      <c r="T310" s="8">
        <f t="shared" si="47"/>
        <v>35.375</v>
      </c>
      <c r="U310" s="7">
        <f t="shared" si="48"/>
        <v>37.174999999999997</v>
      </c>
      <c r="V310" s="7">
        <f t="shared" si="49"/>
        <v>36.724999999999994</v>
      </c>
    </row>
    <row r="311" spans="1:22" ht="13.5" x14ac:dyDescent="0.25">
      <c r="A311" s="3">
        <f>RSI!A311</f>
        <v>45054</v>
      </c>
      <c r="B311" s="2">
        <f>RSI!B311</f>
        <v>19.292200000000001</v>
      </c>
      <c r="C311" s="2">
        <f>RSI!I311</f>
        <v>51.359704376624165</v>
      </c>
      <c r="D311" s="2">
        <f>MACD!E311</f>
        <v>9.9196752580020586E-2</v>
      </c>
      <c r="E311" s="2">
        <f>MACD!F311</f>
        <v>0.21655567637877365</v>
      </c>
      <c r="F311" s="2">
        <f>'Moving Avg'!D311</f>
        <v>19.124279999999999</v>
      </c>
      <c r="G311" s="2">
        <f>'Moving Avg'!F311</f>
        <v>19.174590000000002</v>
      </c>
      <c r="H311" s="2">
        <f>'Moving Avg'!G311</f>
        <v>19.256582000000005</v>
      </c>
      <c r="I311" s="2">
        <f>'Moving Avg'!H311</f>
        <v>19.119956999999996</v>
      </c>
      <c r="J311" s="5" t="str">
        <f>OBV!F311</f>
        <v>BEARISH</v>
      </c>
      <c r="K311" s="5" t="str">
        <f>OBV!G311</f>
        <v>NEUTRAL</v>
      </c>
      <c r="L311" s="5" t="str">
        <f>OBV!H311</f>
        <v>NEUTRAL</v>
      </c>
      <c r="M311" s="7">
        <f t="shared" si="40"/>
        <v>25</v>
      </c>
      <c r="N311" s="7">
        <f t="shared" si="41"/>
        <v>100</v>
      </c>
      <c r="O311" s="7">
        <f t="shared" si="42"/>
        <v>50</v>
      </c>
      <c r="P311" s="7">
        <f t="shared" si="43"/>
        <v>16.5</v>
      </c>
      <c r="Q311" s="8">
        <f t="shared" si="44"/>
        <v>53.725000000000001</v>
      </c>
      <c r="R311" s="8">
        <f t="shared" si="45"/>
        <v>46.625</v>
      </c>
      <c r="S311" s="8">
        <f t="shared" si="46"/>
        <v>38.674999999999997</v>
      </c>
      <c r="T311" s="8">
        <f t="shared" si="47"/>
        <v>47.875</v>
      </c>
      <c r="U311" s="7">
        <f t="shared" si="48"/>
        <v>46.341666666666661</v>
      </c>
      <c r="V311" s="7">
        <f t="shared" si="49"/>
        <v>46.724999999999994</v>
      </c>
    </row>
    <row r="312" spans="1:22" ht="13.5" x14ac:dyDescent="0.25">
      <c r="A312" s="3">
        <f>RSI!A312</f>
        <v>45055</v>
      </c>
      <c r="B312" s="2">
        <f>RSI!B312</f>
        <v>19.3477</v>
      </c>
      <c r="C312" s="2">
        <f>RSI!I312</f>
        <v>51.898717000673749</v>
      </c>
      <c r="D312" s="2">
        <f>MACD!E312</f>
        <v>4.8387964552272678E-2</v>
      </c>
      <c r="E312" s="2">
        <f>MACD!F312</f>
        <v>0.18292213401347346</v>
      </c>
      <c r="F312" s="2">
        <f>'Moving Avg'!D312</f>
        <v>19.114780000000003</v>
      </c>
      <c r="G312" s="2">
        <f>'Moving Avg'!F312</f>
        <v>19.159534999999998</v>
      </c>
      <c r="H312" s="2">
        <f>'Moving Avg'!G312</f>
        <v>19.250878000000004</v>
      </c>
      <c r="I312" s="2">
        <f>'Moving Avg'!H312</f>
        <v>19.138258999999994</v>
      </c>
      <c r="J312" s="5" t="str">
        <f>OBV!F312</f>
        <v>BEARISH</v>
      </c>
      <c r="K312" s="5" t="str">
        <f>OBV!G312</f>
        <v>NEUTRAL</v>
      </c>
      <c r="L312" s="5" t="str">
        <f>OBV!H312</f>
        <v>CONFIRMED BEARISH</v>
      </c>
      <c r="M312" s="7">
        <f t="shared" si="40"/>
        <v>25</v>
      </c>
      <c r="N312" s="7">
        <f t="shared" si="41"/>
        <v>100</v>
      </c>
      <c r="O312" s="7">
        <f t="shared" si="42"/>
        <v>0</v>
      </c>
      <c r="P312" s="7">
        <f t="shared" si="43"/>
        <v>16.5</v>
      </c>
      <c r="Q312" s="8">
        <f t="shared" si="44"/>
        <v>46.225000000000001</v>
      </c>
      <c r="R312" s="8">
        <f t="shared" si="45"/>
        <v>29.125</v>
      </c>
      <c r="S312" s="8">
        <f t="shared" si="46"/>
        <v>26.175000000000001</v>
      </c>
      <c r="T312" s="8">
        <f t="shared" si="47"/>
        <v>35.375</v>
      </c>
      <c r="U312" s="7">
        <f t="shared" si="48"/>
        <v>33.841666666666661</v>
      </c>
      <c r="V312" s="7">
        <f t="shared" si="49"/>
        <v>34.224999999999994</v>
      </c>
    </row>
    <row r="313" spans="1:22" ht="13.5" x14ac:dyDescent="0.25">
      <c r="A313" s="3">
        <f>RSI!A313</f>
        <v>45056</v>
      </c>
      <c r="B313" s="2">
        <f>RSI!B313</f>
        <v>19.331900000000001</v>
      </c>
      <c r="C313" s="2">
        <f>RSI!I313</f>
        <v>51.722991353211427</v>
      </c>
      <c r="D313" s="2">
        <f>MACD!E313</f>
        <v>4.1914729117067395E-3</v>
      </c>
      <c r="E313" s="2">
        <f>MACD!F313</f>
        <v>0.14717600179312013</v>
      </c>
      <c r="F313" s="2">
        <f>'Moving Avg'!D313</f>
        <v>19.106860000000001</v>
      </c>
      <c r="G313" s="2">
        <f>'Moving Avg'!F313</f>
        <v>19.139730000000004</v>
      </c>
      <c r="H313" s="2">
        <f>'Moving Avg'!G313</f>
        <v>19.244858000000004</v>
      </c>
      <c r="I313" s="2">
        <f>'Moving Avg'!H313</f>
        <v>19.156481999999997</v>
      </c>
      <c r="J313" s="5" t="str">
        <f>OBV!F313</f>
        <v>BEARISH</v>
      </c>
      <c r="K313" s="5" t="str">
        <f>OBV!G313</f>
        <v>NEUTRAL</v>
      </c>
      <c r="L313" s="5" t="str">
        <f>OBV!H313</f>
        <v>CONFIRMED BEARISH</v>
      </c>
      <c r="M313" s="7">
        <f t="shared" si="40"/>
        <v>25</v>
      </c>
      <c r="N313" s="7">
        <f t="shared" si="41"/>
        <v>100</v>
      </c>
      <c r="O313" s="7">
        <f t="shared" si="42"/>
        <v>0</v>
      </c>
      <c r="P313" s="7">
        <f t="shared" si="43"/>
        <v>16.5</v>
      </c>
      <c r="Q313" s="8">
        <f t="shared" si="44"/>
        <v>46.225000000000001</v>
      </c>
      <c r="R313" s="8">
        <f t="shared" si="45"/>
        <v>29.125</v>
      </c>
      <c r="S313" s="8">
        <f t="shared" si="46"/>
        <v>26.175000000000001</v>
      </c>
      <c r="T313" s="8">
        <f t="shared" si="47"/>
        <v>35.375</v>
      </c>
      <c r="U313" s="7">
        <f t="shared" si="48"/>
        <v>33.841666666666661</v>
      </c>
      <c r="V313" s="7">
        <f t="shared" si="49"/>
        <v>34.224999999999994</v>
      </c>
    </row>
    <row r="314" spans="1:22" ht="13.5" x14ac:dyDescent="0.25">
      <c r="A314" s="3">
        <f>RSI!A314</f>
        <v>45057</v>
      </c>
      <c r="B314" s="2">
        <f>RSI!B314</f>
        <v>19.173400000000001</v>
      </c>
      <c r="C314" s="2">
        <f>RSI!I314</f>
        <v>49.897765988797723</v>
      </c>
      <c r="D314" s="2">
        <f>MACD!E314</f>
        <v>-0.19675268974585336</v>
      </c>
      <c r="E314" s="2">
        <f>MACD!F314</f>
        <v>7.8390263485325434E-2</v>
      </c>
      <c r="F314" s="2">
        <f>'Moving Avg'!D314</f>
        <v>19.075160000000004</v>
      </c>
      <c r="G314" s="2">
        <f>'Moving Avg'!F314</f>
        <v>19.112000000000002</v>
      </c>
      <c r="H314" s="2">
        <f>'Moving Avg'!G314</f>
        <v>19.236142000000005</v>
      </c>
      <c r="I314" s="2">
        <f>'Moving Avg'!H314</f>
        <v>19.174030999999999</v>
      </c>
      <c r="J314" s="5" t="str">
        <f>OBV!F314</f>
        <v>BEARISH</v>
      </c>
      <c r="K314" s="5" t="str">
        <f>OBV!G314</f>
        <v>NEUTRAL</v>
      </c>
      <c r="L314" s="5" t="str">
        <f>OBV!H314</f>
        <v>CONFIRMED BEARISH</v>
      </c>
      <c r="M314" s="7">
        <f t="shared" si="40"/>
        <v>25</v>
      </c>
      <c r="N314" s="7">
        <f t="shared" si="41"/>
        <v>100</v>
      </c>
      <c r="O314" s="7">
        <f t="shared" si="42"/>
        <v>0</v>
      </c>
      <c r="P314" s="7">
        <f t="shared" si="43"/>
        <v>16.5</v>
      </c>
      <c r="Q314" s="8">
        <f t="shared" si="44"/>
        <v>46.225000000000001</v>
      </c>
      <c r="R314" s="8">
        <f t="shared" si="45"/>
        <v>29.125</v>
      </c>
      <c r="S314" s="8">
        <f t="shared" si="46"/>
        <v>26.175000000000001</v>
      </c>
      <c r="T314" s="8">
        <f t="shared" si="47"/>
        <v>35.375</v>
      </c>
      <c r="U314" s="7">
        <f t="shared" si="48"/>
        <v>33.841666666666661</v>
      </c>
      <c r="V314" s="7">
        <f t="shared" si="49"/>
        <v>34.224999999999994</v>
      </c>
    </row>
    <row r="315" spans="1:22" ht="13.5" x14ac:dyDescent="0.25">
      <c r="A315" s="3">
        <f>RSI!A315</f>
        <v>45058</v>
      </c>
      <c r="B315" s="2">
        <f>RSI!B315</f>
        <v>19.331900000000001</v>
      </c>
      <c r="C315" s="2">
        <f>RSI!I315</f>
        <v>51.732089951363541</v>
      </c>
      <c r="D315" s="2">
        <f>MACD!E315</f>
        <v>-0.22734025091920174</v>
      </c>
      <c r="E315" s="2">
        <f>MACD!F315</f>
        <v>1.7244160604420002E-2</v>
      </c>
      <c r="F315" s="2">
        <f>'Moving Avg'!D315</f>
        <v>19.29542</v>
      </c>
      <c r="G315" s="2">
        <f>'Moving Avg'!F315</f>
        <v>19.092195</v>
      </c>
      <c r="H315" s="2">
        <f>'Moving Avg'!G315</f>
        <v>19.230596000000002</v>
      </c>
      <c r="I315" s="2">
        <f>'Moving Avg'!H315</f>
        <v>19.19265</v>
      </c>
      <c r="J315" s="5" t="str">
        <f>OBV!F315</f>
        <v>BEARISH</v>
      </c>
      <c r="K315" s="5" t="str">
        <f>OBV!G315</f>
        <v>NEUTRAL</v>
      </c>
      <c r="L315" s="5" t="str">
        <f>OBV!H315</f>
        <v>BEARISH DIVERGENCE</v>
      </c>
      <c r="M315" s="7">
        <f t="shared" si="40"/>
        <v>25</v>
      </c>
      <c r="N315" s="7">
        <f t="shared" si="41"/>
        <v>100</v>
      </c>
      <c r="O315" s="7">
        <f t="shared" si="42"/>
        <v>50</v>
      </c>
      <c r="P315" s="7">
        <f t="shared" si="43"/>
        <v>16.5</v>
      </c>
      <c r="Q315" s="8">
        <f t="shared" si="44"/>
        <v>53.725000000000001</v>
      </c>
      <c r="R315" s="8">
        <f t="shared" si="45"/>
        <v>46.625</v>
      </c>
      <c r="S315" s="8">
        <f t="shared" si="46"/>
        <v>38.674999999999997</v>
      </c>
      <c r="T315" s="8">
        <f t="shared" si="47"/>
        <v>47.875</v>
      </c>
      <c r="U315" s="7">
        <f t="shared" si="48"/>
        <v>46.341666666666661</v>
      </c>
      <c r="V315" s="7">
        <f t="shared" si="49"/>
        <v>46.724999999999994</v>
      </c>
    </row>
    <row r="316" spans="1:22" ht="13.5" x14ac:dyDescent="0.25">
      <c r="A316" s="3">
        <f>RSI!A316</f>
        <v>45061</v>
      </c>
      <c r="B316" s="2">
        <f>RSI!B316</f>
        <v>19.331900000000001</v>
      </c>
      <c r="C316" s="2">
        <f>RSI!I316</f>
        <v>51.732089951363541</v>
      </c>
      <c r="D316" s="2">
        <f>MACD!E316</f>
        <v>-0.18710098687074961</v>
      </c>
      <c r="E316" s="2">
        <f>MACD!F316</f>
        <v>-2.362486889061392E-2</v>
      </c>
      <c r="F316" s="2">
        <f>'Moving Avg'!D316</f>
        <v>19.303360000000001</v>
      </c>
      <c r="G316" s="2">
        <f>'Moving Avg'!F316</f>
        <v>19.088235000000001</v>
      </c>
      <c r="H316" s="2">
        <f>'Moving Avg'!G316</f>
        <v>19.224734000000002</v>
      </c>
      <c r="I316" s="2">
        <f>'Moving Avg'!H316</f>
        <v>19.212457499999999</v>
      </c>
      <c r="J316" s="5" t="str">
        <f>OBV!F316</f>
        <v>BEARISH</v>
      </c>
      <c r="K316" s="5" t="str">
        <f>OBV!G316</f>
        <v>NEUTRAL</v>
      </c>
      <c r="L316" s="5" t="str">
        <f>OBV!H316</f>
        <v>BEARISH DIVERGENCE</v>
      </c>
      <c r="M316" s="7">
        <f t="shared" si="40"/>
        <v>25</v>
      </c>
      <c r="N316" s="7">
        <f t="shared" si="41"/>
        <v>100</v>
      </c>
      <c r="O316" s="7">
        <f t="shared" si="42"/>
        <v>50</v>
      </c>
      <c r="P316" s="7">
        <f t="shared" si="43"/>
        <v>16.5</v>
      </c>
      <c r="Q316" s="8">
        <f t="shared" si="44"/>
        <v>53.725000000000001</v>
      </c>
      <c r="R316" s="8">
        <f t="shared" si="45"/>
        <v>46.625</v>
      </c>
      <c r="S316" s="8">
        <f t="shared" si="46"/>
        <v>38.674999999999997</v>
      </c>
      <c r="T316" s="8">
        <f t="shared" si="47"/>
        <v>47.875</v>
      </c>
      <c r="U316" s="7">
        <f t="shared" si="48"/>
        <v>46.341666666666661</v>
      </c>
      <c r="V316" s="7">
        <f t="shared" si="49"/>
        <v>46.724999999999994</v>
      </c>
    </row>
    <row r="317" spans="1:22" ht="13.5" x14ac:dyDescent="0.25">
      <c r="A317" s="3">
        <f>RSI!A317</f>
        <v>45062</v>
      </c>
      <c r="B317" s="2">
        <f>RSI!B317</f>
        <v>19.411100000000001</v>
      </c>
      <c r="C317" s="2">
        <f>RSI!I317</f>
        <v>52.734913869815934</v>
      </c>
      <c r="D317" s="2">
        <f>MACD!E317</f>
        <v>-0.14391522743824936</v>
      </c>
      <c r="E317" s="2">
        <f>MACD!F317</f>
        <v>-4.7682940600141013E-2</v>
      </c>
      <c r="F317" s="2">
        <f>'Moving Avg'!D317</f>
        <v>19.316040000000005</v>
      </c>
      <c r="G317" s="2">
        <f>'Moving Avg'!F317</f>
        <v>19.088235000000001</v>
      </c>
      <c r="H317" s="2">
        <f>'Moving Avg'!G317</f>
        <v>19.221566000000006</v>
      </c>
      <c r="I317" s="2">
        <f>'Moving Avg'!H317</f>
        <v>19.2316705</v>
      </c>
      <c r="J317" s="5" t="str">
        <f>OBV!F317</f>
        <v>BULLISH</v>
      </c>
      <c r="K317" s="5" t="str">
        <f>OBV!G317</f>
        <v>NEUTRAL</v>
      </c>
      <c r="L317" s="5" t="str">
        <f>OBV!H317</f>
        <v>CONFIRMED BULLISH</v>
      </c>
      <c r="M317" s="7">
        <f t="shared" si="40"/>
        <v>25</v>
      </c>
      <c r="N317" s="7">
        <f t="shared" si="41"/>
        <v>100</v>
      </c>
      <c r="O317" s="7">
        <f t="shared" si="42"/>
        <v>50</v>
      </c>
      <c r="P317" s="7">
        <f t="shared" si="43"/>
        <v>83.5</v>
      </c>
      <c r="Q317" s="8">
        <f t="shared" si="44"/>
        <v>63.774999999999999</v>
      </c>
      <c r="R317" s="8">
        <f t="shared" si="45"/>
        <v>63.375</v>
      </c>
      <c r="S317" s="8">
        <f t="shared" si="46"/>
        <v>68.825000000000003</v>
      </c>
      <c r="T317" s="8">
        <f t="shared" si="47"/>
        <v>64.625</v>
      </c>
      <c r="U317" s="7">
        <f t="shared" si="48"/>
        <v>65.325000000000003</v>
      </c>
      <c r="V317" s="7">
        <f t="shared" si="49"/>
        <v>65.150000000000006</v>
      </c>
    </row>
    <row r="318" spans="1:22" ht="13.5" x14ac:dyDescent="0.25">
      <c r="A318" s="3">
        <f>RSI!A318</f>
        <v>45063</v>
      </c>
      <c r="B318" s="2">
        <f>RSI!B318</f>
        <v>19.411100000000001</v>
      </c>
      <c r="C318" s="2">
        <f>RSI!I318</f>
        <v>52.734913869815934</v>
      </c>
      <c r="D318" s="2">
        <f>MACD!E318</f>
        <v>-0.11226752158728104</v>
      </c>
      <c r="E318" s="2">
        <f>MACD!F318</f>
        <v>-6.0599856797569018E-2</v>
      </c>
      <c r="F318" s="2">
        <f>'Moving Avg'!D318</f>
        <v>19.331880000000005</v>
      </c>
      <c r="G318" s="2">
        <f>'Moving Avg'!F318</f>
        <v>19.092195</v>
      </c>
      <c r="H318" s="2">
        <f>'Moving Avg'!G318</f>
        <v>19.224736000000007</v>
      </c>
      <c r="I318" s="2">
        <f>'Moving Avg'!H318</f>
        <v>19.250724999999999</v>
      </c>
      <c r="J318" s="5" t="str">
        <f>OBV!F318</f>
        <v>BULLISH</v>
      </c>
      <c r="K318" s="5" t="str">
        <f>OBV!G318</f>
        <v>NEUTRAL</v>
      </c>
      <c r="L318" s="5" t="str">
        <f>OBV!H318</f>
        <v>CONFIRMED BULLISH</v>
      </c>
      <c r="M318" s="7">
        <f t="shared" si="40"/>
        <v>25</v>
      </c>
      <c r="N318" s="7">
        <f t="shared" si="41"/>
        <v>100</v>
      </c>
      <c r="O318" s="7">
        <f t="shared" si="42"/>
        <v>50</v>
      </c>
      <c r="P318" s="7">
        <f t="shared" si="43"/>
        <v>83.5</v>
      </c>
      <c r="Q318" s="8">
        <f t="shared" si="44"/>
        <v>63.774999999999999</v>
      </c>
      <c r="R318" s="8">
        <f t="shared" si="45"/>
        <v>63.375</v>
      </c>
      <c r="S318" s="8">
        <f t="shared" si="46"/>
        <v>68.825000000000003</v>
      </c>
      <c r="T318" s="8">
        <f t="shared" si="47"/>
        <v>64.625</v>
      </c>
      <c r="U318" s="7">
        <f t="shared" si="48"/>
        <v>65.325000000000003</v>
      </c>
      <c r="V318" s="7">
        <f t="shared" si="49"/>
        <v>65.150000000000006</v>
      </c>
    </row>
    <row r="319" spans="1:22" ht="13.5" x14ac:dyDescent="0.25">
      <c r="A319" s="3">
        <f>RSI!A319</f>
        <v>45064</v>
      </c>
      <c r="B319" s="2">
        <f>RSI!B319</f>
        <v>19.728000000000002</v>
      </c>
      <c r="C319" s="2">
        <f>RSI!I319</f>
        <v>56.891139853594765</v>
      </c>
      <c r="D319" s="2">
        <f>MACD!E319</f>
        <v>-0.11621057231273468</v>
      </c>
      <c r="E319" s="2">
        <f>MACD!F319</f>
        <v>-7.1721999900602157E-2</v>
      </c>
      <c r="F319" s="2">
        <f>'Moving Avg'!D319</f>
        <v>19.442799999999998</v>
      </c>
      <c r="G319" s="2">
        <f>'Moving Avg'!F319</f>
        <v>19.112000000000002</v>
      </c>
      <c r="H319" s="2">
        <f>'Moving Avg'!G319</f>
        <v>19.257220000000004</v>
      </c>
      <c r="I319" s="2">
        <f>'Moving Avg'!H319</f>
        <v>19.271562000000003</v>
      </c>
      <c r="J319" s="5" t="str">
        <f>OBV!F319</f>
        <v>BULLISH</v>
      </c>
      <c r="K319" s="5" t="str">
        <f>OBV!G319</f>
        <v>STRONG</v>
      </c>
      <c r="L319" s="5" t="str">
        <f>OBV!H319</f>
        <v>CONFIRMED BULLISH</v>
      </c>
      <c r="M319" s="7">
        <f t="shared" si="40"/>
        <v>25</v>
      </c>
      <c r="N319" s="7">
        <f t="shared" si="41"/>
        <v>100</v>
      </c>
      <c r="O319" s="7">
        <f t="shared" si="42"/>
        <v>50</v>
      </c>
      <c r="P319" s="7">
        <f t="shared" si="43"/>
        <v>100</v>
      </c>
      <c r="Q319" s="8">
        <f t="shared" si="44"/>
        <v>66.25</v>
      </c>
      <c r="R319" s="8">
        <f t="shared" si="45"/>
        <v>67.5</v>
      </c>
      <c r="S319" s="8">
        <f t="shared" si="46"/>
        <v>76.25</v>
      </c>
      <c r="T319" s="8">
        <f t="shared" si="47"/>
        <v>68.75</v>
      </c>
      <c r="U319" s="7">
        <f t="shared" si="48"/>
        <v>70</v>
      </c>
      <c r="V319" s="7">
        <f t="shared" si="49"/>
        <v>69.6875</v>
      </c>
    </row>
    <row r="320" spans="1:22" ht="13.5" x14ac:dyDescent="0.25">
      <c r="A320" s="3">
        <f>RSI!A320</f>
        <v>45065</v>
      </c>
      <c r="B320" s="2">
        <f>RSI!B320</f>
        <v>19.688400000000001</v>
      </c>
      <c r="C320" s="2">
        <f>RSI!I320</f>
        <v>56.225787228937428</v>
      </c>
      <c r="D320" s="2">
        <f>MACD!E320</f>
        <v>-0.2889869160741334</v>
      </c>
      <c r="E320" s="2">
        <f>MACD!F320</f>
        <v>-0.11517498313530841</v>
      </c>
      <c r="F320" s="2">
        <f>'Moving Avg'!D320</f>
        <v>19.514100000000003</v>
      </c>
      <c r="G320" s="2">
        <f>'Moving Avg'!F320</f>
        <v>19.129825</v>
      </c>
      <c r="H320" s="2">
        <f>'Moving Avg'!G320</f>
        <v>19.267204000000003</v>
      </c>
      <c r="I320" s="2">
        <f>'Moving Avg'!H320</f>
        <v>19.292161500000002</v>
      </c>
      <c r="J320" s="5" t="str">
        <f>OBV!F320</f>
        <v>BULLISH</v>
      </c>
      <c r="K320" s="5" t="str">
        <f>OBV!G320</f>
        <v>NEUTRAL</v>
      </c>
      <c r="L320" s="5" t="str">
        <f>OBV!H320</f>
        <v>CONFIRMED BULLISH</v>
      </c>
      <c r="M320" s="7">
        <f t="shared" si="40"/>
        <v>25</v>
      </c>
      <c r="N320" s="7">
        <f t="shared" si="41"/>
        <v>100</v>
      </c>
      <c r="O320" s="7">
        <f t="shared" si="42"/>
        <v>50</v>
      </c>
      <c r="P320" s="7">
        <f t="shared" si="43"/>
        <v>83.5</v>
      </c>
      <c r="Q320" s="8">
        <f t="shared" si="44"/>
        <v>63.774999999999999</v>
      </c>
      <c r="R320" s="8">
        <f t="shared" si="45"/>
        <v>63.375</v>
      </c>
      <c r="S320" s="8">
        <f t="shared" si="46"/>
        <v>68.825000000000003</v>
      </c>
      <c r="T320" s="8">
        <f t="shared" si="47"/>
        <v>64.625</v>
      </c>
      <c r="U320" s="7">
        <f t="shared" si="48"/>
        <v>65.325000000000003</v>
      </c>
      <c r="V320" s="7">
        <f t="shared" si="49"/>
        <v>65.150000000000006</v>
      </c>
    </row>
    <row r="321" spans="1:22" ht="13.5" x14ac:dyDescent="0.25">
      <c r="A321" s="3">
        <f>RSI!A321</f>
        <v>45068</v>
      </c>
      <c r="B321" s="2">
        <f>RSI!B321</f>
        <v>18.507899999999999</v>
      </c>
      <c r="C321" s="2">
        <f>RSI!I321</f>
        <v>40.877830488720782</v>
      </c>
      <c r="D321" s="2">
        <f>MACD!E321</f>
        <v>-0.18690528322537503</v>
      </c>
      <c r="E321" s="2">
        <f>MACD!F321</f>
        <v>-0.12952104315332175</v>
      </c>
      <c r="F321" s="2">
        <f>'Moving Avg'!D321</f>
        <v>19.349299999999999</v>
      </c>
      <c r="G321" s="2">
        <f>'Moving Avg'!F321</f>
        <v>19.146464999999999</v>
      </c>
      <c r="H321" s="2">
        <f>'Moving Avg'!G321</f>
        <v>19.252310000000001</v>
      </c>
      <c r="I321" s="2">
        <f>'Moving Avg'!H321</f>
        <v>19.306858500000001</v>
      </c>
      <c r="J321" s="5" t="str">
        <f>OBV!F321</f>
        <v>BULLISH</v>
      </c>
      <c r="K321" s="5" t="str">
        <f>OBV!G321</f>
        <v>NEUTRAL</v>
      </c>
      <c r="L321" s="5" t="str">
        <f>OBV!H321</f>
        <v>BULLISH DIVERGENCE</v>
      </c>
      <c r="M321" s="7">
        <f t="shared" si="40"/>
        <v>25</v>
      </c>
      <c r="N321" s="7">
        <f t="shared" si="41"/>
        <v>100</v>
      </c>
      <c r="O321" s="7">
        <f t="shared" si="42"/>
        <v>50</v>
      </c>
      <c r="P321" s="7">
        <f t="shared" si="43"/>
        <v>66.5</v>
      </c>
      <c r="Q321" s="8">
        <f t="shared" si="44"/>
        <v>61.225000000000001</v>
      </c>
      <c r="R321" s="8">
        <f t="shared" si="45"/>
        <v>59.125</v>
      </c>
      <c r="S321" s="8">
        <f t="shared" si="46"/>
        <v>61.174999999999997</v>
      </c>
      <c r="T321" s="8">
        <f t="shared" si="47"/>
        <v>60.375</v>
      </c>
      <c r="U321" s="7">
        <f t="shared" si="48"/>
        <v>60.508333333333326</v>
      </c>
      <c r="V321" s="7">
        <f t="shared" si="49"/>
        <v>60.474999999999994</v>
      </c>
    </row>
    <row r="322" spans="1:22" ht="13.5" x14ac:dyDescent="0.25">
      <c r="A322" s="3">
        <f>RSI!A322</f>
        <v>45069</v>
      </c>
      <c r="B322" s="2">
        <f>RSI!B322</f>
        <v>19.2685</v>
      </c>
      <c r="C322" s="2">
        <f>RSI!I322</f>
        <v>50.292625332425644</v>
      </c>
      <c r="D322" s="2">
        <f>MACD!E322</f>
        <v>-0.14366120867748577</v>
      </c>
      <c r="E322" s="2">
        <f>MACD!F322</f>
        <v>-0.13234907625815456</v>
      </c>
      <c r="F322" s="2">
        <f>'Moving Avg'!D322</f>
        <v>19.320779999999999</v>
      </c>
      <c r="G322" s="2">
        <f>'Moving Avg'!F322</f>
        <v>19.159144999999999</v>
      </c>
      <c r="H322" s="2">
        <f>'Moving Avg'!G322</f>
        <v>19.252628000000001</v>
      </c>
      <c r="I322" s="2">
        <f>'Moving Avg'!H322</f>
        <v>19.324804000000004</v>
      </c>
      <c r="J322" s="5" t="str">
        <f>OBV!F322</f>
        <v>BULLISH</v>
      </c>
      <c r="K322" s="5" t="str">
        <f>OBV!G322</f>
        <v>NEUTRAL</v>
      </c>
      <c r="L322" s="5" t="str">
        <f>OBV!H322</f>
        <v>BULLISH DIVERGENCE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45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66.5</v>
      </c>
      <c r="Q322" s="8">
        <f t="shared" si="44"/>
        <v>34.475000000000001</v>
      </c>
      <c r="R322" s="8">
        <f t="shared" si="45"/>
        <v>30.625</v>
      </c>
      <c r="S322" s="8">
        <f t="shared" si="46"/>
        <v>40.424999999999997</v>
      </c>
      <c r="T322" s="8">
        <f t="shared" si="47"/>
        <v>34.125</v>
      </c>
      <c r="U322" s="7">
        <f t="shared" si="48"/>
        <v>35.174999999999997</v>
      </c>
      <c r="V322" s="7">
        <f t="shared" si="49"/>
        <v>34.912499999999994</v>
      </c>
    </row>
    <row r="323" spans="1:22" ht="13.5" x14ac:dyDescent="0.25">
      <c r="A323" s="3">
        <f>RSI!A323</f>
        <v>45070</v>
      </c>
      <c r="B323" s="2">
        <f>RSI!B323</f>
        <v>19.640899999999998</v>
      </c>
      <c r="C323" s="2">
        <f>RSI!I323</f>
        <v>54.143009661243767</v>
      </c>
      <c r="D323" s="2">
        <f>MACD!E323</f>
        <v>-0.13725674903253093</v>
      </c>
      <c r="E323" s="2">
        <f>MACD!F323</f>
        <v>-0.13333061081302985</v>
      </c>
      <c r="F323" s="2">
        <f>'Moving Avg'!D323</f>
        <v>19.36674</v>
      </c>
      <c r="G323" s="2">
        <f>'Moving Avg'!F323</f>
        <v>19.190839999999998</v>
      </c>
      <c r="H323" s="2">
        <f>'Moving Avg'!G323</f>
        <v>19.260394000000002</v>
      </c>
      <c r="I323" s="2">
        <f>'Moving Avg'!H323</f>
        <v>19.344571999999999</v>
      </c>
      <c r="J323" s="5" t="str">
        <f>OBV!F323</f>
        <v>BULLISH</v>
      </c>
      <c r="K323" s="5" t="str">
        <f>OBV!G323</f>
        <v>STRONG</v>
      </c>
      <c r="L323" s="5" t="str">
        <f>OBV!H323</f>
        <v>CONFIRMED BULLISH</v>
      </c>
      <c r="M323" s="7">
        <f t="shared" si="50"/>
        <v>25</v>
      </c>
      <c r="N323" s="7">
        <f t="shared" si="51"/>
        <v>45</v>
      </c>
      <c r="O323" s="7">
        <f t="shared" si="52"/>
        <v>50</v>
      </c>
      <c r="P323" s="7">
        <f t="shared" si="53"/>
        <v>100</v>
      </c>
      <c r="Q323" s="8">
        <f t="shared" ref="Q323:Q386" si="54">0.35*M323+N323*0.35+O323*0.15+P323*0.15</f>
        <v>47</v>
      </c>
      <c r="R323" s="8">
        <f t="shared" ref="R323:R386" si="55">M323*0.2+N323*0.2+O323*0.35+P323*0.25</f>
        <v>56.5</v>
      </c>
      <c r="S323" s="8">
        <f t="shared" ref="S323:S386" si="56">M323*0.15+N323*0.15+O323*0.25+P323*0.45</f>
        <v>68</v>
      </c>
      <c r="T323" s="8">
        <f t="shared" ref="T323:T386" si="57">0.25*SUM(M323:P323)</f>
        <v>55</v>
      </c>
      <c r="U323" s="7">
        <f t="shared" ref="U323:U386" si="58">SUM(Q323:S323)/3</f>
        <v>57.166666666666664</v>
      </c>
      <c r="V323" s="7">
        <f t="shared" ref="V323:V386" si="59">SUM(Q323:T323)/4</f>
        <v>56.625</v>
      </c>
    </row>
    <row r="324" spans="1:22" ht="13.5" x14ac:dyDescent="0.25">
      <c r="A324" s="3">
        <f>RSI!A324</f>
        <v>45071</v>
      </c>
      <c r="B324" s="2">
        <f>RSI!B324</f>
        <v>20.282599999999999</v>
      </c>
      <c r="C324" s="2">
        <f>RSI!I324</f>
        <v>59.906252928707744</v>
      </c>
      <c r="D324" s="2">
        <f>MACD!E324</f>
        <v>-0.20611414675762063</v>
      </c>
      <c r="E324" s="2">
        <f>MACD!F324</f>
        <v>-0.14788731800194801</v>
      </c>
      <c r="F324" s="2">
        <f>'Moving Avg'!D324</f>
        <v>19.47766</v>
      </c>
      <c r="G324" s="2">
        <f>'Moving Avg'!F324</f>
        <v>19.31127</v>
      </c>
      <c r="H324" s="2">
        <f>'Moving Avg'!G324</f>
        <v>19.280994</v>
      </c>
      <c r="I324" s="2">
        <f>'Moving Avg'!H324</f>
        <v>19.368736999999999</v>
      </c>
      <c r="J324" s="5" t="str">
        <f>OBV!F324</f>
        <v>BULLISH</v>
      </c>
      <c r="K324" s="5" t="str">
        <f>OBV!G324</f>
        <v>STRONG</v>
      </c>
      <c r="L324" s="5" t="str">
        <f>OBV!H324</f>
        <v>CONFIRMED BULLISH</v>
      </c>
      <c r="M324" s="7">
        <f t="shared" si="50"/>
        <v>25</v>
      </c>
      <c r="N324" s="7">
        <f t="shared" si="51"/>
        <v>100</v>
      </c>
      <c r="O324" s="7">
        <f t="shared" si="52"/>
        <v>50</v>
      </c>
      <c r="P324" s="7">
        <f t="shared" si="53"/>
        <v>100</v>
      </c>
      <c r="Q324" s="8">
        <f t="shared" si="54"/>
        <v>66.25</v>
      </c>
      <c r="R324" s="8">
        <f t="shared" si="55"/>
        <v>67.5</v>
      </c>
      <c r="S324" s="8">
        <f t="shared" si="56"/>
        <v>76.25</v>
      </c>
      <c r="T324" s="8">
        <f t="shared" si="57"/>
        <v>68.75</v>
      </c>
      <c r="U324" s="7">
        <f t="shared" si="58"/>
        <v>70</v>
      </c>
      <c r="V324" s="7">
        <f t="shared" si="59"/>
        <v>69.6875</v>
      </c>
    </row>
    <row r="325" spans="1:22" ht="13.5" x14ac:dyDescent="0.25">
      <c r="A325" s="3">
        <f>RSI!A325</f>
        <v>45072</v>
      </c>
      <c r="B325" s="2">
        <f>RSI!B325</f>
        <v>20.5916</v>
      </c>
      <c r="C325" s="2">
        <f>RSI!I325</f>
        <v>62.359429054528221</v>
      </c>
      <c r="D325" s="2">
        <f>MACD!E325</f>
        <v>-0.26885810056778681</v>
      </c>
      <c r="E325" s="2">
        <f>MACD!F325</f>
        <v>-0.1720814745151158</v>
      </c>
      <c r="F325" s="2">
        <f>'Moving Avg'!D325</f>
        <v>19.658300000000001</v>
      </c>
      <c r="G325" s="2">
        <f>'Moving Avg'!F325</f>
        <v>19.398025000000001</v>
      </c>
      <c r="H325" s="2">
        <f>'Moving Avg'!G325</f>
        <v>19.307774000000002</v>
      </c>
      <c r="I325" s="2">
        <f>'Moving Avg'!H325</f>
        <v>19.3936545</v>
      </c>
      <c r="J325" s="5" t="str">
        <f>OBV!F325</f>
        <v>BULLISH</v>
      </c>
      <c r="K325" s="5" t="str">
        <f>OBV!G325</f>
        <v>STRONG</v>
      </c>
      <c r="L325" s="5" t="str">
        <f>OBV!H325</f>
        <v>CONFIRMED BULLISH</v>
      </c>
      <c r="M325" s="7">
        <f t="shared" si="50"/>
        <v>25</v>
      </c>
      <c r="N325" s="7">
        <f t="shared" si="51"/>
        <v>100</v>
      </c>
      <c r="O325" s="7">
        <f t="shared" si="52"/>
        <v>50</v>
      </c>
      <c r="P325" s="7">
        <f t="shared" si="53"/>
        <v>100</v>
      </c>
      <c r="Q325" s="8">
        <f t="shared" si="54"/>
        <v>66.25</v>
      </c>
      <c r="R325" s="8">
        <f t="shared" si="55"/>
        <v>67.5</v>
      </c>
      <c r="S325" s="8">
        <f t="shared" si="56"/>
        <v>76.25</v>
      </c>
      <c r="T325" s="8">
        <f t="shared" si="57"/>
        <v>68.75</v>
      </c>
      <c r="U325" s="7">
        <f t="shared" si="58"/>
        <v>70</v>
      </c>
      <c r="V325" s="7">
        <f t="shared" si="59"/>
        <v>69.6875</v>
      </c>
    </row>
    <row r="326" spans="1:22" ht="13.5" x14ac:dyDescent="0.25">
      <c r="A326" s="3">
        <f>RSI!A326</f>
        <v>45075</v>
      </c>
      <c r="B326" s="2">
        <f>RSI!B326</f>
        <v>20.274699999999999</v>
      </c>
      <c r="C326" s="2">
        <f>RSI!I326</f>
        <v>58.412099871549529</v>
      </c>
      <c r="D326" s="2">
        <f>MACD!E326</f>
        <v>-0.30583404044107709</v>
      </c>
      <c r="E326" s="2">
        <f>MACD!F326</f>
        <v>-0.19883198770030808</v>
      </c>
      <c r="F326" s="2">
        <f>'Moving Avg'!D326</f>
        <v>20.011659999999999</v>
      </c>
      <c r="G326" s="2">
        <f>'Moving Avg'!F326</f>
        <v>19.447150000000001</v>
      </c>
      <c r="H326" s="2">
        <f>'Moving Avg'!G326</f>
        <v>19.332970000000003</v>
      </c>
      <c r="I326" s="2">
        <f>'Moving Avg'!H326</f>
        <v>19.416987500000001</v>
      </c>
      <c r="J326" s="5" t="str">
        <f>OBV!F326</f>
        <v>BULLISH</v>
      </c>
      <c r="K326" s="5" t="str">
        <f>OBV!G326</f>
        <v>STRONG</v>
      </c>
      <c r="L326" s="5" t="str">
        <f>OBV!H326</f>
        <v>CONFIRMED BULLISH</v>
      </c>
      <c r="M326" s="7">
        <f t="shared" si="50"/>
        <v>25</v>
      </c>
      <c r="N326" s="7">
        <f t="shared" si="51"/>
        <v>100</v>
      </c>
      <c r="O326" s="7">
        <f t="shared" si="52"/>
        <v>50</v>
      </c>
      <c r="P326" s="7">
        <f t="shared" si="53"/>
        <v>100</v>
      </c>
      <c r="Q326" s="8">
        <f t="shared" si="54"/>
        <v>66.25</v>
      </c>
      <c r="R326" s="8">
        <f t="shared" si="55"/>
        <v>67.5</v>
      </c>
      <c r="S326" s="8">
        <f t="shared" si="56"/>
        <v>76.25</v>
      </c>
      <c r="T326" s="8">
        <f t="shared" si="57"/>
        <v>68.75</v>
      </c>
      <c r="U326" s="7">
        <f t="shared" si="58"/>
        <v>70</v>
      </c>
      <c r="V326" s="7">
        <f t="shared" si="59"/>
        <v>69.6875</v>
      </c>
    </row>
    <row r="327" spans="1:22" ht="13.5" x14ac:dyDescent="0.25">
      <c r="A327" s="3">
        <f>RSI!A327</f>
        <v>45076</v>
      </c>
      <c r="B327" s="2">
        <f>RSI!B327</f>
        <v>20.195499999999999</v>
      </c>
      <c r="C327" s="2">
        <f>RSI!I327</f>
        <v>57.433613054654721</v>
      </c>
      <c r="D327" s="2">
        <f>MACD!E327</f>
        <v>-0.32401138318578049</v>
      </c>
      <c r="E327" s="2">
        <f>MACD!F327</f>
        <v>-0.22386786679740256</v>
      </c>
      <c r="F327" s="2">
        <f>'Moving Avg'!D327</f>
        <v>20.19706</v>
      </c>
      <c r="G327" s="2">
        <f>'Moving Avg'!F327</f>
        <v>19.487164999999997</v>
      </c>
      <c r="H327" s="2">
        <f>'Moving Avg'!G327</f>
        <v>19.353412000000002</v>
      </c>
      <c r="I327" s="2">
        <f>'Moving Avg'!H327</f>
        <v>19.439924499999996</v>
      </c>
      <c r="J327" s="5" t="str">
        <f>OBV!F327</f>
        <v>BEARISH</v>
      </c>
      <c r="K327" s="5" t="str">
        <f>OBV!G327</f>
        <v>NEUTRAL</v>
      </c>
      <c r="L327" s="5" t="str">
        <f>OBV!H327</f>
        <v>BEARISH DIVERGENCE</v>
      </c>
      <c r="M327" s="7">
        <f t="shared" si="50"/>
        <v>25</v>
      </c>
      <c r="N327" s="7">
        <f t="shared" si="51"/>
        <v>100</v>
      </c>
      <c r="O327" s="7">
        <f t="shared" si="52"/>
        <v>50</v>
      </c>
      <c r="P327" s="7">
        <f t="shared" si="53"/>
        <v>16.5</v>
      </c>
      <c r="Q327" s="8">
        <f t="shared" si="54"/>
        <v>53.725000000000001</v>
      </c>
      <c r="R327" s="8">
        <f t="shared" si="55"/>
        <v>46.625</v>
      </c>
      <c r="S327" s="8">
        <f t="shared" si="56"/>
        <v>38.674999999999997</v>
      </c>
      <c r="T327" s="8">
        <f t="shared" si="57"/>
        <v>47.875</v>
      </c>
      <c r="U327" s="7">
        <f t="shared" si="58"/>
        <v>46.341666666666661</v>
      </c>
      <c r="V327" s="7">
        <f t="shared" si="59"/>
        <v>46.724999999999994</v>
      </c>
    </row>
    <row r="328" spans="1:22" ht="13.5" x14ac:dyDescent="0.25">
      <c r="A328" s="3">
        <f>RSI!A328</f>
        <v>45077</v>
      </c>
      <c r="B328" s="2">
        <f>RSI!B328</f>
        <v>20.258800000000001</v>
      </c>
      <c r="C328" s="2">
        <f>RSI!I328</f>
        <v>58.038626555798977</v>
      </c>
      <c r="D328" s="2">
        <f>MACD!E328</f>
        <v>-0.34818837384689516</v>
      </c>
      <c r="E328" s="2">
        <f>MACD!F328</f>
        <v>-0.24873196820730109</v>
      </c>
      <c r="F328" s="2">
        <f>'Moving Avg'!D328</f>
        <v>20.320639999999997</v>
      </c>
      <c r="G328" s="2">
        <f>'Moving Avg'!F328</f>
        <v>19.53153</v>
      </c>
      <c r="H328" s="2">
        <f>'Moving Avg'!G328</f>
        <v>19.373536000000005</v>
      </c>
      <c r="I328" s="2">
        <f>'Moving Avg'!H328</f>
        <v>19.462940499999998</v>
      </c>
      <c r="J328" s="5" t="str">
        <f>OBV!F328</f>
        <v>BULLISH</v>
      </c>
      <c r="K328" s="5" t="str">
        <f>OBV!G328</f>
        <v>NEUTRAL</v>
      </c>
      <c r="L328" s="5" t="str">
        <f>OBV!H328</f>
        <v>CONFIRMED BULLISH</v>
      </c>
      <c r="M328" s="7">
        <f t="shared" si="50"/>
        <v>25</v>
      </c>
      <c r="N328" s="7">
        <f t="shared" si="51"/>
        <v>100</v>
      </c>
      <c r="O328" s="7">
        <f t="shared" si="52"/>
        <v>50</v>
      </c>
      <c r="P328" s="7">
        <f t="shared" si="53"/>
        <v>83.5</v>
      </c>
      <c r="Q328" s="8">
        <f t="shared" si="54"/>
        <v>63.774999999999999</v>
      </c>
      <c r="R328" s="8">
        <f t="shared" si="55"/>
        <v>63.375</v>
      </c>
      <c r="S328" s="8">
        <f t="shared" si="56"/>
        <v>68.825000000000003</v>
      </c>
      <c r="T328" s="8">
        <f t="shared" si="57"/>
        <v>64.625</v>
      </c>
      <c r="U328" s="7">
        <f t="shared" si="58"/>
        <v>65.325000000000003</v>
      </c>
      <c r="V328" s="7">
        <f t="shared" si="59"/>
        <v>65.150000000000006</v>
      </c>
    </row>
    <row r="329" spans="1:22" ht="13.5" x14ac:dyDescent="0.25">
      <c r="A329" s="3">
        <f>RSI!A329</f>
        <v>45078</v>
      </c>
      <c r="B329" s="2">
        <f>RSI!B329</f>
        <v>20.599499999999999</v>
      </c>
      <c r="C329" s="2">
        <f>RSI!I329</f>
        <v>61.232510033118011</v>
      </c>
      <c r="D329" s="2">
        <f>MACD!E329</f>
        <v>-0.34930609161446924</v>
      </c>
      <c r="E329" s="2">
        <f>MACD!F329</f>
        <v>-0.2688467928887347</v>
      </c>
      <c r="F329" s="2">
        <f>'Moving Avg'!D329</f>
        <v>20.38402</v>
      </c>
      <c r="G329" s="2">
        <f>'Moving Avg'!F329</f>
        <v>19.594909999999999</v>
      </c>
      <c r="H329" s="2">
        <f>'Moving Avg'!G329</f>
        <v>19.400474000000003</v>
      </c>
      <c r="I329" s="2">
        <f>'Moving Avg'!H329</f>
        <v>19.486708999999998</v>
      </c>
      <c r="J329" s="5" t="str">
        <f>OBV!F329</f>
        <v>BULLISH</v>
      </c>
      <c r="K329" s="5" t="str">
        <f>OBV!G329</f>
        <v>STRONG</v>
      </c>
      <c r="L329" s="5" t="str">
        <f>OBV!H329</f>
        <v>CONFIRMED BULLISH</v>
      </c>
      <c r="M329" s="7">
        <f t="shared" si="50"/>
        <v>25</v>
      </c>
      <c r="N329" s="7">
        <f t="shared" si="51"/>
        <v>100</v>
      </c>
      <c r="O329" s="7">
        <f t="shared" si="52"/>
        <v>50</v>
      </c>
      <c r="P329" s="7">
        <f t="shared" si="53"/>
        <v>100</v>
      </c>
      <c r="Q329" s="8">
        <f t="shared" si="54"/>
        <v>66.25</v>
      </c>
      <c r="R329" s="8">
        <f t="shared" si="55"/>
        <v>67.5</v>
      </c>
      <c r="S329" s="8">
        <f t="shared" si="56"/>
        <v>76.25</v>
      </c>
      <c r="T329" s="8">
        <f t="shared" si="57"/>
        <v>68.75</v>
      </c>
      <c r="U329" s="7">
        <f t="shared" si="58"/>
        <v>70</v>
      </c>
      <c r="V329" s="7">
        <f t="shared" si="59"/>
        <v>69.6875</v>
      </c>
    </row>
    <row r="330" spans="1:22" ht="13.5" x14ac:dyDescent="0.25">
      <c r="A330" s="3">
        <f>RSI!A330</f>
        <v>45079</v>
      </c>
      <c r="B330" s="2">
        <f>RSI!B330</f>
        <v>20.559899999999999</v>
      </c>
      <c r="C330" s="2">
        <f>RSI!I330</f>
        <v>60.654625548191163</v>
      </c>
      <c r="D330" s="2">
        <f>MACD!E330</f>
        <v>-0.35929169850798459</v>
      </c>
      <c r="E330" s="2">
        <f>MACD!F330</f>
        <v>-0.28693577401258469</v>
      </c>
      <c r="F330" s="2">
        <f>'Moving Avg'!D330</f>
        <v>20.377679999999998</v>
      </c>
      <c r="G330" s="2">
        <f>'Moving Avg'!F330</f>
        <v>19.711374999999997</v>
      </c>
      <c r="H330" s="2">
        <f>'Moving Avg'!G330</f>
        <v>19.42662</v>
      </c>
      <c r="I330" s="2">
        <f>'Moving Avg'!H330</f>
        <v>19.510279499999999</v>
      </c>
      <c r="J330" s="5" t="str">
        <f>OBV!F330</f>
        <v>BEARISH</v>
      </c>
      <c r="K330" s="5" t="str">
        <f>OBV!G330</f>
        <v>NEUTRAL</v>
      </c>
      <c r="L330" s="5" t="str">
        <f>OBV!H330</f>
        <v>CONFIRMED BEARISH</v>
      </c>
      <c r="M330" s="7">
        <f t="shared" si="50"/>
        <v>25</v>
      </c>
      <c r="N330" s="7">
        <f t="shared" si="51"/>
        <v>100</v>
      </c>
      <c r="O330" s="7">
        <f t="shared" si="52"/>
        <v>50</v>
      </c>
      <c r="P330" s="7">
        <f t="shared" si="53"/>
        <v>16.5</v>
      </c>
      <c r="Q330" s="8">
        <f t="shared" si="54"/>
        <v>53.725000000000001</v>
      </c>
      <c r="R330" s="8">
        <f t="shared" si="55"/>
        <v>46.625</v>
      </c>
      <c r="S330" s="8">
        <f t="shared" si="56"/>
        <v>38.674999999999997</v>
      </c>
      <c r="T330" s="8">
        <f t="shared" si="57"/>
        <v>47.875</v>
      </c>
      <c r="U330" s="7">
        <f t="shared" si="58"/>
        <v>46.341666666666661</v>
      </c>
      <c r="V330" s="7">
        <f t="shared" si="59"/>
        <v>46.724999999999994</v>
      </c>
    </row>
    <row r="331" spans="1:22" ht="13.5" x14ac:dyDescent="0.25">
      <c r="A331" s="3">
        <f>RSI!A331</f>
        <v>45082</v>
      </c>
      <c r="B331" s="2">
        <f>RSI!B331</f>
        <v>21.026299999999999</v>
      </c>
      <c r="C331" s="2">
        <f>RSI!I331</f>
        <v>64.860900339599766</v>
      </c>
      <c r="D331" s="2">
        <f>MACD!E331</f>
        <v>-0.58911584409683115</v>
      </c>
      <c r="E331" s="2">
        <f>MACD!F331</f>
        <v>-0.34737178802943397</v>
      </c>
      <c r="F331" s="2">
        <f>'Moving Avg'!D331</f>
        <v>20.527999999999999</v>
      </c>
      <c r="G331" s="2">
        <f>'Moving Avg'!F331</f>
        <v>19.798079999999999</v>
      </c>
      <c r="H331" s="2">
        <f>'Moving Avg'!G331</f>
        <v>19.462094</v>
      </c>
      <c r="I331" s="2">
        <f>'Moving Avg'!H331</f>
        <v>19.536182</v>
      </c>
      <c r="J331" s="5" t="str">
        <f>OBV!F331</f>
        <v>BEARISH</v>
      </c>
      <c r="K331" s="5" t="str">
        <f>OBV!G331</f>
        <v>NEUTRAL</v>
      </c>
      <c r="L331" s="5" t="str">
        <f>OBV!H331</f>
        <v>CONFIRMED BEARISH</v>
      </c>
      <c r="M331" s="7">
        <f t="shared" si="50"/>
        <v>25</v>
      </c>
      <c r="N331" s="7">
        <f t="shared" si="51"/>
        <v>100</v>
      </c>
      <c r="O331" s="7">
        <f t="shared" si="52"/>
        <v>50</v>
      </c>
      <c r="P331" s="7">
        <f t="shared" si="53"/>
        <v>16.5</v>
      </c>
      <c r="Q331" s="8">
        <f t="shared" si="54"/>
        <v>53.725000000000001</v>
      </c>
      <c r="R331" s="8">
        <f t="shared" si="55"/>
        <v>46.625</v>
      </c>
      <c r="S331" s="8">
        <f t="shared" si="56"/>
        <v>38.674999999999997</v>
      </c>
      <c r="T331" s="8">
        <f t="shared" si="57"/>
        <v>47.875</v>
      </c>
      <c r="U331" s="7">
        <f t="shared" si="58"/>
        <v>46.341666666666661</v>
      </c>
      <c r="V331" s="7">
        <f t="shared" si="59"/>
        <v>46.724999999999994</v>
      </c>
    </row>
    <row r="332" spans="1:22" ht="13.5" x14ac:dyDescent="0.25">
      <c r="A332" s="3">
        <f>RSI!A332</f>
        <v>45083</v>
      </c>
      <c r="B332" s="2">
        <f>RSI!B332</f>
        <v>20.209199999999999</v>
      </c>
      <c r="C332" s="2">
        <f>RSI!I332</f>
        <v>53.974298969357292</v>
      </c>
      <c r="D332" s="2">
        <f>MACD!E332</f>
        <v>-0.61362233030921232</v>
      </c>
      <c r="E332" s="2">
        <f>MACD!F332</f>
        <v>-0.40062189648538965</v>
      </c>
      <c r="F332" s="2">
        <f>'Moving Avg'!D332</f>
        <v>20.530740000000002</v>
      </c>
      <c r="G332" s="2">
        <f>'Moving Avg'!F332</f>
        <v>19.841154999999997</v>
      </c>
      <c r="H332" s="2">
        <f>'Moving Avg'!G332</f>
        <v>19.482018000000004</v>
      </c>
      <c r="I332" s="2">
        <f>'Moving Avg'!H332</f>
        <v>19.558038499999999</v>
      </c>
      <c r="J332" s="5" t="str">
        <f>OBV!F332</f>
        <v>BULLISH</v>
      </c>
      <c r="K332" s="5" t="str">
        <f>OBV!G332</f>
        <v>NEUTRAL</v>
      </c>
      <c r="L332" s="5" t="str">
        <f>OBV!H332</f>
        <v>BULLISH DIVERGENCE</v>
      </c>
      <c r="M332" s="7">
        <f t="shared" si="50"/>
        <v>25</v>
      </c>
      <c r="N332" s="7">
        <f t="shared" si="51"/>
        <v>100</v>
      </c>
      <c r="O332" s="7">
        <f t="shared" si="52"/>
        <v>50</v>
      </c>
      <c r="P332" s="7">
        <f t="shared" si="53"/>
        <v>66.5</v>
      </c>
      <c r="Q332" s="8">
        <f t="shared" si="54"/>
        <v>61.225000000000001</v>
      </c>
      <c r="R332" s="8">
        <f t="shared" si="55"/>
        <v>59.125</v>
      </c>
      <c r="S332" s="8">
        <f t="shared" si="56"/>
        <v>61.174999999999997</v>
      </c>
      <c r="T332" s="8">
        <f t="shared" si="57"/>
        <v>60.375</v>
      </c>
      <c r="U332" s="7">
        <f t="shared" si="58"/>
        <v>60.508333333333326</v>
      </c>
      <c r="V332" s="7">
        <f t="shared" si="59"/>
        <v>60.474999999999994</v>
      </c>
    </row>
    <row r="333" spans="1:22" ht="13.5" x14ac:dyDescent="0.25">
      <c r="A333" s="3">
        <f>RSI!A333</f>
        <v>45084</v>
      </c>
      <c r="B333" s="2">
        <f>RSI!B333</f>
        <v>20.643899999999999</v>
      </c>
      <c r="C333" s="2">
        <f>RSI!I333</f>
        <v>58.01199568190102</v>
      </c>
      <c r="D333" s="2">
        <f>MACD!E333</f>
        <v>-0.61145764195356378</v>
      </c>
      <c r="E333" s="2">
        <f>MACD!F333</f>
        <v>-0.44278904557902454</v>
      </c>
      <c r="F333" s="2">
        <f>'Moving Avg'!D333</f>
        <v>20.607759999999999</v>
      </c>
      <c r="G333" s="2">
        <f>'Moving Avg'!F333</f>
        <v>19.906754999999997</v>
      </c>
      <c r="H333" s="2">
        <f>'Moving Avg'!G333</f>
        <v>19.511428000000006</v>
      </c>
      <c r="I333" s="2">
        <f>'Moving Avg'!H333</f>
        <v>19.582028999999995</v>
      </c>
      <c r="J333" s="5" t="str">
        <f>OBV!F333</f>
        <v>BULLISH</v>
      </c>
      <c r="K333" s="5" t="str">
        <f>OBV!G333</f>
        <v>NEUTRAL</v>
      </c>
      <c r="L333" s="5" t="str">
        <f>OBV!H333</f>
        <v>BULLISH DIVERGENCE</v>
      </c>
      <c r="M333" s="7">
        <f t="shared" si="50"/>
        <v>25</v>
      </c>
      <c r="N333" s="7">
        <f t="shared" si="51"/>
        <v>100</v>
      </c>
      <c r="O333" s="7">
        <f t="shared" si="52"/>
        <v>50</v>
      </c>
      <c r="P333" s="7">
        <f t="shared" si="53"/>
        <v>66.5</v>
      </c>
      <c r="Q333" s="8">
        <f t="shared" si="54"/>
        <v>61.225000000000001</v>
      </c>
      <c r="R333" s="8">
        <f t="shared" si="55"/>
        <v>59.125</v>
      </c>
      <c r="S333" s="8">
        <f t="shared" si="56"/>
        <v>61.174999999999997</v>
      </c>
      <c r="T333" s="8">
        <f t="shared" si="57"/>
        <v>60.375</v>
      </c>
      <c r="U333" s="7">
        <f t="shared" si="58"/>
        <v>60.508333333333326</v>
      </c>
      <c r="V333" s="7">
        <f t="shared" si="59"/>
        <v>60.474999999999994</v>
      </c>
    </row>
    <row r="334" spans="1:22" ht="13.5" x14ac:dyDescent="0.25">
      <c r="A334" s="3">
        <f>RSI!A334</f>
        <v>45085</v>
      </c>
      <c r="B334" s="2">
        <f>RSI!B334</f>
        <v>20.643899999999999</v>
      </c>
      <c r="C334" s="2">
        <f>RSI!I334</f>
        <v>58.01199568190102</v>
      </c>
      <c r="D334" s="2">
        <f>MACD!E334</f>
        <v>-0.51550060529938335</v>
      </c>
      <c r="E334" s="2">
        <f>MACD!F334</f>
        <v>-0.45733135752309628</v>
      </c>
      <c r="F334" s="2">
        <f>'Moving Avg'!D334</f>
        <v>20.61664</v>
      </c>
      <c r="G334" s="2">
        <f>'Moving Avg'!F334</f>
        <v>19.980279999999993</v>
      </c>
      <c r="H334" s="2">
        <f>'Moving Avg'!G334</f>
        <v>19.540838000000004</v>
      </c>
      <c r="I334" s="2">
        <f>'Moving Avg'!H334</f>
        <v>19.606415499999997</v>
      </c>
      <c r="J334" s="5" t="str">
        <f>OBV!F334</f>
        <v>BEARISH</v>
      </c>
      <c r="K334" s="5" t="str">
        <f>OBV!G334</f>
        <v>WEAK</v>
      </c>
      <c r="L334" s="5" t="str">
        <f>OBV!H334</f>
        <v>CONFIRMED BEARISH</v>
      </c>
      <c r="M334" s="7">
        <f t="shared" si="50"/>
        <v>25</v>
      </c>
      <c r="N334" s="7">
        <f t="shared" si="51"/>
        <v>100</v>
      </c>
      <c r="O334" s="7">
        <f t="shared" si="52"/>
        <v>50</v>
      </c>
      <c r="P334" s="7">
        <f t="shared" si="53"/>
        <v>0</v>
      </c>
      <c r="Q334" s="8">
        <f t="shared" si="54"/>
        <v>51.25</v>
      </c>
      <c r="R334" s="8">
        <f t="shared" si="55"/>
        <v>42.5</v>
      </c>
      <c r="S334" s="8">
        <f t="shared" si="56"/>
        <v>31.25</v>
      </c>
      <c r="T334" s="8">
        <f t="shared" si="57"/>
        <v>43.75</v>
      </c>
      <c r="U334" s="7">
        <f t="shared" si="58"/>
        <v>41.666666666666664</v>
      </c>
      <c r="V334" s="7">
        <f t="shared" si="59"/>
        <v>42.1875</v>
      </c>
    </row>
    <row r="335" spans="1:22" ht="13.5" x14ac:dyDescent="0.25">
      <c r="A335" s="3">
        <f>RSI!A335</f>
        <v>45086</v>
      </c>
      <c r="B335" s="2">
        <f>RSI!B335</f>
        <v>20.374400000000001</v>
      </c>
      <c r="C335" s="2">
        <f>RSI!I335</f>
        <v>54.569885106403532</v>
      </c>
      <c r="D335" s="2">
        <f>MACD!E335</f>
        <v>-0.37106189447004922</v>
      </c>
      <c r="E335" s="2">
        <f>MACD!F335</f>
        <v>-0.44007746491248689</v>
      </c>
      <c r="F335" s="2">
        <f>'Moving Avg'!D335</f>
        <v>20.579540000000001</v>
      </c>
      <c r="G335" s="2">
        <f>'Moving Avg'!F335</f>
        <v>20.032404999999997</v>
      </c>
      <c r="H335" s="2">
        <f>'Moving Avg'!G335</f>
        <v>19.568028000000005</v>
      </c>
      <c r="I335" s="2">
        <f>'Moving Avg'!H335</f>
        <v>19.629058499999996</v>
      </c>
      <c r="J335" s="5" t="str">
        <f>OBV!F335</f>
        <v>BEARISH</v>
      </c>
      <c r="K335" s="5" t="str">
        <f>OBV!G335</f>
        <v>WEAK</v>
      </c>
      <c r="L335" s="5" t="str">
        <f>OBV!H335</f>
        <v>CONFIRMED BEARISH</v>
      </c>
      <c r="M335" s="7">
        <f t="shared" si="50"/>
        <v>25</v>
      </c>
      <c r="N335" s="7">
        <f t="shared" si="51"/>
        <v>0</v>
      </c>
      <c r="O335" s="7">
        <f t="shared" si="52"/>
        <v>50</v>
      </c>
      <c r="P335" s="7">
        <f t="shared" si="53"/>
        <v>0</v>
      </c>
      <c r="Q335" s="8">
        <f t="shared" si="54"/>
        <v>16.25</v>
      </c>
      <c r="R335" s="8">
        <f t="shared" si="55"/>
        <v>22.5</v>
      </c>
      <c r="S335" s="8">
        <f t="shared" si="56"/>
        <v>16.25</v>
      </c>
      <c r="T335" s="8">
        <f t="shared" si="57"/>
        <v>18.75</v>
      </c>
      <c r="U335" s="7">
        <f t="shared" si="58"/>
        <v>18.333333333333332</v>
      </c>
      <c r="V335" s="7">
        <f t="shared" si="59"/>
        <v>18.4375</v>
      </c>
    </row>
    <row r="336" spans="1:22" ht="13.5" x14ac:dyDescent="0.25">
      <c r="A336" s="3">
        <f>RSI!A336</f>
        <v>45089</v>
      </c>
      <c r="B336" s="2">
        <f>RSI!B336</f>
        <v>20.374400000000001</v>
      </c>
      <c r="C336" s="2">
        <f>RSI!I336</f>
        <v>54.56988510640354</v>
      </c>
      <c r="D336" s="2">
        <f>MACD!E336</f>
        <v>-0.29994766923942962</v>
      </c>
      <c r="E336" s="2">
        <f>MACD!F336</f>
        <v>-0.41205150577787547</v>
      </c>
      <c r="F336" s="2">
        <f>'Moving Avg'!D336</f>
        <v>20.449159999999999</v>
      </c>
      <c r="G336" s="2">
        <f>'Moving Avg'!F336</f>
        <v>20.084529999999994</v>
      </c>
      <c r="H336" s="2">
        <f>'Moving Avg'!G336</f>
        <v>19.595218000000003</v>
      </c>
      <c r="I336" s="2">
        <f>'Moving Avg'!H336</f>
        <v>19.651701499999994</v>
      </c>
      <c r="J336" s="5" t="str">
        <f>OBV!F336</f>
        <v>BEARISH</v>
      </c>
      <c r="K336" s="5" t="str">
        <f>OBV!G336</f>
        <v>WEAK</v>
      </c>
      <c r="L336" s="5" t="str">
        <f>OBV!H336</f>
        <v>CONFIRMED BEARISH</v>
      </c>
      <c r="M336" s="7">
        <f t="shared" si="50"/>
        <v>25</v>
      </c>
      <c r="N336" s="7">
        <f t="shared" si="51"/>
        <v>0</v>
      </c>
      <c r="O336" s="7">
        <f t="shared" si="52"/>
        <v>50</v>
      </c>
      <c r="P336" s="7">
        <f t="shared" si="53"/>
        <v>0</v>
      </c>
      <c r="Q336" s="8">
        <f t="shared" si="54"/>
        <v>16.25</v>
      </c>
      <c r="R336" s="8">
        <f t="shared" si="55"/>
        <v>22.5</v>
      </c>
      <c r="S336" s="8">
        <f t="shared" si="56"/>
        <v>16.25</v>
      </c>
      <c r="T336" s="8">
        <f t="shared" si="57"/>
        <v>18.75</v>
      </c>
      <c r="U336" s="7">
        <f t="shared" si="58"/>
        <v>18.333333333333332</v>
      </c>
      <c r="V336" s="7">
        <f t="shared" si="59"/>
        <v>18.4375</v>
      </c>
    </row>
    <row r="337" spans="1:22" ht="13.5" x14ac:dyDescent="0.25">
      <c r="A337" s="3">
        <f>RSI!A337</f>
        <v>45090</v>
      </c>
      <c r="B337" s="2">
        <f>RSI!B337</f>
        <v>19.991900000000001</v>
      </c>
      <c r="C337" s="2">
        <f>RSI!I337</f>
        <v>49.714414011356148</v>
      </c>
      <c r="D337" s="2">
        <f>MACD!E337</f>
        <v>-0.22580065324120469</v>
      </c>
      <c r="E337" s="2">
        <f>MACD!F337</f>
        <v>-0.37480133527054132</v>
      </c>
      <c r="F337" s="2">
        <f>'Moving Avg'!D337</f>
        <v>20.4057</v>
      </c>
      <c r="G337" s="2">
        <f>'Moving Avg'!F337</f>
        <v>20.113569999999996</v>
      </c>
      <c r="H337" s="2">
        <f>'Moving Avg'!G337</f>
        <v>19.606834000000003</v>
      </c>
      <c r="I337" s="2">
        <f>'Moving Avg'!H337</f>
        <v>19.668470499999994</v>
      </c>
      <c r="J337" s="5" t="str">
        <f>OBV!F337</f>
        <v>BEARISH</v>
      </c>
      <c r="K337" s="5" t="str">
        <f>OBV!G337</f>
        <v>WEAK</v>
      </c>
      <c r="L337" s="5" t="str">
        <f>OBV!H337</f>
        <v>CONFIRMED BEARISH</v>
      </c>
      <c r="M337" s="7">
        <f t="shared" si="50"/>
        <v>25</v>
      </c>
      <c r="N337" s="7">
        <f t="shared" si="51"/>
        <v>0</v>
      </c>
      <c r="O337" s="7">
        <f t="shared" si="52"/>
        <v>50</v>
      </c>
      <c r="P337" s="7">
        <f t="shared" si="53"/>
        <v>0</v>
      </c>
      <c r="Q337" s="8">
        <f t="shared" si="54"/>
        <v>16.25</v>
      </c>
      <c r="R337" s="8">
        <f t="shared" si="55"/>
        <v>22.5</v>
      </c>
      <c r="S337" s="8">
        <f t="shared" si="56"/>
        <v>16.25</v>
      </c>
      <c r="T337" s="8">
        <f t="shared" si="57"/>
        <v>18.75</v>
      </c>
      <c r="U337" s="7">
        <f t="shared" si="58"/>
        <v>18.333333333333332</v>
      </c>
      <c r="V337" s="7">
        <f t="shared" si="59"/>
        <v>18.4375</v>
      </c>
    </row>
    <row r="338" spans="1:22" ht="13.5" x14ac:dyDescent="0.25">
      <c r="A338" s="3">
        <f>RSI!A338</f>
        <v>45091</v>
      </c>
      <c r="B338" s="2">
        <f>RSI!B338</f>
        <v>20.1571</v>
      </c>
      <c r="C338" s="2">
        <f>RSI!I338</f>
        <v>51.712774670385812</v>
      </c>
      <c r="D338" s="2">
        <f>MACD!E338</f>
        <v>-0.16531338255038719</v>
      </c>
      <c r="E338" s="2">
        <f>MACD!F338</f>
        <v>-0.33290374472651052</v>
      </c>
      <c r="F338" s="2">
        <f>'Moving Avg'!D338</f>
        <v>20.308340000000001</v>
      </c>
      <c r="G338" s="2">
        <f>'Moving Avg'!F338</f>
        <v>20.150869999999998</v>
      </c>
      <c r="H338" s="2">
        <f>'Moving Avg'!G338</f>
        <v>19.615574000000002</v>
      </c>
      <c r="I338" s="2">
        <f>'Moving Avg'!H338</f>
        <v>19.682381499999995</v>
      </c>
      <c r="J338" s="5" t="str">
        <f>OBV!F338</f>
        <v>BEARISH</v>
      </c>
      <c r="K338" s="5" t="str">
        <f>OBV!G338</f>
        <v>WEAK</v>
      </c>
      <c r="L338" s="5" t="str">
        <f>OBV!H338</f>
        <v>CONFIRMED BEARISH</v>
      </c>
      <c r="M338" s="7">
        <f t="shared" si="50"/>
        <v>25</v>
      </c>
      <c r="N338" s="7">
        <f t="shared" si="51"/>
        <v>0</v>
      </c>
      <c r="O338" s="7">
        <f t="shared" si="52"/>
        <v>50</v>
      </c>
      <c r="P338" s="7">
        <f t="shared" si="53"/>
        <v>0</v>
      </c>
      <c r="Q338" s="8">
        <f t="shared" si="54"/>
        <v>16.25</v>
      </c>
      <c r="R338" s="8">
        <f t="shared" si="55"/>
        <v>22.5</v>
      </c>
      <c r="S338" s="8">
        <f t="shared" si="56"/>
        <v>16.25</v>
      </c>
      <c r="T338" s="8">
        <f t="shared" si="57"/>
        <v>18.75</v>
      </c>
      <c r="U338" s="7">
        <f t="shared" si="58"/>
        <v>18.333333333333332</v>
      </c>
      <c r="V338" s="7">
        <f t="shared" si="59"/>
        <v>18.4375</v>
      </c>
    </row>
    <row r="339" spans="1:22" ht="13.5" x14ac:dyDescent="0.25">
      <c r="A339" s="3">
        <f>RSI!A339</f>
        <v>45092</v>
      </c>
      <c r="B339" s="2">
        <f>RSI!B339</f>
        <v>20.209199999999999</v>
      </c>
      <c r="C339" s="2">
        <f>RSI!I339</f>
        <v>52.355836053098315</v>
      </c>
      <c r="D339" s="2">
        <f>MACD!E339</f>
        <v>-6.632405784902673E-2</v>
      </c>
      <c r="E339" s="2">
        <f>MACD!F339</f>
        <v>-0.2795878073510138</v>
      </c>
      <c r="F339" s="2">
        <f>'Moving Avg'!D339</f>
        <v>20.221399999999999</v>
      </c>
      <c r="G339" s="2">
        <f>'Moving Avg'!F339</f>
        <v>20.174929999999996</v>
      </c>
      <c r="H339" s="2">
        <f>'Moving Avg'!G339</f>
        <v>19.626782000000002</v>
      </c>
      <c r="I339" s="2">
        <f>'Moving Avg'!H339</f>
        <v>19.696750999999992</v>
      </c>
      <c r="J339" s="5" t="str">
        <f>OBV!F339</f>
        <v>BEARISH</v>
      </c>
      <c r="K339" s="5" t="str">
        <f>OBV!G339</f>
        <v>WEAK</v>
      </c>
      <c r="L339" s="5" t="str">
        <f>OBV!H339</f>
        <v>CONFIRMED BEARISH</v>
      </c>
      <c r="M339" s="7">
        <f t="shared" si="50"/>
        <v>25</v>
      </c>
      <c r="N339" s="7">
        <f t="shared" si="51"/>
        <v>0</v>
      </c>
      <c r="O339" s="7">
        <f t="shared" si="52"/>
        <v>50</v>
      </c>
      <c r="P339" s="7">
        <f t="shared" si="53"/>
        <v>0</v>
      </c>
      <c r="Q339" s="8">
        <f t="shared" si="54"/>
        <v>16.25</v>
      </c>
      <c r="R339" s="8">
        <f t="shared" si="55"/>
        <v>22.5</v>
      </c>
      <c r="S339" s="8">
        <f t="shared" si="56"/>
        <v>16.25</v>
      </c>
      <c r="T339" s="8">
        <f t="shared" si="57"/>
        <v>18.75</v>
      </c>
      <c r="U339" s="7">
        <f t="shared" si="58"/>
        <v>18.333333333333332</v>
      </c>
      <c r="V339" s="7">
        <f t="shared" si="59"/>
        <v>18.4375</v>
      </c>
    </row>
    <row r="340" spans="1:22" ht="13.5" x14ac:dyDescent="0.25">
      <c r="A340" s="3">
        <f>RSI!A340</f>
        <v>45093</v>
      </c>
      <c r="B340" s="2">
        <f>RSI!B340</f>
        <v>20.339600000000001</v>
      </c>
      <c r="C340" s="2">
        <f>RSI!I340</f>
        <v>54.006802818953204</v>
      </c>
      <c r="D340" s="2">
        <f>MACD!E340</f>
        <v>6.8380689248215276E-4</v>
      </c>
      <c r="E340" s="2">
        <f>MACD!F340</f>
        <v>-0.22353348450231461</v>
      </c>
      <c r="F340" s="2">
        <f>'Moving Avg'!D340</f>
        <v>20.214440000000003</v>
      </c>
      <c r="G340" s="2">
        <f>'Moving Avg'!F340</f>
        <v>20.20749</v>
      </c>
      <c r="H340" s="2">
        <f>'Moving Avg'!G340</f>
        <v>19.640598000000001</v>
      </c>
      <c r="I340" s="2">
        <f>'Moving Avg'!H340</f>
        <v>19.711891499999989</v>
      </c>
      <c r="J340" s="5" t="str">
        <f>OBV!F340</f>
        <v>BULLISH</v>
      </c>
      <c r="K340" s="5" t="str">
        <f>OBV!G340</f>
        <v>NEUTRAL</v>
      </c>
      <c r="L340" s="5" t="str">
        <f>OBV!H340</f>
        <v>BULLISH DIVERGENCE</v>
      </c>
      <c r="M340" s="7">
        <f t="shared" si="50"/>
        <v>25</v>
      </c>
      <c r="N340" s="7">
        <f t="shared" si="51"/>
        <v>0</v>
      </c>
      <c r="O340" s="7">
        <f t="shared" si="52"/>
        <v>50</v>
      </c>
      <c r="P340" s="7">
        <f t="shared" si="53"/>
        <v>66.5</v>
      </c>
      <c r="Q340" s="8">
        <f t="shared" si="54"/>
        <v>26.225000000000001</v>
      </c>
      <c r="R340" s="8">
        <f t="shared" si="55"/>
        <v>39.125</v>
      </c>
      <c r="S340" s="8">
        <f t="shared" si="56"/>
        <v>46.174999999999997</v>
      </c>
      <c r="T340" s="8">
        <f t="shared" si="57"/>
        <v>35.375</v>
      </c>
      <c r="U340" s="7">
        <f t="shared" si="58"/>
        <v>37.174999999999997</v>
      </c>
      <c r="V340" s="7">
        <f t="shared" si="59"/>
        <v>36.724999999999994</v>
      </c>
    </row>
    <row r="341" spans="1:22" ht="13.5" x14ac:dyDescent="0.25">
      <c r="A341" s="3">
        <f>RSI!A341</f>
        <v>45096</v>
      </c>
      <c r="B341" s="2">
        <f>RSI!B341</f>
        <v>20.374400000000001</v>
      </c>
      <c r="C341" s="2">
        <f>RSI!I341</f>
        <v>54.460331566610137</v>
      </c>
      <c r="D341" s="2">
        <f>MACD!E341</f>
        <v>0.12486166323534675</v>
      </c>
      <c r="E341" s="2">
        <f>MACD!F341</f>
        <v>-0.15385445495478234</v>
      </c>
      <c r="F341" s="2">
        <f>'Moving Avg'!D341</f>
        <v>20.214440000000003</v>
      </c>
      <c r="G341" s="2">
        <f>'Moving Avg'!F341</f>
        <v>20.300814999999997</v>
      </c>
      <c r="H341" s="2">
        <f>'Moving Avg'!G341</f>
        <v>19.655428000000004</v>
      </c>
      <c r="I341" s="2">
        <f>'Moving Avg'!H341</f>
        <v>19.72661149999999</v>
      </c>
      <c r="J341" s="5" t="str">
        <f>OBV!F341</f>
        <v>BULLISH</v>
      </c>
      <c r="K341" s="5" t="str">
        <f>OBV!G341</f>
        <v>STRONG</v>
      </c>
      <c r="L341" s="5" t="str">
        <f>OBV!H341</f>
        <v>NEUTRAL</v>
      </c>
      <c r="M341" s="7">
        <f t="shared" si="50"/>
        <v>25</v>
      </c>
      <c r="N341" s="7">
        <f t="shared" si="51"/>
        <v>0</v>
      </c>
      <c r="O341" s="7">
        <f t="shared" si="52"/>
        <v>50</v>
      </c>
      <c r="P341" s="7">
        <f t="shared" si="53"/>
        <v>66</v>
      </c>
      <c r="Q341" s="8">
        <f t="shared" si="54"/>
        <v>26.15</v>
      </c>
      <c r="R341" s="8">
        <f t="shared" si="55"/>
        <v>39</v>
      </c>
      <c r="S341" s="8">
        <f t="shared" si="56"/>
        <v>45.95</v>
      </c>
      <c r="T341" s="8">
        <f t="shared" si="57"/>
        <v>35.25</v>
      </c>
      <c r="U341" s="7">
        <f t="shared" si="58"/>
        <v>37.033333333333339</v>
      </c>
      <c r="V341" s="7">
        <f t="shared" si="59"/>
        <v>36.587500000000006</v>
      </c>
    </row>
    <row r="342" spans="1:22" ht="13.5" x14ac:dyDescent="0.25">
      <c r="A342" s="3">
        <f>RSI!A342</f>
        <v>45097</v>
      </c>
      <c r="B342" s="2">
        <f>RSI!B342</f>
        <v>20.374400000000001</v>
      </c>
      <c r="C342" s="2">
        <f>RSI!I342</f>
        <v>54.460331566610137</v>
      </c>
      <c r="D342" s="2">
        <f>MACD!E342</f>
        <v>0.10245044910812595</v>
      </c>
      <c r="E342" s="2">
        <f>MACD!F342</f>
        <v>-0.10259347414220069</v>
      </c>
      <c r="F342" s="2">
        <f>'Moving Avg'!D342</f>
        <v>20.290939999999999</v>
      </c>
      <c r="G342" s="2">
        <f>'Moving Avg'!F342</f>
        <v>20.356109999999997</v>
      </c>
      <c r="H342" s="2">
        <f>'Moving Avg'!G342</f>
        <v>19.669940000000004</v>
      </c>
      <c r="I342" s="2">
        <f>'Moving Avg'!H342</f>
        <v>19.74133149999999</v>
      </c>
      <c r="J342" s="5" t="str">
        <f>OBV!F342</f>
        <v>BULLISH</v>
      </c>
      <c r="K342" s="5" t="str">
        <f>OBV!G342</f>
        <v>STRONG</v>
      </c>
      <c r="L342" s="5" t="str">
        <f>OBV!H342</f>
        <v>CONFIRMED BULLISH</v>
      </c>
      <c r="M342" s="7">
        <f t="shared" si="50"/>
        <v>25</v>
      </c>
      <c r="N342" s="7">
        <f t="shared" si="51"/>
        <v>0</v>
      </c>
      <c r="O342" s="7">
        <f t="shared" si="52"/>
        <v>50</v>
      </c>
      <c r="P342" s="7">
        <f t="shared" si="53"/>
        <v>100</v>
      </c>
      <c r="Q342" s="8">
        <f t="shared" si="54"/>
        <v>31.25</v>
      </c>
      <c r="R342" s="8">
        <f t="shared" si="55"/>
        <v>47.5</v>
      </c>
      <c r="S342" s="8">
        <f t="shared" si="56"/>
        <v>61.25</v>
      </c>
      <c r="T342" s="8">
        <f t="shared" si="57"/>
        <v>43.75</v>
      </c>
      <c r="U342" s="7">
        <f t="shared" si="58"/>
        <v>46.666666666666664</v>
      </c>
      <c r="V342" s="7">
        <f t="shared" si="59"/>
        <v>45.9375</v>
      </c>
    </row>
    <row r="343" spans="1:22" ht="13.5" x14ac:dyDescent="0.25">
      <c r="A343" s="3">
        <f>RSI!A343</f>
        <v>45098</v>
      </c>
      <c r="B343" s="2">
        <f>RSI!B343</f>
        <v>20.374400000000001</v>
      </c>
      <c r="C343" s="2">
        <f>RSI!I343</f>
        <v>54.460331566610137</v>
      </c>
      <c r="D343" s="2">
        <f>MACD!E343</f>
        <v>0.14871858106989677</v>
      </c>
      <c r="E343" s="2">
        <f>MACD!F343</f>
        <v>-5.2331063099781208E-2</v>
      </c>
      <c r="F343" s="2">
        <f>'Moving Avg'!D343</f>
        <v>20.334399999999999</v>
      </c>
      <c r="G343" s="2">
        <f>'Moving Avg'!F343</f>
        <v>20.392784999999996</v>
      </c>
      <c r="H343" s="2">
        <f>'Moving Avg'!G343</f>
        <v>19.682868000000006</v>
      </c>
      <c r="I343" s="2">
        <f>'Moving Avg'!H343</f>
        <v>19.756447999999992</v>
      </c>
      <c r="J343" s="5" t="str">
        <f>OBV!F343</f>
        <v>BULLISH</v>
      </c>
      <c r="K343" s="5" t="str">
        <f>OBV!G343</f>
        <v>STRONG</v>
      </c>
      <c r="L343" s="5" t="str">
        <f>OBV!H343</f>
        <v>CONFIRMED BULLISH</v>
      </c>
      <c r="M343" s="7">
        <f t="shared" si="50"/>
        <v>25</v>
      </c>
      <c r="N343" s="7">
        <f t="shared" si="51"/>
        <v>0</v>
      </c>
      <c r="O343" s="7">
        <f t="shared" si="52"/>
        <v>50</v>
      </c>
      <c r="P343" s="7">
        <f t="shared" si="53"/>
        <v>100</v>
      </c>
      <c r="Q343" s="8">
        <f t="shared" si="54"/>
        <v>31.25</v>
      </c>
      <c r="R343" s="8">
        <f t="shared" si="55"/>
        <v>47.5</v>
      </c>
      <c r="S343" s="8">
        <f t="shared" si="56"/>
        <v>61.25</v>
      </c>
      <c r="T343" s="8">
        <f t="shared" si="57"/>
        <v>43.75</v>
      </c>
      <c r="U343" s="7">
        <f t="shared" si="58"/>
        <v>46.666666666666664</v>
      </c>
      <c r="V343" s="7">
        <f t="shared" si="59"/>
        <v>45.9375</v>
      </c>
    </row>
    <row r="344" spans="1:22" ht="13.5" x14ac:dyDescent="0.25">
      <c r="A344" s="3">
        <f>RSI!A344</f>
        <v>45099</v>
      </c>
      <c r="B344" s="2">
        <f>RSI!B344</f>
        <v>20.374400000000001</v>
      </c>
      <c r="C344" s="2">
        <f>RSI!I344</f>
        <v>54.460331566610137</v>
      </c>
      <c r="D344" s="2">
        <f>MACD!E344</f>
        <v>0.18634496843515791</v>
      </c>
      <c r="E344" s="2">
        <f>MACD!F344</f>
        <v>-4.5958567927933819E-3</v>
      </c>
      <c r="F344" s="2">
        <f>'Moving Avg'!D344</f>
        <v>20.367439999999998</v>
      </c>
      <c r="G344" s="2">
        <f>'Moving Avg'!F344</f>
        <v>20.397375</v>
      </c>
      <c r="H344" s="2">
        <f>'Moving Avg'!G344</f>
        <v>19.695796000000009</v>
      </c>
      <c r="I344" s="2">
        <f>'Moving Avg'!H344</f>
        <v>19.771247499999991</v>
      </c>
      <c r="J344" s="5" t="str">
        <f>OBV!F344</f>
        <v>BULLISH</v>
      </c>
      <c r="K344" s="5" t="str">
        <f>OBV!G344</f>
        <v>STRONG</v>
      </c>
      <c r="L344" s="5" t="str">
        <f>OBV!H344</f>
        <v>CONFIRMED BULLISH</v>
      </c>
      <c r="M344" s="7">
        <f t="shared" si="50"/>
        <v>25</v>
      </c>
      <c r="N344" s="7">
        <f t="shared" si="51"/>
        <v>0</v>
      </c>
      <c r="O344" s="7">
        <f t="shared" si="52"/>
        <v>50</v>
      </c>
      <c r="P344" s="7">
        <f t="shared" si="53"/>
        <v>100</v>
      </c>
      <c r="Q344" s="8">
        <f t="shared" si="54"/>
        <v>31.25</v>
      </c>
      <c r="R344" s="8">
        <f t="shared" si="55"/>
        <v>47.5</v>
      </c>
      <c r="S344" s="8">
        <f t="shared" si="56"/>
        <v>61.25</v>
      </c>
      <c r="T344" s="8">
        <f t="shared" si="57"/>
        <v>43.75</v>
      </c>
      <c r="U344" s="7">
        <f t="shared" si="58"/>
        <v>46.666666666666664</v>
      </c>
      <c r="V344" s="7">
        <f t="shared" si="59"/>
        <v>45.9375</v>
      </c>
    </row>
    <row r="345" spans="1:22" ht="13.5" x14ac:dyDescent="0.25">
      <c r="A345" s="3">
        <f>RSI!A345</f>
        <v>45100</v>
      </c>
      <c r="B345" s="2">
        <f>RSI!B345</f>
        <v>20.374400000000001</v>
      </c>
      <c r="C345" s="2">
        <f>RSI!I345</f>
        <v>54.460331566610137</v>
      </c>
      <c r="D345" s="2">
        <f>MACD!E345</f>
        <v>0.17531042898133364</v>
      </c>
      <c r="E345" s="2">
        <f>MACD!F345</f>
        <v>3.138540036203203E-2</v>
      </c>
      <c r="F345" s="2">
        <f>'Moving Avg'!D345</f>
        <v>20.374400000000001</v>
      </c>
      <c r="G345" s="2">
        <f>'Moving Avg'!F345</f>
        <v>20.386514999999996</v>
      </c>
      <c r="H345" s="2">
        <f>'Moving Avg'!G345</f>
        <v>19.708724000000007</v>
      </c>
      <c r="I345" s="2">
        <f>'Moving Avg'!H345</f>
        <v>19.782005999999988</v>
      </c>
      <c r="J345" s="5" t="str">
        <f>OBV!F345</f>
        <v>BULLISH</v>
      </c>
      <c r="K345" s="5" t="str">
        <f>OBV!G345</f>
        <v>STRONG</v>
      </c>
      <c r="L345" s="5" t="str">
        <f>OBV!H345</f>
        <v>CONFIRMED BULLISH</v>
      </c>
      <c r="M345" s="7">
        <f t="shared" si="50"/>
        <v>25</v>
      </c>
      <c r="N345" s="7">
        <f t="shared" si="51"/>
        <v>0</v>
      </c>
      <c r="O345" s="7">
        <f t="shared" si="52"/>
        <v>50</v>
      </c>
      <c r="P345" s="7">
        <f t="shared" si="53"/>
        <v>100</v>
      </c>
      <c r="Q345" s="8">
        <f t="shared" si="54"/>
        <v>31.25</v>
      </c>
      <c r="R345" s="8">
        <f t="shared" si="55"/>
        <v>47.5</v>
      </c>
      <c r="S345" s="8">
        <f t="shared" si="56"/>
        <v>61.25</v>
      </c>
      <c r="T345" s="8">
        <f t="shared" si="57"/>
        <v>43.75</v>
      </c>
      <c r="U345" s="7">
        <f t="shared" si="58"/>
        <v>46.666666666666664</v>
      </c>
      <c r="V345" s="7">
        <f t="shared" si="59"/>
        <v>45.9375</v>
      </c>
    </row>
    <row r="346" spans="1:22" ht="13.5" x14ac:dyDescent="0.25">
      <c r="A346" s="3">
        <f>RSI!A346</f>
        <v>45103</v>
      </c>
      <c r="B346" s="2">
        <f>RSI!B346</f>
        <v>20.356999999999999</v>
      </c>
      <c r="C346" s="2">
        <f>RSI!I346</f>
        <v>54.074147525123173</v>
      </c>
      <c r="D346" s="2">
        <f>MACD!E346</f>
        <v>0.16595618377983357</v>
      </c>
      <c r="E346" s="2">
        <f>MACD!F346</f>
        <v>5.8299557045592337E-2</v>
      </c>
      <c r="F346" s="2">
        <f>'Moving Avg'!D346</f>
        <v>20.370920000000002</v>
      </c>
      <c r="G346" s="2">
        <f>'Moving Avg'!F346</f>
        <v>20.390629999999998</v>
      </c>
      <c r="H346" s="2">
        <f>'Moving Avg'!G346</f>
        <v>19.727642000000007</v>
      </c>
      <c r="I346" s="2">
        <f>'Moving Avg'!H346</f>
        <v>19.788755999999989</v>
      </c>
      <c r="J346" s="5" t="str">
        <f>OBV!F346</f>
        <v>BEARISH</v>
      </c>
      <c r="K346" s="5" t="str">
        <f>OBV!G346</f>
        <v>NEUTRAL</v>
      </c>
      <c r="L346" s="5" t="str">
        <f>OBV!H346</f>
        <v>CONFIRMED BEARISH</v>
      </c>
      <c r="M346" s="7">
        <f t="shared" si="50"/>
        <v>25</v>
      </c>
      <c r="N346" s="7">
        <f t="shared" si="51"/>
        <v>0</v>
      </c>
      <c r="O346" s="7">
        <f t="shared" si="52"/>
        <v>50</v>
      </c>
      <c r="P346" s="7">
        <f t="shared" si="53"/>
        <v>16.5</v>
      </c>
      <c r="Q346" s="8">
        <f t="shared" si="54"/>
        <v>18.725000000000001</v>
      </c>
      <c r="R346" s="8">
        <f t="shared" si="55"/>
        <v>26.625</v>
      </c>
      <c r="S346" s="8">
        <f t="shared" si="56"/>
        <v>23.675000000000001</v>
      </c>
      <c r="T346" s="8">
        <f t="shared" si="57"/>
        <v>22.875</v>
      </c>
      <c r="U346" s="7">
        <f t="shared" si="58"/>
        <v>23.008333333333336</v>
      </c>
      <c r="V346" s="7">
        <f t="shared" si="59"/>
        <v>22.975000000000001</v>
      </c>
    </row>
    <row r="347" spans="1:22" ht="13.5" x14ac:dyDescent="0.25">
      <c r="A347" s="3">
        <f>RSI!A347</f>
        <v>45104</v>
      </c>
      <c r="B347" s="2">
        <f>RSI!B347</f>
        <v>20.3309</v>
      </c>
      <c r="C347" s="2">
        <f>RSI!I347</f>
        <v>53.461750378741982</v>
      </c>
      <c r="D347" s="2">
        <f>MACD!E347</f>
        <v>0.1000215907156381</v>
      </c>
      <c r="E347" s="2">
        <f>MACD!F347</f>
        <v>6.6643963779601495E-2</v>
      </c>
      <c r="F347" s="2">
        <f>'Moving Avg'!D347</f>
        <v>20.362220000000001</v>
      </c>
      <c r="G347" s="2">
        <f>'Moving Avg'!F347</f>
        <v>20.397399999999998</v>
      </c>
      <c r="H347" s="2">
        <f>'Moving Avg'!G347</f>
        <v>19.746038000000009</v>
      </c>
      <c r="I347" s="2">
        <f>'Moving Avg'!H347</f>
        <v>19.795375499999992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  <c r="M347" s="7">
        <f t="shared" si="50"/>
        <v>25</v>
      </c>
      <c r="N347" s="7">
        <f t="shared" si="51"/>
        <v>0</v>
      </c>
      <c r="O347" s="7">
        <f t="shared" si="52"/>
        <v>50</v>
      </c>
      <c r="P347" s="7">
        <f t="shared" si="53"/>
        <v>16.5</v>
      </c>
      <c r="Q347" s="8">
        <f t="shared" si="54"/>
        <v>18.725000000000001</v>
      </c>
      <c r="R347" s="8">
        <f t="shared" si="55"/>
        <v>26.625</v>
      </c>
      <c r="S347" s="8">
        <f t="shared" si="56"/>
        <v>23.675000000000001</v>
      </c>
      <c r="T347" s="8">
        <f t="shared" si="57"/>
        <v>22.875</v>
      </c>
      <c r="U347" s="7">
        <f t="shared" si="58"/>
        <v>23.008333333333336</v>
      </c>
      <c r="V347" s="7">
        <f t="shared" si="59"/>
        <v>22.975000000000001</v>
      </c>
    </row>
    <row r="348" spans="1:22" ht="13.5" x14ac:dyDescent="0.25">
      <c r="A348" s="3">
        <f>RSI!A348</f>
        <v>45107</v>
      </c>
      <c r="B348" s="2">
        <f>RSI!B348</f>
        <v>20.3309</v>
      </c>
      <c r="C348" s="2">
        <f>RSI!I348</f>
        <v>53.461750378741982</v>
      </c>
      <c r="D348" s="2">
        <f>MACD!E348</f>
        <v>6.8775723321007121E-2</v>
      </c>
      <c r="E348" s="2">
        <f>MACD!F348</f>
        <v>6.7070315687882617E-2</v>
      </c>
      <c r="F348" s="2">
        <f>'Moving Avg'!D348</f>
        <v>20.35352</v>
      </c>
      <c r="G348" s="2">
        <f>'Moving Avg'!F348</f>
        <v>20.401004999999998</v>
      </c>
      <c r="H348" s="2">
        <f>'Moving Avg'!G348</f>
        <v>19.76601800000001</v>
      </c>
      <c r="I348" s="2">
        <f>'Moving Avg'!H348</f>
        <v>19.802034499999987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  <c r="M348" s="7">
        <f t="shared" si="50"/>
        <v>25</v>
      </c>
      <c r="N348" s="7">
        <f t="shared" si="51"/>
        <v>0</v>
      </c>
      <c r="O348" s="7">
        <f t="shared" si="52"/>
        <v>50</v>
      </c>
      <c r="P348" s="7">
        <f t="shared" si="53"/>
        <v>16.5</v>
      </c>
      <c r="Q348" s="8">
        <f t="shared" si="54"/>
        <v>18.725000000000001</v>
      </c>
      <c r="R348" s="8">
        <f t="shared" si="55"/>
        <v>26.625</v>
      </c>
      <c r="S348" s="8">
        <f t="shared" si="56"/>
        <v>23.675000000000001</v>
      </c>
      <c r="T348" s="8">
        <f t="shared" si="57"/>
        <v>22.875</v>
      </c>
      <c r="U348" s="7">
        <f t="shared" si="58"/>
        <v>23.008333333333336</v>
      </c>
      <c r="V348" s="7">
        <f t="shared" si="59"/>
        <v>22.975000000000001</v>
      </c>
    </row>
    <row r="349" spans="1:22" ht="13.5" x14ac:dyDescent="0.25">
      <c r="A349" s="3">
        <f>RSI!A349</f>
        <v>45110</v>
      </c>
      <c r="B349" s="2">
        <f>RSI!B349</f>
        <v>20.3309</v>
      </c>
      <c r="C349" s="2">
        <f>RSI!I349</f>
        <v>53.461750378741982</v>
      </c>
      <c r="D349" s="2">
        <f>MACD!E349</f>
        <v>4.954633179163892E-2</v>
      </c>
      <c r="E349" s="2">
        <f>MACD!F349</f>
        <v>6.3565518908633878E-2</v>
      </c>
      <c r="F349" s="2">
        <f>'Moving Avg'!D349</f>
        <v>20.344820000000002</v>
      </c>
      <c r="G349" s="2">
        <f>'Moving Avg'!F349</f>
        <v>20.387574999999995</v>
      </c>
      <c r="H349" s="2">
        <f>'Moving Avg'!G349</f>
        <v>19.78599800000001</v>
      </c>
      <c r="I349" s="2">
        <f>'Moving Avg'!H349</f>
        <v>19.808653999999986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  <c r="M349" s="7">
        <f t="shared" si="50"/>
        <v>25</v>
      </c>
      <c r="N349" s="7">
        <f t="shared" si="51"/>
        <v>45</v>
      </c>
      <c r="O349" s="7">
        <f t="shared" si="52"/>
        <v>50</v>
      </c>
      <c r="P349" s="7">
        <f t="shared" si="53"/>
        <v>16.5</v>
      </c>
      <c r="Q349" s="8">
        <f t="shared" si="54"/>
        <v>34.475000000000001</v>
      </c>
      <c r="R349" s="8">
        <f t="shared" si="55"/>
        <v>35.625</v>
      </c>
      <c r="S349" s="8">
        <f t="shared" si="56"/>
        <v>30.425000000000001</v>
      </c>
      <c r="T349" s="8">
        <f t="shared" si="57"/>
        <v>34.125</v>
      </c>
      <c r="U349" s="7">
        <f t="shared" si="58"/>
        <v>33.508333333333333</v>
      </c>
      <c r="V349" s="7">
        <f t="shared" si="59"/>
        <v>33.662499999999994</v>
      </c>
    </row>
    <row r="350" spans="1:22" ht="13.5" x14ac:dyDescent="0.25">
      <c r="A350" s="3">
        <f>RSI!A350</f>
        <v>45111</v>
      </c>
      <c r="B350" s="2">
        <f>RSI!B350</f>
        <v>20.3309</v>
      </c>
      <c r="C350" s="2">
        <f>RSI!I350</f>
        <v>53.461750378741982</v>
      </c>
      <c r="D350" s="2">
        <f>MACD!E350</f>
        <v>5.2590582510323003E-2</v>
      </c>
      <c r="E350" s="2">
        <f>MACD!F350</f>
        <v>6.1370531628971707E-2</v>
      </c>
      <c r="F350" s="2">
        <f>'Moving Avg'!D350</f>
        <v>20.336120000000001</v>
      </c>
      <c r="G350" s="2">
        <f>'Moving Avg'!F350</f>
        <v>20.376124999999995</v>
      </c>
      <c r="H350" s="2">
        <f>'Moving Avg'!G350</f>
        <v>19.80597800000001</v>
      </c>
      <c r="I350" s="2">
        <f>'Moving Avg'!H350</f>
        <v>19.815629999999988</v>
      </c>
      <c r="J350" s="5" t="str">
        <f>OBV!F350</f>
        <v>BEARISH</v>
      </c>
      <c r="K350" s="5" t="str">
        <f>OBV!G350</f>
        <v>NEUTRAL</v>
      </c>
      <c r="L350" s="5" t="str">
        <f>OBV!H350</f>
        <v>CONFIRMED BEARISH</v>
      </c>
      <c r="M350" s="7">
        <f t="shared" si="50"/>
        <v>25</v>
      </c>
      <c r="N350" s="7">
        <f t="shared" si="51"/>
        <v>45</v>
      </c>
      <c r="O350" s="7">
        <f t="shared" si="52"/>
        <v>50</v>
      </c>
      <c r="P350" s="7">
        <f t="shared" si="53"/>
        <v>16.5</v>
      </c>
      <c r="Q350" s="8">
        <f t="shared" si="54"/>
        <v>34.475000000000001</v>
      </c>
      <c r="R350" s="8">
        <f t="shared" si="55"/>
        <v>35.625</v>
      </c>
      <c r="S350" s="8">
        <f t="shared" si="56"/>
        <v>30.425000000000001</v>
      </c>
      <c r="T350" s="8">
        <f t="shared" si="57"/>
        <v>34.125</v>
      </c>
      <c r="U350" s="7">
        <f t="shared" si="58"/>
        <v>33.508333333333333</v>
      </c>
      <c r="V350" s="7">
        <f t="shared" si="59"/>
        <v>33.662499999999994</v>
      </c>
    </row>
    <row r="351" spans="1:22" ht="13.5" x14ac:dyDescent="0.25">
      <c r="A351" s="3">
        <f>RSI!A351</f>
        <v>45112</v>
      </c>
      <c r="B351" s="2">
        <f>RSI!B351</f>
        <v>20.3309</v>
      </c>
      <c r="C351" s="2">
        <f>RSI!I351</f>
        <v>53.461750378741982</v>
      </c>
      <c r="D351" s="2">
        <f>MACD!E351</f>
        <v>5.9829347802622834E-2</v>
      </c>
      <c r="E351" s="2">
        <f>MACD!F351</f>
        <v>6.1062294863701939E-2</v>
      </c>
      <c r="F351" s="2">
        <f>'Moving Avg'!D351</f>
        <v>20.3309</v>
      </c>
      <c r="G351" s="2">
        <f>'Moving Avg'!F351</f>
        <v>20.341354999999997</v>
      </c>
      <c r="H351" s="2">
        <f>'Moving Avg'!G351</f>
        <v>19.849094000000008</v>
      </c>
      <c r="I351" s="2">
        <f>'Moving Avg'!H351</f>
        <v>19.822249499999987</v>
      </c>
      <c r="J351" s="5" t="str">
        <f>OBV!F351</f>
        <v>BEARISH</v>
      </c>
      <c r="K351" s="5" t="str">
        <f>OBV!G351</f>
        <v>NEUTRAL</v>
      </c>
      <c r="L351" s="5" t="str">
        <f>OBV!H351</f>
        <v>CONFIRMED BEARISH</v>
      </c>
      <c r="M351" s="7">
        <f t="shared" si="50"/>
        <v>25</v>
      </c>
      <c r="N351" s="7">
        <f t="shared" si="51"/>
        <v>45</v>
      </c>
      <c r="O351" s="7">
        <f t="shared" si="52"/>
        <v>50</v>
      </c>
      <c r="P351" s="7">
        <f t="shared" si="53"/>
        <v>16.5</v>
      </c>
      <c r="Q351" s="8">
        <f t="shared" si="54"/>
        <v>34.475000000000001</v>
      </c>
      <c r="R351" s="8">
        <f t="shared" si="55"/>
        <v>35.625</v>
      </c>
      <c r="S351" s="8">
        <f t="shared" si="56"/>
        <v>30.425000000000001</v>
      </c>
      <c r="T351" s="8">
        <f t="shared" si="57"/>
        <v>34.125</v>
      </c>
      <c r="U351" s="7">
        <f t="shared" si="58"/>
        <v>33.508333333333333</v>
      </c>
      <c r="V351" s="7">
        <f t="shared" si="59"/>
        <v>33.662499999999994</v>
      </c>
    </row>
    <row r="352" spans="1:22" ht="13.5" x14ac:dyDescent="0.25">
      <c r="A352" s="3">
        <f>RSI!A352</f>
        <v>45113</v>
      </c>
      <c r="B352" s="2">
        <f>RSI!B352</f>
        <v>20.3309</v>
      </c>
      <c r="C352" s="2">
        <f>RSI!I352</f>
        <v>53.461750378741975</v>
      </c>
      <c r="D352" s="2">
        <f>MACD!E352</f>
        <v>6.5314655677752853E-2</v>
      </c>
      <c r="E352" s="2">
        <f>MACD!F352</f>
        <v>6.1912767026512126E-2</v>
      </c>
      <c r="F352" s="2">
        <f>'Moving Avg'!D352</f>
        <v>20.3309</v>
      </c>
      <c r="G352" s="2">
        <f>'Moving Avg'!F352</f>
        <v>20.347439999999995</v>
      </c>
      <c r="H352" s="2">
        <f>'Moving Avg'!G352</f>
        <v>19.87541400000001</v>
      </c>
      <c r="I352" s="2">
        <f>'Moving Avg'!H352</f>
        <v>19.828868999999983</v>
      </c>
      <c r="J352" s="5" t="str">
        <f>OBV!F352</f>
        <v>NEUTRAL</v>
      </c>
      <c r="K352" s="5" t="str">
        <f>OBV!G352</f>
        <v>NEUTRAL</v>
      </c>
      <c r="L352" s="5" t="str">
        <f>OBV!H352</f>
        <v>NEUTRAL</v>
      </c>
      <c r="M352" s="7">
        <f t="shared" si="50"/>
        <v>25</v>
      </c>
      <c r="N352" s="7">
        <f t="shared" si="51"/>
        <v>0</v>
      </c>
      <c r="O352" s="7">
        <f t="shared" si="52"/>
        <v>50</v>
      </c>
      <c r="P352" s="7">
        <f t="shared" si="53"/>
        <v>33</v>
      </c>
      <c r="Q352" s="8">
        <f t="shared" si="54"/>
        <v>21.2</v>
      </c>
      <c r="R352" s="8">
        <f t="shared" si="55"/>
        <v>30.75</v>
      </c>
      <c r="S352" s="8">
        <f t="shared" si="56"/>
        <v>31.1</v>
      </c>
      <c r="T352" s="8">
        <f t="shared" si="57"/>
        <v>27</v>
      </c>
      <c r="U352" s="7">
        <f t="shared" si="58"/>
        <v>27.683333333333337</v>
      </c>
      <c r="V352" s="7">
        <f t="shared" si="59"/>
        <v>27.512500000000003</v>
      </c>
    </row>
    <row r="353" spans="1:22" ht="13.5" x14ac:dyDescent="0.25">
      <c r="A353" s="3">
        <f>RSI!A353</f>
        <v>45114</v>
      </c>
      <c r="B353" s="2">
        <f>RSI!B353</f>
        <v>20.3309</v>
      </c>
      <c r="C353" s="2">
        <f>RSI!I353</f>
        <v>53.461750378741975</v>
      </c>
      <c r="D353" s="2">
        <f>MACD!E353</f>
        <v>6.9363661498126561E-2</v>
      </c>
      <c r="E353" s="2">
        <f>MACD!F353</f>
        <v>6.3402945920835022E-2</v>
      </c>
      <c r="F353" s="2">
        <f>'Moving Avg'!D353</f>
        <v>20.3309</v>
      </c>
      <c r="G353" s="2">
        <f>'Moving Avg'!F353</f>
        <v>20.331789999999998</v>
      </c>
      <c r="H353" s="2">
        <f>'Moving Avg'!G353</f>
        <v>19.901892000000011</v>
      </c>
      <c r="I353" s="2">
        <f>'Moving Avg'!H353</f>
        <v>19.835488499999986</v>
      </c>
      <c r="J353" s="5" t="str">
        <f>OBV!F353</f>
        <v>NEUTRAL</v>
      </c>
      <c r="K353" s="5" t="str">
        <f>OBV!G353</f>
        <v>NEUTRAL</v>
      </c>
      <c r="L353" s="5" t="str">
        <f>OBV!H353</f>
        <v>NEUTRAL</v>
      </c>
      <c r="M353" s="7">
        <f t="shared" si="50"/>
        <v>25</v>
      </c>
      <c r="N353" s="7">
        <f t="shared" si="51"/>
        <v>0</v>
      </c>
      <c r="O353" s="7">
        <f t="shared" si="52"/>
        <v>50</v>
      </c>
      <c r="P353" s="7">
        <f t="shared" si="53"/>
        <v>33</v>
      </c>
      <c r="Q353" s="8">
        <f t="shared" si="54"/>
        <v>21.2</v>
      </c>
      <c r="R353" s="8">
        <f t="shared" si="55"/>
        <v>30.75</v>
      </c>
      <c r="S353" s="8">
        <f t="shared" si="56"/>
        <v>31.1</v>
      </c>
      <c r="T353" s="8">
        <f t="shared" si="57"/>
        <v>27</v>
      </c>
      <c r="U353" s="7">
        <f t="shared" si="58"/>
        <v>27.683333333333337</v>
      </c>
      <c r="V353" s="7">
        <f t="shared" si="59"/>
        <v>27.512500000000003</v>
      </c>
    </row>
    <row r="354" spans="1:22" ht="13.5" x14ac:dyDescent="0.25">
      <c r="A354" s="3">
        <f>RSI!A354</f>
        <v>45117</v>
      </c>
      <c r="B354" s="2">
        <f>RSI!B354</f>
        <v>20.244</v>
      </c>
      <c r="C354" s="2">
        <f>RSI!I354</f>
        <v>50.276934572340117</v>
      </c>
      <c r="D354" s="2">
        <f>MACD!E354</f>
        <v>7.8678253961403044E-2</v>
      </c>
      <c r="E354" s="2">
        <f>MACD!F354</f>
        <v>6.6458007528948634E-2</v>
      </c>
      <c r="F354" s="2">
        <f>'Moving Avg'!D354</f>
        <v>20.31352</v>
      </c>
      <c r="G354" s="2">
        <f>'Moving Avg'!F354</f>
        <v>20.311794999999996</v>
      </c>
      <c r="H354" s="2">
        <f>'Moving Avg'!G354</f>
        <v>19.94929200000001</v>
      </c>
      <c r="I354" s="2">
        <f>'Moving Avg'!H354</f>
        <v>19.841673499999985</v>
      </c>
      <c r="J354" s="5" t="str">
        <f>OBV!F354</f>
        <v>BEARISH</v>
      </c>
      <c r="K354" s="5" t="str">
        <f>OBV!G354</f>
        <v>NEUTRAL</v>
      </c>
      <c r="L354" s="5" t="str">
        <f>OBV!H354</f>
        <v>CONFIRMED BEARISH</v>
      </c>
      <c r="M354" s="7">
        <f t="shared" si="50"/>
        <v>25</v>
      </c>
      <c r="N354" s="7">
        <f t="shared" si="51"/>
        <v>0</v>
      </c>
      <c r="O354" s="7">
        <f t="shared" si="52"/>
        <v>50</v>
      </c>
      <c r="P354" s="7">
        <f t="shared" si="53"/>
        <v>16.5</v>
      </c>
      <c r="Q354" s="8">
        <f t="shared" si="54"/>
        <v>18.725000000000001</v>
      </c>
      <c r="R354" s="8">
        <f t="shared" si="55"/>
        <v>26.625</v>
      </c>
      <c r="S354" s="8">
        <f t="shared" si="56"/>
        <v>23.675000000000001</v>
      </c>
      <c r="T354" s="8">
        <f t="shared" si="57"/>
        <v>22.875</v>
      </c>
      <c r="U354" s="7">
        <f t="shared" si="58"/>
        <v>23.008333333333336</v>
      </c>
      <c r="V354" s="7">
        <f t="shared" si="59"/>
        <v>22.975000000000001</v>
      </c>
    </row>
    <row r="355" spans="1:22" ht="13.5" x14ac:dyDescent="0.25">
      <c r="A355" s="3">
        <f>RSI!A355</f>
        <v>45118</v>
      </c>
      <c r="B355" s="2">
        <f>RSI!B355</f>
        <v>20.244</v>
      </c>
      <c r="C355" s="2">
        <f>RSI!I355</f>
        <v>50.276934572340117</v>
      </c>
      <c r="D355" s="2">
        <f>MACD!E355</f>
        <v>8.6565433196600594E-2</v>
      </c>
      <c r="E355" s="2">
        <f>MACD!F355</f>
        <v>7.0479492662479035E-2</v>
      </c>
      <c r="F355" s="2">
        <f>'Moving Avg'!D355</f>
        <v>20.296140000000001</v>
      </c>
      <c r="G355" s="2">
        <f>'Moving Avg'!F355</f>
        <v>20.305275000000002</v>
      </c>
      <c r="H355" s="2">
        <f>'Moving Avg'!G355</f>
        <v>19.977042000000012</v>
      </c>
      <c r="I355" s="2">
        <f>'Moving Avg'!H355</f>
        <v>19.847818999999987</v>
      </c>
      <c r="J355" s="5" t="str">
        <f>OBV!F355</f>
        <v>BEARISH</v>
      </c>
      <c r="K355" s="5" t="str">
        <f>OBV!G355</f>
        <v>NEUTRAL</v>
      </c>
      <c r="L355" s="5" t="str">
        <f>OBV!H355</f>
        <v>CONFIRMED BEARISH</v>
      </c>
      <c r="M355" s="7">
        <f t="shared" si="50"/>
        <v>25</v>
      </c>
      <c r="N355" s="7">
        <f t="shared" si="51"/>
        <v>0</v>
      </c>
      <c r="O355" s="7">
        <f t="shared" si="52"/>
        <v>50</v>
      </c>
      <c r="P355" s="7">
        <f t="shared" si="53"/>
        <v>16.5</v>
      </c>
      <c r="Q355" s="8">
        <f t="shared" si="54"/>
        <v>18.725000000000001</v>
      </c>
      <c r="R355" s="8">
        <f t="shared" si="55"/>
        <v>26.625</v>
      </c>
      <c r="S355" s="8">
        <f t="shared" si="56"/>
        <v>23.675000000000001</v>
      </c>
      <c r="T355" s="8">
        <f t="shared" si="57"/>
        <v>22.875</v>
      </c>
      <c r="U355" s="7">
        <f t="shared" si="58"/>
        <v>23.008333333333336</v>
      </c>
      <c r="V355" s="7">
        <f t="shared" si="59"/>
        <v>22.975000000000001</v>
      </c>
    </row>
    <row r="356" spans="1:22" ht="13.5" x14ac:dyDescent="0.25">
      <c r="A356" s="3">
        <f>RSI!A356</f>
        <v>45119</v>
      </c>
      <c r="B356" s="2">
        <f>RSI!B356</f>
        <v>20.244</v>
      </c>
      <c r="C356" s="2">
        <f>RSI!I356</f>
        <v>50.276934572340117</v>
      </c>
      <c r="D356" s="2">
        <f>MACD!E356</f>
        <v>9.0567463273220739E-2</v>
      </c>
      <c r="E356" s="2">
        <f>MACD!F356</f>
        <v>7.4497086784627381E-2</v>
      </c>
      <c r="F356" s="2">
        <f>'Moving Avg'!D356</f>
        <v>20.278759999999998</v>
      </c>
      <c r="G356" s="2">
        <f>'Moving Avg'!F356</f>
        <v>20.298755</v>
      </c>
      <c r="H356" s="2">
        <f>'Moving Avg'!G356</f>
        <v>19.996078000000015</v>
      </c>
      <c r="I356" s="2">
        <f>'Moving Avg'!H356</f>
        <v>19.854003999999989</v>
      </c>
      <c r="J356" s="5" t="str">
        <f>OBV!F356</f>
        <v>BEARISH</v>
      </c>
      <c r="K356" s="5" t="str">
        <f>OBV!G356</f>
        <v>NEUTRAL</v>
      </c>
      <c r="L356" s="5" t="str">
        <f>OBV!H356</f>
        <v>CONFIRMED BEARISH</v>
      </c>
      <c r="M356" s="7">
        <f t="shared" si="50"/>
        <v>25</v>
      </c>
      <c r="N356" s="7">
        <f t="shared" si="51"/>
        <v>0</v>
      </c>
      <c r="O356" s="7">
        <f t="shared" si="52"/>
        <v>50</v>
      </c>
      <c r="P356" s="7">
        <f t="shared" si="53"/>
        <v>16.5</v>
      </c>
      <c r="Q356" s="8">
        <f t="shared" si="54"/>
        <v>18.725000000000001</v>
      </c>
      <c r="R356" s="8">
        <f t="shared" si="55"/>
        <v>26.625</v>
      </c>
      <c r="S356" s="8">
        <f t="shared" si="56"/>
        <v>23.675000000000001</v>
      </c>
      <c r="T356" s="8">
        <f t="shared" si="57"/>
        <v>22.875</v>
      </c>
      <c r="U356" s="7">
        <f t="shared" si="58"/>
        <v>23.008333333333336</v>
      </c>
      <c r="V356" s="7">
        <f t="shared" si="59"/>
        <v>22.975000000000001</v>
      </c>
    </row>
    <row r="357" spans="1:22" ht="13.5" x14ac:dyDescent="0.25">
      <c r="A357" s="3">
        <f>RSI!A357</f>
        <v>45120</v>
      </c>
      <c r="B357" s="2">
        <f>RSI!B357</f>
        <v>20.244</v>
      </c>
      <c r="C357" s="2">
        <f>RSI!I357</f>
        <v>50.276934572340117</v>
      </c>
      <c r="D357" s="2">
        <f>MACD!E357</f>
        <v>8.9943213751787709E-2</v>
      </c>
      <c r="E357" s="2">
        <f>MACD!F357</f>
        <v>7.7586312178059447E-2</v>
      </c>
      <c r="F357" s="2">
        <f>'Moving Avg'!D357</f>
        <v>20.261379999999999</v>
      </c>
      <c r="G357" s="2">
        <f>'Moving Avg'!F357</f>
        <v>20.311360000000001</v>
      </c>
      <c r="H357" s="2">
        <f>'Moving Avg'!G357</f>
        <v>20.013054000000015</v>
      </c>
      <c r="I357" s="2">
        <f>'Moving Avg'!H357</f>
        <v>19.860149499999988</v>
      </c>
      <c r="J357" s="5" t="str">
        <f>OBV!F357</f>
        <v>BEARISH</v>
      </c>
      <c r="K357" s="5" t="str">
        <f>OBV!G357</f>
        <v>NEUTRAL</v>
      </c>
      <c r="L357" s="5" t="str">
        <f>OBV!H357</f>
        <v>CONFIRMED BEARISH</v>
      </c>
      <c r="M357" s="7">
        <f t="shared" si="50"/>
        <v>25</v>
      </c>
      <c r="N357" s="7">
        <f t="shared" si="51"/>
        <v>0</v>
      </c>
      <c r="O357" s="7">
        <f t="shared" si="52"/>
        <v>50</v>
      </c>
      <c r="P357" s="7">
        <f t="shared" si="53"/>
        <v>16.5</v>
      </c>
      <c r="Q357" s="8">
        <f t="shared" si="54"/>
        <v>18.725000000000001</v>
      </c>
      <c r="R357" s="8">
        <f t="shared" si="55"/>
        <v>26.625</v>
      </c>
      <c r="S357" s="8">
        <f t="shared" si="56"/>
        <v>23.675000000000001</v>
      </c>
      <c r="T357" s="8">
        <f t="shared" si="57"/>
        <v>22.875</v>
      </c>
      <c r="U357" s="7">
        <f t="shared" si="58"/>
        <v>23.008333333333336</v>
      </c>
      <c r="V357" s="7">
        <f t="shared" si="59"/>
        <v>22.975000000000001</v>
      </c>
    </row>
    <row r="358" spans="1:22" ht="13.5" x14ac:dyDescent="0.25">
      <c r="A358" s="3">
        <f>RSI!A358</f>
        <v>45121</v>
      </c>
      <c r="B358" s="2">
        <f>RSI!B358</f>
        <v>20.244</v>
      </c>
      <c r="C358" s="2">
        <f>RSI!I358</f>
        <v>50.276934572340117</v>
      </c>
      <c r="D358" s="2">
        <f>MACD!E358</f>
        <v>8.9419448870302176E-2</v>
      </c>
      <c r="E358" s="2">
        <f>MACD!F358</f>
        <v>7.9952939516508004E-2</v>
      </c>
      <c r="F358" s="2">
        <f>'Moving Avg'!D358</f>
        <v>20.244</v>
      </c>
      <c r="G358" s="2">
        <f>'Moving Avg'!F358</f>
        <v>20.315705000000001</v>
      </c>
      <c r="H358" s="2">
        <f>'Moving Avg'!G358</f>
        <v>20.030504000000011</v>
      </c>
      <c r="I358" s="2">
        <f>'Moving Avg'!H358</f>
        <v>19.862333499999991</v>
      </c>
      <c r="J358" s="5" t="str">
        <f>OBV!F358</f>
        <v>BEARISH</v>
      </c>
      <c r="K358" s="5" t="str">
        <f>OBV!G358</f>
        <v>NEUTRAL</v>
      </c>
      <c r="L358" s="5" t="str">
        <f>OBV!H358</f>
        <v>CONFIRMED BEARISH</v>
      </c>
      <c r="M358" s="7">
        <f t="shared" si="50"/>
        <v>25</v>
      </c>
      <c r="N358" s="7">
        <f t="shared" si="51"/>
        <v>0</v>
      </c>
      <c r="O358" s="7">
        <f t="shared" si="52"/>
        <v>50</v>
      </c>
      <c r="P358" s="7">
        <f t="shared" si="53"/>
        <v>16.5</v>
      </c>
      <c r="Q358" s="8">
        <f t="shared" si="54"/>
        <v>18.725000000000001</v>
      </c>
      <c r="R358" s="8">
        <f t="shared" si="55"/>
        <v>26.625</v>
      </c>
      <c r="S358" s="8">
        <f t="shared" si="56"/>
        <v>23.675000000000001</v>
      </c>
      <c r="T358" s="8">
        <f t="shared" si="57"/>
        <v>22.875</v>
      </c>
      <c r="U358" s="7">
        <f t="shared" si="58"/>
        <v>23.008333333333336</v>
      </c>
      <c r="V358" s="7">
        <f t="shared" si="59"/>
        <v>22.975000000000001</v>
      </c>
    </row>
    <row r="359" spans="1:22" ht="13.5" x14ac:dyDescent="0.25">
      <c r="A359" s="3">
        <f>RSI!A359</f>
        <v>45124</v>
      </c>
      <c r="B359" s="2">
        <f>RSI!B359</f>
        <v>20.244</v>
      </c>
      <c r="C359" s="2">
        <f>RSI!I359</f>
        <v>50.276934572340117</v>
      </c>
      <c r="D359" s="2">
        <f>MACD!E359</f>
        <v>8.8980380101386203E-2</v>
      </c>
      <c r="E359" s="2">
        <f>MACD!F359</f>
        <v>8.1758427633483649E-2</v>
      </c>
      <c r="F359" s="2">
        <f>'Moving Avg'!D359</f>
        <v>20.244</v>
      </c>
      <c r="G359" s="2">
        <f>'Moving Avg'!F359</f>
        <v>20.317445000000003</v>
      </c>
      <c r="H359" s="2">
        <f>'Moving Avg'!G359</f>
        <v>20.048746000000012</v>
      </c>
      <c r="I359" s="2">
        <f>'Moving Avg'!H359</f>
        <v>19.86253649999999</v>
      </c>
      <c r="J359" s="5" t="str">
        <f>OBV!F359</f>
        <v>NEUTRAL</v>
      </c>
      <c r="K359" s="5" t="str">
        <f>OBV!G359</f>
        <v>NEUTRAL</v>
      </c>
      <c r="L359" s="5" t="str">
        <f>OBV!H359</f>
        <v>NEUTRAL</v>
      </c>
      <c r="M359" s="7">
        <f t="shared" si="50"/>
        <v>25</v>
      </c>
      <c r="N359" s="7">
        <f t="shared" si="51"/>
        <v>0</v>
      </c>
      <c r="O359" s="7">
        <f t="shared" si="52"/>
        <v>50</v>
      </c>
      <c r="P359" s="7">
        <f t="shared" si="53"/>
        <v>33</v>
      </c>
      <c r="Q359" s="8">
        <f t="shared" si="54"/>
        <v>21.2</v>
      </c>
      <c r="R359" s="8">
        <f t="shared" si="55"/>
        <v>30.75</v>
      </c>
      <c r="S359" s="8">
        <f t="shared" si="56"/>
        <v>31.1</v>
      </c>
      <c r="T359" s="8">
        <f t="shared" si="57"/>
        <v>27</v>
      </c>
      <c r="U359" s="7">
        <f t="shared" si="58"/>
        <v>27.683333333333337</v>
      </c>
      <c r="V359" s="7">
        <f t="shared" si="59"/>
        <v>27.512500000000003</v>
      </c>
    </row>
    <row r="360" spans="1:22" ht="13.5" x14ac:dyDescent="0.25">
      <c r="A360" s="3">
        <f>RSI!A360</f>
        <v>45125</v>
      </c>
      <c r="B360" s="2">
        <f>RSI!B360</f>
        <v>20.148399999999999</v>
      </c>
      <c r="C360" s="2">
        <f>RSI!I360</f>
        <v>45.613744790948253</v>
      </c>
      <c r="D360" s="2">
        <f>MACD!E360</f>
        <v>9.5694153799797732E-2</v>
      </c>
      <c r="E360" s="2">
        <f>MACD!F360</f>
        <v>8.4545572866746466E-2</v>
      </c>
      <c r="F360" s="2">
        <f>'Moving Avg'!D360</f>
        <v>20.224879999999999</v>
      </c>
      <c r="G360" s="2">
        <f>'Moving Avg'!F360</f>
        <v>20.307885000000002</v>
      </c>
      <c r="H360" s="2">
        <f>'Moving Avg'!G360</f>
        <v>20.087102000000012</v>
      </c>
      <c r="I360" s="2">
        <f>'Moving Avg'!H360</f>
        <v>19.86032049999999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  <c r="M360" s="7">
        <f t="shared" si="50"/>
        <v>25</v>
      </c>
      <c r="N360" s="7">
        <f t="shared" si="51"/>
        <v>0</v>
      </c>
      <c r="O360" s="7">
        <f t="shared" si="52"/>
        <v>50</v>
      </c>
      <c r="P360" s="7">
        <f t="shared" si="53"/>
        <v>16.5</v>
      </c>
      <c r="Q360" s="8">
        <f t="shared" si="54"/>
        <v>18.725000000000001</v>
      </c>
      <c r="R360" s="8">
        <f t="shared" si="55"/>
        <v>26.625</v>
      </c>
      <c r="S360" s="8">
        <f t="shared" si="56"/>
        <v>23.675000000000001</v>
      </c>
      <c r="T360" s="8">
        <f t="shared" si="57"/>
        <v>22.875</v>
      </c>
      <c r="U360" s="7">
        <f t="shared" si="58"/>
        <v>23.008333333333336</v>
      </c>
      <c r="V360" s="7">
        <f t="shared" si="59"/>
        <v>22.975000000000001</v>
      </c>
    </row>
    <row r="361" spans="1:22" ht="13.5" x14ac:dyDescent="0.25">
      <c r="A361" s="3">
        <f>RSI!A361</f>
        <v>45127</v>
      </c>
      <c r="B361" s="2">
        <f>RSI!B361</f>
        <v>20.139700000000001</v>
      </c>
      <c r="C361" s="2">
        <f>RSI!I361</f>
        <v>45.202854194989051</v>
      </c>
      <c r="D361" s="2">
        <f>MACD!E361</f>
        <v>0.10258791776522003</v>
      </c>
      <c r="E361" s="2">
        <f>MACD!F361</f>
        <v>8.8154041846441183E-2</v>
      </c>
      <c r="F361" s="2">
        <f>'Moving Avg'!D361</f>
        <v>20.20402</v>
      </c>
      <c r="G361" s="2">
        <f>'Moving Avg'!F361</f>
        <v>20.296150000000004</v>
      </c>
      <c r="H361" s="2">
        <f>'Moving Avg'!G361</f>
        <v>20.10405200000001</v>
      </c>
      <c r="I361" s="2">
        <f>'Moving Avg'!H361</f>
        <v>19.858060999999992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  <c r="M361" s="7">
        <f t="shared" si="50"/>
        <v>25</v>
      </c>
      <c r="N361" s="7">
        <f t="shared" si="51"/>
        <v>0</v>
      </c>
      <c r="O361" s="7">
        <f t="shared" si="52"/>
        <v>50</v>
      </c>
      <c r="P361" s="7">
        <f t="shared" si="53"/>
        <v>16.5</v>
      </c>
      <c r="Q361" s="8">
        <f t="shared" si="54"/>
        <v>18.725000000000001</v>
      </c>
      <c r="R361" s="8">
        <f t="shared" si="55"/>
        <v>26.625</v>
      </c>
      <c r="S361" s="8">
        <f t="shared" si="56"/>
        <v>23.675000000000001</v>
      </c>
      <c r="T361" s="8">
        <f t="shared" si="57"/>
        <v>22.875</v>
      </c>
      <c r="U361" s="7">
        <f t="shared" si="58"/>
        <v>23.008333333333336</v>
      </c>
      <c r="V361" s="7">
        <f t="shared" si="59"/>
        <v>22.975000000000001</v>
      </c>
    </row>
    <row r="362" spans="1:22" ht="13.5" x14ac:dyDescent="0.25">
      <c r="A362" s="3">
        <f>RSI!A362</f>
        <v>45128</v>
      </c>
      <c r="B362" s="2">
        <f>RSI!B362</f>
        <v>19.991900000000001</v>
      </c>
      <c r="C362" s="2">
        <f>RSI!I362</f>
        <v>38.807229419429426</v>
      </c>
      <c r="D362" s="2">
        <f>MACD!E362</f>
        <v>0.11994698733624887</v>
      </c>
      <c r="E362" s="2">
        <f>MACD!F362</f>
        <v>9.4512630944402723E-2</v>
      </c>
      <c r="F362" s="2">
        <f>'Moving Avg'!D362</f>
        <v>20.153600000000001</v>
      </c>
      <c r="G362" s="2">
        <f>'Moving Avg'!F362</f>
        <v>20.277024999999998</v>
      </c>
      <c r="H362" s="2">
        <f>'Moving Avg'!G362</f>
        <v>20.11693600000001</v>
      </c>
      <c r="I362" s="2">
        <f>'Moving Avg'!H362</f>
        <v>19.852051999999993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  <c r="M362" s="7">
        <f t="shared" si="50"/>
        <v>25</v>
      </c>
      <c r="N362" s="7">
        <f t="shared" si="51"/>
        <v>0</v>
      </c>
      <c r="O362" s="7">
        <f t="shared" si="52"/>
        <v>50</v>
      </c>
      <c r="P362" s="7">
        <f t="shared" si="53"/>
        <v>16.5</v>
      </c>
      <c r="Q362" s="8">
        <f t="shared" si="54"/>
        <v>18.725000000000001</v>
      </c>
      <c r="R362" s="8">
        <f t="shared" si="55"/>
        <v>26.625</v>
      </c>
      <c r="S362" s="8">
        <f t="shared" si="56"/>
        <v>23.675000000000001</v>
      </c>
      <c r="T362" s="8">
        <f t="shared" si="57"/>
        <v>22.875</v>
      </c>
      <c r="U362" s="7">
        <f t="shared" si="58"/>
        <v>23.008333333333336</v>
      </c>
      <c r="V362" s="7">
        <f t="shared" si="59"/>
        <v>22.975000000000001</v>
      </c>
    </row>
    <row r="363" spans="1:22" ht="13.5" x14ac:dyDescent="0.25">
      <c r="A363" s="3">
        <f>RSI!A363</f>
        <v>45131</v>
      </c>
      <c r="B363" s="2">
        <f>RSI!B363</f>
        <v>19.991900000000001</v>
      </c>
      <c r="C363" s="2">
        <f>RSI!I363</f>
        <v>38.807229419429426</v>
      </c>
      <c r="D363" s="2">
        <f>MACD!E363</f>
        <v>0.13604372859746405</v>
      </c>
      <c r="E363" s="2">
        <f>MACD!F363</f>
        <v>0.10281885047501499</v>
      </c>
      <c r="F363" s="2">
        <f>'Moving Avg'!D363</f>
        <v>20.103180000000002</v>
      </c>
      <c r="G363" s="2">
        <f>'Moving Avg'!F363</f>
        <v>20.257899999999999</v>
      </c>
      <c r="H363" s="2">
        <f>'Moving Avg'!G363</f>
        <v>20.130136000000007</v>
      </c>
      <c r="I363" s="2">
        <f>'Moving Avg'!H363</f>
        <v>19.845844499999995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  <c r="M363" s="7">
        <f t="shared" si="50"/>
        <v>25</v>
      </c>
      <c r="N363" s="7">
        <f t="shared" si="51"/>
        <v>0</v>
      </c>
      <c r="O363" s="7">
        <f t="shared" si="52"/>
        <v>50</v>
      </c>
      <c r="P363" s="7">
        <f t="shared" si="53"/>
        <v>16.5</v>
      </c>
      <c r="Q363" s="8">
        <f t="shared" si="54"/>
        <v>18.725000000000001</v>
      </c>
      <c r="R363" s="8">
        <f t="shared" si="55"/>
        <v>26.625</v>
      </c>
      <c r="S363" s="8">
        <f t="shared" si="56"/>
        <v>23.675000000000001</v>
      </c>
      <c r="T363" s="8">
        <f t="shared" si="57"/>
        <v>22.875</v>
      </c>
      <c r="U363" s="7">
        <f t="shared" si="58"/>
        <v>23.008333333333336</v>
      </c>
      <c r="V363" s="7">
        <f t="shared" si="59"/>
        <v>22.975000000000001</v>
      </c>
    </row>
    <row r="364" spans="1:22" ht="13.5" x14ac:dyDescent="0.25">
      <c r="A364" s="3">
        <f>RSI!A364</f>
        <v>45133</v>
      </c>
      <c r="B364" s="2">
        <f>RSI!B364</f>
        <v>20.235299999999999</v>
      </c>
      <c r="C364" s="2">
        <f>RSI!I364</f>
        <v>51.825418509763921</v>
      </c>
      <c r="D364" s="2">
        <f>MACD!E364</f>
        <v>0.11956916715143961</v>
      </c>
      <c r="E364" s="2">
        <f>MACD!F364</f>
        <v>0.10616891381029993</v>
      </c>
      <c r="F364" s="2">
        <f>'Moving Avg'!D364</f>
        <v>20.10144</v>
      </c>
      <c r="G364" s="2">
        <f>'Moving Avg'!F364</f>
        <v>20.250944999999998</v>
      </c>
      <c r="H364" s="2">
        <f>'Moving Avg'!G364</f>
        <v>20.151374000000011</v>
      </c>
      <c r="I364" s="2">
        <f>'Moving Avg'!H364</f>
        <v>19.842042499999991</v>
      </c>
      <c r="J364" s="5" t="str">
        <f>OBV!F364</f>
        <v>BULLISH</v>
      </c>
      <c r="K364" s="5" t="str">
        <f>OBV!G364</f>
        <v>NEUTRAL</v>
      </c>
      <c r="L364" s="5" t="str">
        <f>OBV!H364</f>
        <v>BULLISH DIVERGENCE</v>
      </c>
      <c r="M364" s="7">
        <f t="shared" si="50"/>
        <v>25</v>
      </c>
      <c r="N364" s="7">
        <f t="shared" si="51"/>
        <v>0</v>
      </c>
      <c r="O364" s="7">
        <f t="shared" si="52"/>
        <v>50</v>
      </c>
      <c r="P364" s="7">
        <f t="shared" si="53"/>
        <v>66.5</v>
      </c>
      <c r="Q364" s="8">
        <f t="shared" si="54"/>
        <v>26.225000000000001</v>
      </c>
      <c r="R364" s="8">
        <f t="shared" si="55"/>
        <v>39.125</v>
      </c>
      <c r="S364" s="8">
        <f t="shared" si="56"/>
        <v>46.174999999999997</v>
      </c>
      <c r="T364" s="8">
        <f t="shared" si="57"/>
        <v>35.375</v>
      </c>
      <c r="U364" s="7">
        <f t="shared" si="58"/>
        <v>37.174999999999997</v>
      </c>
      <c r="V364" s="7">
        <f t="shared" si="59"/>
        <v>36.724999999999994</v>
      </c>
    </row>
    <row r="365" spans="1:22" ht="13.5" x14ac:dyDescent="0.25">
      <c r="A365" s="3">
        <f>RSI!A365</f>
        <v>45134</v>
      </c>
      <c r="B365" s="2">
        <f>RSI!B365</f>
        <v>20.165800000000001</v>
      </c>
      <c r="C365" s="2">
        <f>RSI!I365</f>
        <v>48.643258372217907</v>
      </c>
      <c r="D365" s="2">
        <f>MACD!E365</f>
        <v>0.11054642907091505</v>
      </c>
      <c r="E365" s="2">
        <f>MACD!F365</f>
        <v>0.10704441686242297</v>
      </c>
      <c r="F365" s="2">
        <f>'Moving Avg'!D365</f>
        <v>20.10492</v>
      </c>
      <c r="G365" s="2">
        <f>'Moving Avg'!F365</f>
        <v>20.240514999999995</v>
      </c>
      <c r="H365" s="2">
        <f>'Moving Avg'!G365</f>
        <v>20.16805200000001</v>
      </c>
      <c r="I365" s="2">
        <f>'Moving Avg'!H365</f>
        <v>19.836704499999993</v>
      </c>
      <c r="J365" s="5" t="str">
        <f>OBV!F365</f>
        <v>BULLISH</v>
      </c>
      <c r="K365" s="5" t="str">
        <f>OBV!G365</f>
        <v>NEUTRAL</v>
      </c>
      <c r="L365" s="5" t="str">
        <f>OBV!H365</f>
        <v>CONFIRMED BULLISH</v>
      </c>
      <c r="M365" s="7">
        <f t="shared" si="50"/>
        <v>25</v>
      </c>
      <c r="N365" s="7">
        <f t="shared" si="51"/>
        <v>0</v>
      </c>
      <c r="O365" s="7">
        <f t="shared" si="52"/>
        <v>50</v>
      </c>
      <c r="P365" s="7">
        <f t="shared" si="53"/>
        <v>83.5</v>
      </c>
      <c r="Q365" s="8">
        <f t="shared" si="54"/>
        <v>28.774999999999999</v>
      </c>
      <c r="R365" s="8">
        <f t="shared" si="55"/>
        <v>43.375</v>
      </c>
      <c r="S365" s="8">
        <f t="shared" si="56"/>
        <v>53.825000000000003</v>
      </c>
      <c r="T365" s="8">
        <f t="shared" si="57"/>
        <v>39.625</v>
      </c>
      <c r="U365" s="7">
        <f t="shared" si="58"/>
        <v>41.991666666666667</v>
      </c>
      <c r="V365" s="7">
        <f t="shared" si="59"/>
        <v>41.400000000000006</v>
      </c>
    </row>
    <row r="366" spans="1:22" ht="13.5" x14ac:dyDescent="0.25">
      <c r="A366" s="3">
        <f>RSI!A366</f>
        <v>45135</v>
      </c>
      <c r="B366" s="2">
        <f>RSI!B366</f>
        <v>20.165800000000001</v>
      </c>
      <c r="C366" s="2">
        <f>RSI!I366</f>
        <v>48.643258372217907</v>
      </c>
      <c r="D366" s="2">
        <f>MACD!E366</f>
        <v>0.10310871200987393</v>
      </c>
      <c r="E366" s="2">
        <f>MACD!F366</f>
        <v>0.10625727589191317</v>
      </c>
      <c r="F366" s="2">
        <f>'Moving Avg'!D366</f>
        <v>20.110140000000001</v>
      </c>
      <c r="G366" s="2">
        <f>'Moving Avg'!F366</f>
        <v>20.230954999999998</v>
      </c>
      <c r="H366" s="2">
        <f>'Moving Avg'!G366</f>
        <v>20.184730000000009</v>
      </c>
      <c r="I366" s="2">
        <f>'Moving Avg'!H366</f>
        <v>19.833347499999999</v>
      </c>
      <c r="J366" s="5" t="str">
        <f>OBV!F366</f>
        <v>BULLISH</v>
      </c>
      <c r="K366" s="5" t="str">
        <f>OBV!G366</f>
        <v>NEUTRAL</v>
      </c>
      <c r="L366" s="5" t="str">
        <f>OBV!H366</f>
        <v>CONFIRMED BULLISH</v>
      </c>
      <c r="M366" s="7">
        <f t="shared" si="50"/>
        <v>25</v>
      </c>
      <c r="N366" s="7">
        <f t="shared" si="51"/>
        <v>45</v>
      </c>
      <c r="O366" s="7">
        <f t="shared" si="52"/>
        <v>50</v>
      </c>
      <c r="P366" s="7">
        <f t="shared" si="53"/>
        <v>83.5</v>
      </c>
      <c r="Q366" s="8">
        <f t="shared" si="54"/>
        <v>44.524999999999999</v>
      </c>
      <c r="R366" s="8">
        <f t="shared" si="55"/>
        <v>52.375</v>
      </c>
      <c r="S366" s="8">
        <f t="shared" si="56"/>
        <v>60.575000000000003</v>
      </c>
      <c r="T366" s="8">
        <f t="shared" si="57"/>
        <v>50.875</v>
      </c>
      <c r="U366" s="7">
        <f t="shared" si="58"/>
        <v>52.491666666666674</v>
      </c>
      <c r="V366" s="7">
        <f t="shared" si="59"/>
        <v>52.087500000000006</v>
      </c>
    </row>
    <row r="367" spans="1:22" ht="13.5" x14ac:dyDescent="0.25">
      <c r="A367" s="3">
        <f>RSI!A367</f>
        <v>45138</v>
      </c>
      <c r="B367" s="2">
        <f>RSI!B367</f>
        <v>20.165800000000001</v>
      </c>
      <c r="C367" s="2">
        <f>RSI!I367</f>
        <v>48.643258372217907</v>
      </c>
      <c r="D367" s="2">
        <f>MACD!E367</f>
        <v>9.6997580842273834E-2</v>
      </c>
      <c r="E367" s="2">
        <f>MACD!F367</f>
        <v>0.10440533688198531</v>
      </c>
      <c r="F367" s="2">
        <f>'Moving Avg'!D367</f>
        <v>20.144920000000003</v>
      </c>
      <c r="G367" s="2">
        <f>'Moving Avg'!F367</f>
        <v>20.222699999999996</v>
      </c>
      <c r="H367" s="2">
        <f>'Moving Avg'!G367</f>
        <v>20.199824000000007</v>
      </c>
      <c r="I367" s="2">
        <f>'Moving Avg'!H367</f>
        <v>19.833238999999999</v>
      </c>
      <c r="J367" s="5" t="str">
        <f>OBV!F367</f>
        <v>BULLISH</v>
      </c>
      <c r="K367" s="5" t="str">
        <f>OBV!G367</f>
        <v>NEUTRAL</v>
      </c>
      <c r="L367" s="5" t="str">
        <f>OBV!H367</f>
        <v>CONFIRMED BULLISH</v>
      </c>
      <c r="M367" s="7">
        <f t="shared" si="50"/>
        <v>25</v>
      </c>
      <c r="N367" s="7">
        <f t="shared" si="51"/>
        <v>45</v>
      </c>
      <c r="O367" s="7">
        <f t="shared" si="52"/>
        <v>50</v>
      </c>
      <c r="P367" s="7">
        <f t="shared" si="53"/>
        <v>83.5</v>
      </c>
      <c r="Q367" s="8">
        <f t="shared" si="54"/>
        <v>44.524999999999999</v>
      </c>
      <c r="R367" s="8">
        <f t="shared" si="55"/>
        <v>52.375</v>
      </c>
      <c r="S367" s="8">
        <f t="shared" si="56"/>
        <v>60.575000000000003</v>
      </c>
      <c r="T367" s="8">
        <f t="shared" si="57"/>
        <v>50.875</v>
      </c>
      <c r="U367" s="7">
        <f t="shared" si="58"/>
        <v>52.491666666666674</v>
      </c>
      <c r="V367" s="7">
        <f t="shared" si="59"/>
        <v>52.087500000000006</v>
      </c>
    </row>
    <row r="368" spans="1:22" ht="13.5" x14ac:dyDescent="0.25">
      <c r="A368" s="3">
        <f>RSI!A368</f>
        <v>45139</v>
      </c>
      <c r="B368" s="2">
        <f>RSI!B368</f>
        <v>20.165800000000001</v>
      </c>
      <c r="C368" s="2">
        <f>RSI!I368</f>
        <v>48.643258372217907</v>
      </c>
      <c r="D368" s="2">
        <f>MACD!E368</f>
        <v>9.1995440117322858E-2</v>
      </c>
      <c r="E368" s="2">
        <f>MACD!F368</f>
        <v>0.10192335752905282</v>
      </c>
      <c r="F368" s="2">
        <f>'Moving Avg'!D368</f>
        <v>20.179700000000004</v>
      </c>
      <c r="G368" s="2">
        <f>'Moving Avg'!F368</f>
        <v>20.214444999999994</v>
      </c>
      <c r="H368" s="2">
        <f>'Moving Avg'!G368</f>
        <v>20.214918000000008</v>
      </c>
      <c r="I368" s="2">
        <f>'Moving Avg'!H368</f>
        <v>19.831070500000003</v>
      </c>
      <c r="J368" s="5" t="str">
        <f>OBV!F368</f>
        <v>BULLISH</v>
      </c>
      <c r="K368" s="5" t="str">
        <f>OBV!G368</f>
        <v>NEUTRAL</v>
      </c>
      <c r="L368" s="5" t="str">
        <f>OBV!H368</f>
        <v>CONFIRMED BULLISH</v>
      </c>
      <c r="M368" s="7">
        <f t="shared" si="50"/>
        <v>25</v>
      </c>
      <c r="N368" s="7">
        <f t="shared" si="51"/>
        <v>45</v>
      </c>
      <c r="O368" s="7">
        <f t="shared" si="52"/>
        <v>50</v>
      </c>
      <c r="P368" s="7">
        <f t="shared" si="53"/>
        <v>83.5</v>
      </c>
      <c r="Q368" s="8">
        <f t="shared" si="54"/>
        <v>44.524999999999999</v>
      </c>
      <c r="R368" s="8">
        <f t="shared" si="55"/>
        <v>52.375</v>
      </c>
      <c r="S368" s="8">
        <f t="shared" si="56"/>
        <v>60.575000000000003</v>
      </c>
      <c r="T368" s="8">
        <f t="shared" si="57"/>
        <v>50.875</v>
      </c>
      <c r="U368" s="7">
        <f t="shared" si="58"/>
        <v>52.491666666666674</v>
      </c>
      <c r="V368" s="7">
        <f t="shared" si="59"/>
        <v>52.087500000000006</v>
      </c>
    </row>
    <row r="369" spans="1:22" ht="13.5" x14ac:dyDescent="0.25">
      <c r="A369" s="3">
        <f>RSI!A369</f>
        <v>45140</v>
      </c>
      <c r="B369" s="2">
        <f>RSI!B369</f>
        <v>20.1571</v>
      </c>
      <c r="C369" s="2">
        <f>RSI!I369</f>
        <v>48.145511885559692</v>
      </c>
      <c r="D369" s="2">
        <f>MACD!E369</f>
        <v>8.8563615445437449E-2</v>
      </c>
      <c r="E369" s="2">
        <f>MACD!F369</f>
        <v>9.9251409112329755E-2</v>
      </c>
      <c r="F369" s="2">
        <f>'Moving Avg'!D369</f>
        <v>20.164059999999999</v>
      </c>
      <c r="G369" s="2">
        <f>'Moving Avg'!F369</f>
        <v>20.205755</v>
      </c>
      <c r="H369" s="2">
        <f>'Moving Avg'!G369</f>
        <v>20.223500000000005</v>
      </c>
      <c r="I369" s="2">
        <f>'Moving Avg'!H369</f>
        <v>19.829254500000005</v>
      </c>
      <c r="J369" s="5" t="str">
        <f>OBV!F369</f>
        <v>BEARISH</v>
      </c>
      <c r="K369" s="5" t="str">
        <f>OBV!G369</f>
        <v>NEUTRAL</v>
      </c>
      <c r="L369" s="5" t="str">
        <f>OBV!H369</f>
        <v>CONFIRMED BEARISH</v>
      </c>
      <c r="M369" s="7">
        <f t="shared" si="50"/>
        <v>25</v>
      </c>
      <c r="N369" s="7">
        <f t="shared" si="51"/>
        <v>45</v>
      </c>
      <c r="O369" s="7">
        <f t="shared" si="52"/>
        <v>50</v>
      </c>
      <c r="P369" s="7">
        <f t="shared" si="53"/>
        <v>16.5</v>
      </c>
      <c r="Q369" s="8">
        <f t="shared" si="54"/>
        <v>34.475000000000001</v>
      </c>
      <c r="R369" s="8">
        <f t="shared" si="55"/>
        <v>35.625</v>
      </c>
      <c r="S369" s="8">
        <f t="shared" si="56"/>
        <v>30.425000000000001</v>
      </c>
      <c r="T369" s="8">
        <f t="shared" si="57"/>
        <v>34.125</v>
      </c>
      <c r="U369" s="7">
        <f t="shared" si="58"/>
        <v>33.508333333333333</v>
      </c>
      <c r="V369" s="7">
        <f t="shared" si="59"/>
        <v>33.662499999999994</v>
      </c>
    </row>
    <row r="370" spans="1:22" ht="13.5" x14ac:dyDescent="0.25">
      <c r="A370" s="3">
        <f>RSI!A370</f>
        <v>45141</v>
      </c>
      <c r="B370" s="2">
        <f>RSI!B370</f>
        <v>20.1571</v>
      </c>
      <c r="C370" s="2">
        <f>RSI!I370</f>
        <v>48.145511885559685</v>
      </c>
      <c r="D370" s="2">
        <f>MACD!E370</f>
        <v>7.1148213033616514E-2</v>
      </c>
      <c r="E370" s="2">
        <f>MACD!F370</f>
        <v>9.3630769896587113E-2</v>
      </c>
      <c r="F370" s="2">
        <f>'Moving Avg'!D370</f>
        <v>20.162320000000001</v>
      </c>
      <c r="G370" s="2">
        <f>'Moving Avg'!F370</f>
        <v>20.197065000000002</v>
      </c>
      <c r="H370" s="2">
        <f>'Moving Avg'!G370</f>
        <v>20.232874000000006</v>
      </c>
      <c r="I370" s="2">
        <f>'Moving Avg'!H370</f>
        <v>19.827438500000007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  <c r="M370" s="7">
        <f t="shared" si="50"/>
        <v>25</v>
      </c>
      <c r="N370" s="7">
        <f t="shared" si="51"/>
        <v>100</v>
      </c>
      <c r="O370" s="7">
        <f t="shared" si="52"/>
        <v>50</v>
      </c>
      <c r="P370" s="7">
        <f t="shared" si="53"/>
        <v>16.5</v>
      </c>
      <c r="Q370" s="8">
        <f t="shared" si="54"/>
        <v>53.725000000000001</v>
      </c>
      <c r="R370" s="8">
        <f t="shared" si="55"/>
        <v>46.625</v>
      </c>
      <c r="S370" s="8">
        <f t="shared" si="56"/>
        <v>38.674999999999997</v>
      </c>
      <c r="T370" s="8">
        <f t="shared" si="57"/>
        <v>47.875</v>
      </c>
      <c r="U370" s="7">
        <f t="shared" si="58"/>
        <v>46.341666666666661</v>
      </c>
      <c r="V370" s="7">
        <f t="shared" si="59"/>
        <v>46.724999999999994</v>
      </c>
    </row>
    <row r="371" spans="1:22" ht="13.5" x14ac:dyDescent="0.25">
      <c r="A371" s="3">
        <f>RSI!A371</f>
        <v>45142</v>
      </c>
      <c r="B371" s="2">
        <f>RSI!B371</f>
        <v>20.1571</v>
      </c>
      <c r="C371" s="2">
        <f>RSI!I371</f>
        <v>48.145511885559685</v>
      </c>
      <c r="D371" s="2">
        <f>MACD!E371</f>
        <v>5.5255254300327294E-2</v>
      </c>
      <c r="E371" s="2">
        <f>MACD!F371</f>
        <v>8.5955666777335155E-2</v>
      </c>
      <c r="F371" s="2">
        <f>'Moving Avg'!D371</f>
        <v>20.160580000000003</v>
      </c>
      <c r="G371" s="2">
        <f>'Moving Avg'!F371</f>
        <v>20.188375000000001</v>
      </c>
      <c r="H371" s="2">
        <f>'Moving Avg'!G371</f>
        <v>20.265858000000009</v>
      </c>
      <c r="I371" s="2">
        <f>'Moving Avg'!H371</f>
        <v>19.825226500000007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  <c r="M371" s="7">
        <f t="shared" si="50"/>
        <v>25</v>
      </c>
      <c r="N371" s="7">
        <f t="shared" si="51"/>
        <v>100</v>
      </c>
      <c r="O371" s="7">
        <f t="shared" si="52"/>
        <v>50</v>
      </c>
      <c r="P371" s="7">
        <f t="shared" si="53"/>
        <v>16.5</v>
      </c>
      <c r="Q371" s="8">
        <f t="shared" si="54"/>
        <v>53.725000000000001</v>
      </c>
      <c r="R371" s="8">
        <f t="shared" si="55"/>
        <v>46.625</v>
      </c>
      <c r="S371" s="8">
        <f t="shared" si="56"/>
        <v>38.674999999999997</v>
      </c>
      <c r="T371" s="8">
        <f t="shared" si="57"/>
        <v>47.875</v>
      </c>
      <c r="U371" s="7">
        <f t="shared" si="58"/>
        <v>46.341666666666661</v>
      </c>
      <c r="V371" s="7">
        <f t="shared" si="59"/>
        <v>46.724999999999994</v>
      </c>
    </row>
    <row r="372" spans="1:22" ht="13.5" x14ac:dyDescent="0.25">
      <c r="A372" s="3">
        <f>RSI!A372</f>
        <v>45145</v>
      </c>
      <c r="B372" s="2">
        <f>RSI!B372</f>
        <v>20.1571</v>
      </c>
      <c r="C372" s="2">
        <f>RSI!I372</f>
        <v>48.145511885559692</v>
      </c>
      <c r="D372" s="2">
        <f>MACD!E372</f>
        <v>1.9237064360563494E-2</v>
      </c>
      <c r="E372" s="2">
        <f>MACD!F372</f>
        <v>7.2611946293980822E-2</v>
      </c>
      <c r="F372" s="2">
        <f>'Moving Avg'!D372</f>
        <v>20.158840000000001</v>
      </c>
      <c r="G372" s="2">
        <f>'Moving Avg'!F372</f>
        <v>20.179684999999999</v>
      </c>
      <c r="H372" s="2">
        <f>'Moving Avg'!G372</f>
        <v>20.283630000000006</v>
      </c>
      <c r="I372" s="2">
        <f>'Moving Avg'!H372</f>
        <v>19.823014500000003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  <c r="M372" s="7">
        <f t="shared" si="50"/>
        <v>25</v>
      </c>
      <c r="N372" s="7">
        <f t="shared" si="51"/>
        <v>100</v>
      </c>
      <c r="O372" s="7">
        <f t="shared" si="52"/>
        <v>50</v>
      </c>
      <c r="P372" s="7">
        <f t="shared" si="53"/>
        <v>16.5</v>
      </c>
      <c r="Q372" s="8">
        <f t="shared" si="54"/>
        <v>53.725000000000001</v>
      </c>
      <c r="R372" s="8">
        <f t="shared" si="55"/>
        <v>46.625</v>
      </c>
      <c r="S372" s="8">
        <f t="shared" si="56"/>
        <v>38.674999999999997</v>
      </c>
      <c r="T372" s="8">
        <f t="shared" si="57"/>
        <v>47.875</v>
      </c>
      <c r="U372" s="7">
        <f t="shared" si="58"/>
        <v>46.341666666666661</v>
      </c>
      <c r="V372" s="7">
        <f t="shared" si="59"/>
        <v>46.724999999999994</v>
      </c>
    </row>
    <row r="373" spans="1:22" ht="13.5" x14ac:dyDescent="0.25">
      <c r="A373" s="3">
        <f>RSI!A373</f>
        <v>45146</v>
      </c>
      <c r="B373" s="2">
        <f>RSI!B373</f>
        <v>20.1571</v>
      </c>
      <c r="C373" s="2">
        <f>RSI!I373</f>
        <v>48.145511885559692</v>
      </c>
      <c r="D373" s="2">
        <f>MACD!E373</f>
        <v>-1.1084162109170848E-2</v>
      </c>
      <c r="E373" s="2">
        <f>MACD!F373</f>
        <v>5.5872724613350494E-2</v>
      </c>
      <c r="F373" s="2">
        <f>'Moving Avg'!D373</f>
        <v>20.1571</v>
      </c>
      <c r="G373" s="2">
        <f>'Moving Avg'!F373</f>
        <v>20.170995000000001</v>
      </c>
      <c r="H373" s="2">
        <f>'Moving Avg'!G373</f>
        <v>20.293954000000006</v>
      </c>
      <c r="I373" s="2">
        <f>'Moving Avg'!H373</f>
        <v>19.820802500000003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  <c r="M373" s="7">
        <f t="shared" si="50"/>
        <v>25</v>
      </c>
      <c r="N373" s="7">
        <f t="shared" si="51"/>
        <v>100</v>
      </c>
      <c r="O373" s="7">
        <f t="shared" si="52"/>
        <v>50</v>
      </c>
      <c r="P373" s="7">
        <f t="shared" si="53"/>
        <v>16.5</v>
      </c>
      <c r="Q373" s="8">
        <f t="shared" si="54"/>
        <v>53.725000000000001</v>
      </c>
      <c r="R373" s="8">
        <f t="shared" si="55"/>
        <v>46.625</v>
      </c>
      <c r="S373" s="8">
        <f t="shared" si="56"/>
        <v>38.674999999999997</v>
      </c>
      <c r="T373" s="8">
        <f t="shared" si="57"/>
        <v>47.875</v>
      </c>
      <c r="U373" s="7">
        <f t="shared" si="58"/>
        <v>46.341666666666661</v>
      </c>
      <c r="V373" s="7">
        <f t="shared" si="59"/>
        <v>46.724999999999994</v>
      </c>
    </row>
    <row r="374" spans="1:22" ht="13.5" x14ac:dyDescent="0.25">
      <c r="A374" s="3">
        <f>RSI!A374</f>
        <v>45147</v>
      </c>
      <c r="B374" s="2">
        <f>RSI!B374</f>
        <v>20.148399999999999</v>
      </c>
      <c r="C374" s="2">
        <f>RSI!I374</f>
        <v>47.44231835733013</v>
      </c>
      <c r="D374" s="2">
        <f>MACD!E374</f>
        <v>1.4941836721931168E-3</v>
      </c>
      <c r="E374" s="2">
        <f>MACD!F374</f>
        <v>4.4997016425119024E-2</v>
      </c>
      <c r="F374" s="2">
        <f>'Moving Avg'!D374</f>
        <v>20.155359999999998</v>
      </c>
      <c r="G374" s="2">
        <f>'Moving Avg'!F374</f>
        <v>20.166215000000001</v>
      </c>
      <c r="H374" s="2">
        <f>'Moving Avg'!G374</f>
        <v>20.291270000000008</v>
      </c>
      <c r="I374" s="2">
        <f>'Moving Avg'!H374</f>
        <v>19.819339000000003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  <c r="M374" s="7">
        <f t="shared" si="50"/>
        <v>25</v>
      </c>
      <c r="N374" s="7">
        <f t="shared" si="51"/>
        <v>100</v>
      </c>
      <c r="O374" s="7">
        <f t="shared" si="52"/>
        <v>50</v>
      </c>
      <c r="P374" s="7">
        <f t="shared" si="53"/>
        <v>16.5</v>
      </c>
      <c r="Q374" s="8">
        <f t="shared" si="54"/>
        <v>53.725000000000001</v>
      </c>
      <c r="R374" s="8">
        <f t="shared" si="55"/>
        <v>46.625</v>
      </c>
      <c r="S374" s="8">
        <f t="shared" si="56"/>
        <v>38.674999999999997</v>
      </c>
      <c r="T374" s="8">
        <f t="shared" si="57"/>
        <v>47.875</v>
      </c>
      <c r="U374" s="7">
        <f t="shared" si="58"/>
        <v>46.341666666666661</v>
      </c>
      <c r="V374" s="7">
        <f t="shared" si="59"/>
        <v>46.724999999999994</v>
      </c>
    </row>
    <row r="375" spans="1:22" ht="13.5" x14ac:dyDescent="0.25">
      <c r="A375" s="3">
        <f>RSI!A375</f>
        <v>45148</v>
      </c>
      <c r="B375" s="2">
        <f>RSI!B375</f>
        <v>20.148399999999999</v>
      </c>
      <c r="C375" s="2">
        <f>RSI!I375</f>
        <v>47.442318357330144</v>
      </c>
      <c r="D375" s="2">
        <f>MACD!E375</f>
        <v>1.6299909519261746E-3</v>
      </c>
      <c r="E375" s="2">
        <f>MACD!F375</f>
        <v>3.6323611330480454E-2</v>
      </c>
      <c r="F375" s="2">
        <f>'Moving Avg'!D375</f>
        <v>20.153619999999997</v>
      </c>
      <c r="G375" s="2">
        <f>'Moving Avg'!F375</f>
        <v>20.161435000000001</v>
      </c>
      <c r="H375" s="2">
        <f>'Moving Avg'!G375</f>
        <v>20.282406000000005</v>
      </c>
      <c r="I375" s="2">
        <f>'Moving Avg'!H375</f>
        <v>19.818272000000004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  <c r="M375" s="7">
        <f t="shared" si="50"/>
        <v>25</v>
      </c>
      <c r="N375" s="7">
        <f t="shared" si="51"/>
        <v>100</v>
      </c>
      <c r="O375" s="7">
        <f t="shared" si="52"/>
        <v>50</v>
      </c>
      <c r="P375" s="7">
        <f t="shared" si="53"/>
        <v>16.5</v>
      </c>
      <c r="Q375" s="8">
        <f t="shared" si="54"/>
        <v>53.725000000000001</v>
      </c>
      <c r="R375" s="8">
        <f t="shared" si="55"/>
        <v>46.625</v>
      </c>
      <c r="S375" s="8">
        <f t="shared" si="56"/>
        <v>38.674999999999997</v>
      </c>
      <c r="T375" s="8">
        <f t="shared" si="57"/>
        <v>47.875</v>
      </c>
      <c r="U375" s="7">
        <f t="shared" si="58"/>
        <v>46.341666666666661</v>
      </c>
      <c r="V375" s="7">
        <f t="shared" si="59"/>
        <v>46.724999999999994</v>
      </c>
    </row>
    <row r="376" spans="1:22" ht="13.5" x14ac:dyDescent="0.25">
      <c r="A376" s="3">
        <f>RSI!A376</f>
        <v>45149</v>
      </c>
      <c r="B376" s="2">
        <f>RSI!B376</f>
        <v>19.991900000000001</v>
      </c>
      <c r="C376" s="2">
        <f>RSI!I376</f>
        <v>36.362409929393358</v>
      </c>
      <c r="D376" s="2">
        <f>MACD!E376</f>
        <v>1.3508700462235623E-2</v>
      </c>
      <c r="E376" s="2">
        <f>MACD!F376</f>
        <v>3.1760629156831491E-2</v>
      </c>
      <c r="F376" s="2">
        <f>'Moving Avg'!D376</f>
        <v>20.120579999999997</v>
      </c>
      <c r="G376" s="2">
        <f>'Moving Avg'!F376</f>
        <v>20.148829999999997</v>
      </c>
      <c r="H376" s="2">
        <f>'Moving Avg'!G376</f>
        <v>20.276750000000003</v>
      </c>
      <c r="I376" s="2">
        <f>'Moving Avg'!H376</f>
        <v>19.816422500000002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  <c r="M376" s="7">
        <f t="shared" si="50"/>
        <v>25</v>
      </c>
      <c r="N376" s="7">
        <f t="shared" si="51"/>
        <v>45</v>
      </c>
      <c r="O376" s="7">
        <f t="shared" si="52"/>
        <v>50</v>
      </c>
      <c r="P376" s="7">
        <f t="shared" si="53"/>
        <v>16.5</v>
      </c>
      <c r="Q376" s="8">
        <f t="shared" si="54"/>
        <v>34.475000000000001</v>
      </c>
      <c r="R376" s="8">
        <f t="shared" si="55"/>
        <v>35.625</v>
      </c>
      <c r="S376" s="8">
        <f t="shared" si="56"/>
        <v>30.425000000000001</v>
      </c>
      <c r="T376" s="8">
        <f t="shared" si="57"/>
        <v>34.125</v>
      </c>
      <c r="U376" s="7">
        <f t="shared" si="58"/>
        <v>33.508333333333333</v>
      </c>
      <c r="V376" s="7">
        <f t="shared" si="59"/>
        <v>33.662499999999994</v>
      </c>
    </row>
    <row r="377" spans="1:22" ht="13.5" x14ac:dyDescent="0.25">
      <c r="A377" s="3">
        <f>RSI!A377</f>
        <v>45152</v>
      </c>
      <c r="B377" s="2">
        <f>RSI!B377</f>
        <v>20.122299999999999</v>
      </c>
      <c r="C377" s="2">
        <f>RSI!I377</f>
        <v>47.388024567133556</v>
      </c>
      <c r="D377" s="2">
        <f>MACD!E377</f>
        <v>1.4983943520601173E-2</v>
      </c>
      <c r="E377" s="2">
        <f>MACD!F377</f>
        <v>2.840529202958543E-2</v>
      </c>
      <c r="F377" s="2">
        <f>'Moving Avg'!D377</f>
        <v>20.113619999999997</v>
      </c>
      <c r="G377" s="2">
        <f>'Moving Avg'!F377</f>
        <v>20.142744999999998</v>
      </c>
      <c r="H377" s="2">
        <f>'Moving Avg'!G377</f>
        <v>20.275286000000005</v>
      </c>
      <c r="I377" s="2">
        <f>'Moving Avg'!H377</f>
        <v>19.815225000000009</v>
      </c>
      <c r="J377" s="5" t="str">
        <f>OBV!F377</f>
        <v>BEARISH</v>
      </c>
      <c r="K377" s="5" t="str">
        <f>OBV!G377</f>
        <v>NEUTRAL</v>
      </c>
      <c r="L377" s="5" t="str">
        <f>OBV!H377</f>
        <v>CONFIRMED BEARISH</v>
      </c>
      <c r="M377" s="7">
        <f t="shared" si="50"/>
        <v>25</v>
      </c>
      <c r="N377" s="7">
        <f t="shared" si="51"/>
        <v>45</v>
      </c>
      <c r="O377" s="7">
        <f t="shared" si="52"/>
        <v>50</v>
      </c>
      <c r="P377" s="7">
        <f t="shared" si="53"/>
        <v>16.5</v>
      </c>
      <c r="Q377" s="8">
        <f t="shared" si="54"/>
        <v>34.475000000000001</v>
      </c>
      <c r="R377" s="8">
        <f t="shared" si="55"/>
        <v>35.625</v>
      </c>
      <c r="S377" s="8">
        <f t="shared" si="56"/>
        <v>30.425000000000001</v>
      </c>
      <c r="T377" s="8">
        <f t="shared" si="57"/>
        <v>34.125</v>
      </c>
      <c r="U377" s="7">
        <f t="shared" si="58"/>
        <v>33.508333333333333</v>
      </c>
      <c r="V377" s="7">
        <f t="shared" si="59"/>
        <v>33.662499999999994</v>
      </c>
    </row>
    <row r="378" spans="1:22" ht="13.5" x14ac:dyDescent="0.25">
      <c r="A378" s="3">
        <f>RSI!A378</f>
        <v>45153</v>
      </c>
      <c r="B378" s="2">
        <f>RSI!B378</f>
        <v>19.965900000000001</v>
      </c>
      <c r="C378" s="2">
        <f>RSI!I378</f>
        <v>38.722476265481077</v>
      </c>
      <c r="D378" s="2">
        <f>MACD!E378</f>
        <v>2.8049915221366462E-2</v>
      </c>
      <c r="E378" s="2">
        <f>MACD!F378</f>
        <v>2.8334216667941638E-2</v>
      </c>
      <c r="F378" s="2">
        <f>'Moving Avg'!D378</f>
        <v>20.075380000000003</v>
      </c>
      <c r="G378" s="2">
        <f>'Moving Avg'!F378</f>
        <v>20.128839999999997</v>
      </c>
      <c r="H378" s="2">
        <f>'Moving Avg'!G378</f>
        <v>20.269428000000001</v>
      </c>
      <c r="I378" s="2">
        <f>'Moving Avg'!H378</f>
        <v>19.813245500000008</v>
      </c>
      <c r="J378" s="5" t="str">
        <f>OBV!F378</f>
        <v>BEARISH</v>
      </c>
      <c r="K378" s="5" t="str">
        <f>OBV!G378</f>
        <v>NEUTRAL</v>
      </c>
      <c r="L378" s="5" t="str">
        <f>OBV!H378</f>
        <v>CONFIRMED BEARISH</v>
      </c>
      <c r="M378" s="7">
        <f t="shared" si="50"/>
        <v>25</v>
      </c>
      <c r="N378" s="7">
        <f t="shared" si="51"/>
        <v>45</v>
      </c>
      <c r="O378" s="7">
        <f t="shared" si="52"/>
        <v>50</v>
      </c>
      <c r="P378" s="7">
        <f t="shared" si="53"/>
        <v>16.5</v>
      </c>
      <c r="Q378" s="8">
        <f t="shared" si="54"/>
        <v>34.475000000000001</v>
      </c>
      <c r="R378" s="8">
        <f t="shared" si="55"/>
        <v>35.625</v>
      </c>
      <c r="S378" s="8">
        <f t="shared" si="56"/>
        <v>30.425000000000001</v>
      </c>
      <c r="T378" s="8">
        <f t="shared" si="57"/>
        <v>34.125</v>
      </c>
      <c r="U378" s="7">
        <f t="shared" si="58"/>
        <v>33.508333333333333</v>
      </c>
      <c r="V378" s="7">
        <f t="shared" si="59"/>
        <v>33.662499999999994</v>
      </c>
    </row>
    <row r="379" spans="1:22" ht="13.5" x14ac:dyDescent="0.25">
      <c r="A379" s="3">
        <f>RSI!A379</f>
        <v>45154</v>
      </c>
      <c r="B379" s="2">
        <f>RSI!B379</f>
        <v>19.470400000000001</v>
      </c>
      <c r="C379" s="2">
        <f>RSI!I379</f>
        <v>23.845272196736431</v>
      </c>
      <c r="D379" s="2">
        <f>MACD!E379</f>
        <v>7.5610435326282754E-2</v>
      </c>
      <c r="E379" s="2">
        <f>MACD!F379</f>
        <v>3.7789460399609863E-2</v>
      </c>
      <c r="F379" s="2">
        <f>'Moving Avg'!D379</f>
        <v>19.939779999999999</v>
      </c>
      <c r="G379" s="2">
        <f>'Moving Avg'!F379</f>
        <v>20.090159999999997</v>
      </c>
      <c r="H379" s="2">
        <f>'Moving Avg'!G379</f>
        <v>20.246846000000001</v>
      </c>
      <c r="I379" s="2">
        <f>'Moving Avg'!H379</f>
        <v>19.80958050000001</v>
      </c>
      <c r="J379" s="5" t="str">
        <f>OBV!F379</f>
        <v>BEARISH</v>
      </c>
      <c r="K379" s="5" t="str">
        <f>OBV!G379</f>
        <v>NEUTRAL</v>
      </c>
      <c r="L379" s="5" t="str">
        <f>OBV!H379</f>
        <v>CONFIRMED BEARISH</v>
      </c>
      <c r="M379" s="7">
        <f t="shared" si="50"/>
        <v>50</v>
      </c>
      <c r="N379" s="7">
        <f t="shared" si="51"/>
        <v>0</v>
      </c>
      <c r="O379" s="7">
        <f t="shared" si="52"/>
        <v>50</v>
      </c>
      <c r="P379" s="7">
        <f t="shared" si="53"/>
        <v>16.5</v>
      </c>
      <c r="Q379" s="8">
        <f t="shared" si="54"/>
        <v>27.475000000000001</v>
      </c>
      <c r="R379" s="8">
        <f t="shared" si="55"/>
        <v>31.625</v>
      </c>
      <c r="S379" s="8">
        <f t="shared" si="56"/>
        <v>27.425000000000001</v>
      </c>
      <c r="T379" s="8">
        <f t="shared" si="57"/>
        <v>29.125</v>
      </c>
      <c r="U379" s="7">
        <f t="shared" si="58"/>
        <v>28.841666666666669</v>
      </c>
      <c r="V379" s="7">
        <f t="shared" si="59"/>
        <v>28.912500000000001</v>
      </c>
    </row>
    <row r="380" spans="1:22" ht="13.5" x14ac:dyDescent="0.25">
      <c r="A380" s="3">
        <f>RSI!A380</f>
        <v>45155</v>
      </c>
      <c r="B380" s="2">
        <f>RSI!B380</f>
        <v>19.557300000000001</v>
      </c>
      <c r="C380" s="2">
        <f>RSI!I380</f>
        <v>28.997473261433129</v>
      </c>
      <c r="D380" s="2">
        <f>MACD!E380</f>
        <v>0.11339989768396563</v>
      </c>
      <c r="E380" s="2">
        <f>MACD!F380</f>
        <v>5.2911547856481014E-2</v>
      </c>
      <c r="F380" s="2">
        <f>'Moving Avg'!D380</f>
        <v>19.821559999999998</v>
      </c>
      <c r="G380" s="2">
        <f>'Moving Avg'!F380</f>
        <v>20.060604999999999</v>
      </c>
      <c r="H380" s="2">
        <f>'Moving Avg'!G380</f>
        <v>20.226794000000005</v>
      </c>
      <c r="I380" s="2">
        <f>'Moving Avg'!H380</f>
        <v>19.805280500000006</v>
      </c>
      <c r="J380" s="5" t="str">
        <f>OBV!F380</f>
        <v>BEARISH</v>
      </c>
      <c r="K380" s="5" t="str">
        <f>OBV!G380</f>
        <v>NEUTRAL</v>
      </c>
      <c r="L380" s="5" t="str">
        <f>OBV!H380</f>
        <v>CONFIRMED BEARISH</v>
      </c>
      <c r="M380" s="7">
        <f t="shared" si="50"/>
        <v>50</v>
      </c>
      <c r="N380" s="7">
        <f t="shared" si="51"/>
        <v>0</v>
      </c>
      <c r="O380" s="7">
        <f t="shared" si="52"/>
        <v>50</v>
      </c>
      <c r="P380" s="7">
        <f t="shared" si="53"/>
        <v>16.5</v>
      </c>
      <c r="Q380" s="8">
        <f t="shared" si="54"/>
        <v>27.475000000000001</v>
      </c>
      <c r="R380" s="8">
        <f t="shared" si="55"/>
        <v>31.625</v>
      </c>
      <c r="S380" s="8">
        <f t="shared" si="56"/>
        <v>27.425000000000001</v>
      </c>
      <c r="T380" s="8">
        <f t="shared" si="57"/>
        <v>29.125</v>
      </c>
      <c r="U380" s="7">
        <f t="shared" si="58"/>
        <v>28.841666666666669</v>
      </c>
      <c r="V380" s="7">
        <f t="shared" si="59"/>
        <v>28.912500000000001</v>
      </c>
    </row>
    <row r="381" spans="1:22" ht="13.5" x14ac:dyDescent="0.25">
      <c r="A381" s="3">
        <f>RSI!A381</f>
        <v>45156</v>
      </c>
      <c r="B381" s="2">
        <f>RSI!B381</f>
        <v>19.557300000000001</v>
      </c>
      <c r="C381" s="2">
        <f>RSI!I381</f>
        <v>28.997473261433129</v>
      </c>
      <c r="D381" s="2">
        <f>MACD!E381</f>
        <v>0.14855004742079458</v>
      </c>
      <c r="E381" s="2">
        <f>MACD!F381</f>
        <v>7.2039247769343728E-2</v>
      </c>
      <c r="F381" s="2">
        <f>'Moving Avg'!D381</f>
        <v>19.734639999999999</v>
      </c>
      <c r="G381" s="2">
        <f>'Moving Avg'!F381</f>
        <v>20.031484999999996</v>
      </c>
      <c r="H381" s="2">
        <f>'Moving Avg'!G381</f>
        <v>20.197414000000006</v>
      </c>
      <c r="I381" s="2">
        <f>'Moving Avg'!H381</f>
        <v>19.802050000000005</v>
      </c>
      <c r="J381" s="5" t="str">
        <f>OBV!F381</f>
        <v>BEARISH</v>
      </c>
      <c r="K381" s="5" t="str">
        <f>OBV!G381</f>
        <v>NEUTRAL</v>
      </c>
      <c r="L381" s="5" t="str">
        <f>OBV!H381</f>
        <v>CONFIRMED BEARISH</v>
      </c>
      <c r="M381" s="7">
        <f t="shared" si="50"/>
        <v>50</v>
      </c>
      <c r="N381" s="7">
        <f t="shared" si="51"/>
        <v>0</v>
      </c>
      <c r="O381" s="7">
        <f t="shared" si="52"/>
        <v>0</v>
      </c>
      <c r="P381" s="7">
        <f t="shared" si="53"/>
        <v>16.5</v>
      </c>
      <c r="Q381" s="8">
        <f t="shared" si="54"/>
        <v>19.975000000000001</v>
      </c>
      <c r="R381" s="8">
        <f t="shared" si="55"/>
        <v>14.125</v>
      </c>
      <c r="S381" s="8">
        <f t="shared" si="56"/>
        <v>14.925000000000001</v>
      </c>
      <c r="T381" s="8">
        <f t="shared" si="57"/>
        <v>16.625</v>
      </c>
      <c r="U381" s="7">
        <f t="shared" si="58"/>
        <v>16.341666666666669</v>
      </c>
      <c r="V381" s="7">
        <f t="shared" si="59"/>
        <v>16.412500000000001</v>
      </c>
    </row>
    <row r="382" spans="1:22" ht="13.5" x14ac:dyDescent="0.25">
      <c r="A382" s="3">
        <f>RSI!A382</f>
        <v>45159</v>
      </c>
      <c r="B382" s="2">
        <f>RSI!B382</f>
        <v>19.557300000000001</v>
      </c>
      <c r="C382" s="2">
        <f>RSI!I382</f>
        <v>28.997473261433129</v>
      </c>
      <c r="D382" s="2">
        <f>MACD!E382</f>
        <v>0.18123178812718876</v>
      </c>
      <c r="E382" s="2">
        <f>MACD!F382</f>
        <v>9.3877755840912736E-2</v>
      </c>
      <c r="F382" s="2">
        <f>'Moving Avg'!D382</f>
        <v>19.621639999999999</v>
      </c>
      <c r="G382" s="2">
        <f>'Moving Avg'!F382</f>
        <v>20.009755000000002</v>
      </c>
      <c r="H382" s="2">
        <f>'Moving Avg'!G382</f>
        <v>20.184376000000007</v>
      </c>
      <c r="I382" s="2">
        <f>'Moving Avg'!H382</f>
        <v>19.798859000000004</v>
      </c>
      <c r="J382" s="5" t="str">
        <f>OBV!F382</f>
        <v>BEARISH</v>
      </c>
      <c r="K382" s="5" t="str">
        <f>OBV!G382</f>
        <v>NEUTRAL</v>
      </c>
      <c r="L382" s="5" t="str">
        <f>OBV!H382</f>
        <v>CONFIRMED BEARISH</v>
      </c>
      <c r="M382" s="7">
        <f t="shared" si="50"/>
        <v>50</v>
      </c>
      <c r="N382" s="7">
        <f t="shared" si="51"/>
        <v>0</v>
      </c>
      <c r="O382" s="7">
        <f t="shared" si="52"/>
        <v>0</v>
      </c>
      <c r="P382" s="7">
        <f t="shared" si="53"/>
        <v>16.5</v>
      </c>
      <c r="Q382" s="8">
        <f t="shared" si="54"/>
        <v>19.975000000000001</v>
      </c>
      <c r="R382" s="8">
        <f t="shared" si="55"/>
        <v>14.125</v>
      </c>
      <c r="S382" s="8">
        <f t="shared" si="56"/>
        <v>14.925000000000001</v>
      </c>
      <c r="T382" s="8">
        <f t="shared" si="57"/>
        <v>16.625</v>
      </c>
      <c r="U382" s="7">
        <f t="shared" si="58"/>
        <v>16.341666666666669</v>
      </c>
      <c r="V382" s="7">
        <f t="shared" si="59"/>
        <v>16.412500000000001</v>
      </c>
    </row>
    <row r="383" spans="1:22" ht="13.5" x14ac:dyDescent="0.25">
      <c r="A383" s="3">
        <f>RSI!A383</f>
        <v>45160</v>
      </c>
      <c r="B383" s="2">
        <f>RSI!B383</f>
        <v>19.557300000000001</v>
      </c>
      <c r="C383" s="2">
        <f>RSI!I383</f>
        <v>28.997473261433129</v>
      </c>
      <c r="D383" s="2">
        <f>MACD!E383</f>
        <v>0.21160714864499397</v>
      </c>
      <c r="E383" s="2">
        <f>MACD!F383</f>
        <v>0.117423634401729</v>
      </c>
      <c r="F383" s="2">
        <f>'Moving Avg'!D383</f>
        <v>19.539920000000002</v>
      </c>
      <c r="G383" s="2">
        <f>'Moving Avg'!F383</f>
        <v>19.988025</v>
      </c>
      <c r="H383" s="2">
        <f>'Moving Avg'!G383</f>
        <v>20.162644000000011</v>
      </c>
      <c r="I383" s="2">
        <f>'Moving Avg'!H383</f>
        <v>19.796698000000003</v>
      </c>
      <c r="J383" s="5" t="str">
        <f>OBV!F383</f>
        <v>BULLISH</v>
      </c>
      <c r="K383" s="5" t="str">
        <f>OBV!G383</f>
        <v>NEUTRAL</v>
      </c>
      <c r="L383" s="5" t="str">
        <f>OBV!H383</f>
        <v>BULLISH DIVERGENCE</v>
      </c>
      <c r="M383" s="7">
        <f t="shared" si="50"/>
        <v>50</v>
      </c>
      <c r="N383" s="7">
        <f t="shared" si="51"/>
        <v>0</v>
      </c>
      <c r="O383" s="7">
        <f t="shared" si="52"/>
        <v>0</v>
      </c>
      <c r="P383" s="7">
        <f t="shared" si="53"/>
        <v>66.5</v>
      </c>
      <c r="Q383" s="8">
        <f t="shared" si="54"/>
        <v>27.475000000000001</v>
      </c>
      <c r="R383" s="8">
        <f t="shared" si="55"/>
        <v>26.625</v>
      </c>
      <c r="S383" s="8">
        <f t="shared" si="56"/>
        <v>37.424999999999997</v>
      </c>
      <c r="T383" s="8">
        <f t="shared" si="57"/>
        <v>29.125</v>
      </c>
      <c r="U383" s="7">
        <f t="shared" si="58"/>
        <v>30.508333333333336</v>
      </c>
      <c r="V383" s="7">
        <f t="shared" si="59"/>
        <v>30.162500000000001</v>
      </c>
    </row>
    <row r="384" spans="1:22" ht="13.5" x14ac:dyDescent="0.25">
      <c r="A384" s="3">
        <f>RSI!A384</f>
        <v>45161</v>
      </c>
      <c r="B384" s="2">
        <f>RSI!B384</f>
        <v>19.5486</v>
      </c>
      <c r="C384" s="2">
        <f>RSI!I384</f>
        <v>28.735681697918181</v>
      </c>
      <c r="D384" s="2">
        <f>MACD!E384</f>
        <v>0.23913534108891454</v>
      </c>
      <c r="E384" s="2">
        <f>MACD!F384</f>
        <v>0.14176597573916611</v>
      </c>
      <c r="F384" s="2">
        <f>'Moving Avg'!D384</f>
        <v>19.555560000000003</v>
      </c>
      <c r="G384" s="2">
        <f>'Moving Avg'!F384</f>
        <v>19.953690000000002</v>
      </c>
      <c r="H384" s="2">
        <f>'Moving Avg'!G384</f>
        <v>20.14073800000001</v>
      </c>
      <c r="I384" s="2">
        <f>'Moving Avg'!H384</f>
        <v>19.795008500000005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  <c r="M384" s="7">
        <f t="shared" si="50"/>
        <v>50</v>
      </c>
      <c r="N384" s="7">
        <f t="shared" si="51"/>
        <v>0</v>
      </c>
      <c r="O384" s="7">
        <f t="shared" si="52"/>
        <v>0</v>
      </c>
      <c r="P384" s="7">
        <f t="shared" si="53"/>
        <v>83.5</v>
      </c>
      <c r="Q384" s="8">
        <f t="shared" si="54"/>
        <v>30.024999999999999</v>
      </c>
      <c r="R384" s="8">
        <f t="shared" si="55"/>
        <v>30.875</v>
      </c>
      <c r="S384" s="8">
        <f t="shared" si="56"/>
        <v>45.075000000000003</v>
      </c>
      <c r="T384" s="8">
        <f t="shared" si="57"/>
        <v>33.375</v>
      </c>
      <c r="U384" s="7">
        <f t="shared" si="58"/>
        <v>35.324999999999996</v>
      </c>
      <c r="V384" s="7">
        <f t="shared" si="59"/>
        <v>34.837499999999999</v>
      </c>
    </row>
    <row r="385" spans="1:22" ht="13.5" x14ac:dyDescent="0.25">
      <c r="A385" s="3">
        <f>RSI!A385</f>
        <v>45162</v>
      </c>
      <c r="B385" s="2">
        <f>RSI!B385</f>
        <v>19.531300000000002</v>
      </c>
      <c r="C385" s="2">
        <f>RSI!I385</f>
        <v>28.190661876953044</v>
      </c>
      <c r="D385" s="2">
        <f>MACD!E385</f>
        <v>0.26609463327615757</v>
      </c>
      <c r="E385" s="2">
        <f>MACD!F385</f>
        <v>0.1666317072465644</v>
      </c>
      <c r="F385" s="2">
        <f>'Moving Avg'!D385</f>
        <v>19.550360000000005</v>
      </c>
      <c r="G385" s="2">
        <f>'Moving Avg'!F385</f>
        <v>19.921964999999997</v>
      </c>
      <c r="H385" s="2">
        <f>'Moving Avg'!G385</f>
        <v>20.12387600000001</v>
      </c>
      <c r="I385" s="2">
        <f>'Moving Avg'!H385</f>
        <v>19.793629000000006</v>
      </c>
      <c r="J385" s="5" t="str">
        <f>OBV!F385</f>
        <v>BEARISH</v>
      </c>
      <c r="K385" s="5" t="str">
        <f>OBV!G385</f>
        <v>NEUTRAL</v>
      </c>
      <c r="L385" s="5" t="str">
        <f>OBV!H385</f>
        <v>CONFIRMED BEARISH</v>
      </c>
      <c r="M385" s="7">
        <f t="shared" si="50"/>
        <v>50</v>
      </c>
      <c r="N385" s="7">
        <f t="shared" si="51"/>
        <v>0</v>
      </c>
      <c r="O385" s="7">
        <f t="shared" si="52"/>
        <v>0</v>
      </c>
      <c r="P385" s="7">
        <f t="shared" si="53"/>
        <v>16.5</v>
      </c>
      <c r="Q385" s="8">
        <f t="shared" si="54"/>
        <v>19.975000000000001</v>
      </c>
      <c r="R385" s="8">
        <f t="shared" si="55"/>
        <v>14.125</v>
      </c>
      <c r="S385" s="8">
        <f t="shared" si="56"/>
        <v>14.925000000000001</v>
      </c>
      <c r="T385" s="8">
        <f t="shared" si="57"/>
        <v>16.625</v>
      </c>
      <c r="U385" s="7">
        <f t="shared" si="58"/>
        <v>16.341666666666669</v>
      </c>
      <c r="V385" s="7">
        <f t="shared" si="59"/>
        <v>16.412500000000001</v>
      </c>
    </row>
    <row r="386" spans="1:22" ht="13.5" x14ac:dyDescent="0.25">
      <c r="A386" s="3">
        <f>RSI!A386</f>
        <v>45163</v>
      </c>
      <c r="B386" s="2">
        <f>RSI!B386</f>
        <v>19.5486</v>
      </c>
      <c r="C386" s="2">
        <f>RSI!I386</f>
        <v>29.628053273178239</v>
      </c>
      <c r="D386" s="2">
        <f>MACD!E386</f>
        <v>0.26585824244535061</v>
      </c>
      <c r="E386" s="2">
        <f>MACD!F386</f>
        <v>0.18647701428632166</v>
      </c>
      <c r="F386" s="2">
        <f>'Moving Avg'!D386</f>
        <v>19.54862</v>
      </c>
      <c r="G386" s="2">
        <f>'Moving Avg'!F386</f>
        <v>19.891105000000003</v>
      </c>
      <c r="H386" s="2">
        <f>'Moving Avg'!G386</f>
        <v>20.107360000000007</v>
      </c>
      <c r="I386" s="2">
        <f>'Moving Avg'!H386</f>
        <v>19.790949500000007</v>
      </c>
      <c r="J386" s="5" t="str">
        <f>OBV!F386</f>
        <v>BEARISH</v>
      </c>
      <c r="K386" s="5" t="str">
        <f>OBV!G386</f>
        <v>NEUTRAL</v>
      </c>
      <c r="L386" s="5" t="str">
        <f>OBV!H386</f>
        <v>CONFIRMED BEARISH</v>
      </c>
      <c r="M386" s="7">
        <f t="shared" ref="M386:M449" si="60">IF(C386&lt;30,50, IF(C386&gt;70, 0, 25))</f>
        <v>50</v>
      </c>
      <c r="N386" s="7">
        <f t="shared" ref="N386:N449" si="61">IF(E386-D386&gt;0.02, 100, IF(E386-D386&lt;0,0,45))</f>
        <v>0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16.5</v>
      </c>
      <c r="Q386" s="8">
        <f t="shared" si="54"/>
        <v>19.975000000000001</v>
      </c>
      <c r="R386" s="8">
        <f t="shared" si="55"/>
        <v>14.125</v>
      </c>
      <c r="S386" s="8">
        <f t="shared" si="56"/>
        <v>14.925000000000001</v>
      </c>
      <c r="T386" s="8">
        <f t="shared" si="57"/>
        <v>16.625</v>
      </c>
      <c r="U386" s="7">
        <f t="shared" si="58"/>
        <v>16.341666666666669</v>
      </c>
      <c r="V386" s="7">
        <f t="shared" si="59"/>
        <v>16.412500000000001</v>
      </c>
    </row>
    <row r="387" spans="1:22" ht="13.5" x14ac:dyDescent="0.25">
      <c r="A387" s="3">
        <f>RSI!A387</f>
        <v>45166</v>
      </c>
      <c r="B387" s="2">
        <f>RSI!B387</f>
        <v>19.5139</v>
      </c>
      <c r="C387" s="2">
        <f>RSI!I387</f>
        <v>28.400099456893614</v>
      </c>
      <c r="D387" s="2">
        <f>MACD!E387</f>
        <v>0.29032707307710837</v>
      </c>
      <c r="E387" s="2">
        <f>MACD!F387</f>
        <v>0.207247026044479</v>
      </c>
      <c r="F387" s="2">
        <f>'Moving Avg'!D387</f>
        <v>19.539940000000001</v>
      </c>
      <c r="G387" s="2">
        <f>'Moving Avg'!F387</f>
        <v>19.858510000000003</v>
      </c>
      <c r="H387" s="2">
        <f>'Moving Avg'!G387</f>
        <v>20.09780000000001</v>
      </c>
      <c r="I387" s="2">
        <f>'Moving Avg'!H387</f>
        <v>19.788136000000005</v>
      </c>
      <c r="J387" s="5" t="str">
        <f>OBV!F387</f>
        <v>BEARISH</v>
      </c>
      <c r="K387" s="5" t="str">
        <f>OBV!G387</f>
        <v>NEUTRAL</v>
      </c>
      <c r="L387" s="5" t="str">
        <f>OBV!H387</f>
        <v>CONFIRMED BEARISH</v>
      </c>
      <c r="M387" s="7">
        <f t="shared" si="60"/>
        <v>50</v>
      </c>
      <c r="N387" s="7">
        <f t="shared" si="61"/>
        <v>0</v>
      </c>
      <c r="O387" s="7">
        <f t="shared" si="62"/>
        <v>0</v>
      </c>
      <c r="P387" s="7">
        <f t="shared" si="63"/>
        <v>16.5</v>
      </c>
      <c r="Q387" s="8">
        <f t="shared" ref="Q387:Q450" si="64">0.35*M387+N387*0.35+O387*0.15+P387*0.15</f>
        <v>19.975000000000001</v>
      </c>
      <c r="R387" s="8">
        <f t="shared" ref="R387:R450" si="65">M387*0.2+N387*0.2+O387*0.35+P387*0.25</f>
        <v>14.125</v>
      </c>
      <c r="S387" s="8">
        <f t="shared" ref="S387:S450" si="66">M387*0.15+N387*0.15+O387*0.25+P387*0.45</f>
        <v>14.925000000000001</v>
      </c>
      <c r="T387" s="8">
        <f t="shared" ref="T387:T450" si="67">0.25*SUM(M387:P387)</f>
        <v>16.625</v>
      </c>
      <c r="U387" s="7">
        <f t="shared" ref="U387:U450" si="68">SUM(Q387:S387)/3</f>
        <v>16.341666666666669</v>
      </c>
      <c r="V387" s="7">
        <f t="shared" ref="V387:V450" si="69">SUM(Q387:T387)/4</f>
        <v>16.412500000000001</v>
      </c>
    </row>
    <row r="388" spans="1:22" ht="13.5" x14ac:dyDescent="0.25">
      <c r="A388" s="3">
        <f>RSI!A388</f>
        <v>45167</v>
      </c>
      <c r="B388" s="2">
        <f>RSI!B388</f>
        <v>19.427</v>
      </c>
      <c r="C388" s="2">
        <f>RSI!I388</f>
        <v>25.544771937759066</v>
      </c>
      <c r="D388" s="2">
        <f>MACD!E388</f>
        <v>0.29549807060253741</v>
      </c>
      <c r="E388" s="2">
        <f>MACD!F388</f>
        <v>0.22489723495609071</v>
      </c>
      <c r="F388" s="2">
        <f>'Moving Avg'!D388</f>
        <v>19.51388</v>
      </c>
      <c r="G388" s="2">
        <f>'Moving Avg'!F388</f>
        <v>19.821570000000001</v>
      </c>
      <c r="H388" s="2">
        <f>'Moving Avg'!G388</f>
        <v>20.08319800000001</v>
      </c>
      <c r="I388" s="2">
        <f>'Moving Avg'!H388</f>
        <v>19.783462000000007</v>
      </c>
      <c r="J388" s="5" t="str">
        <f>OBV!F388</f>
        <v>BEARISH</v>
      </c>
      <c r="K388" s="5" t="str">
        <f>OBV!G388</f>
        <v>NEUTRAL</v>
      </c>
      <c r="L388" s="5" t="str">
        <f>OBV!H388</f>
        <v>CONFIRMED BEARISH</v>
      </c>
      <c r="M388" s="7">
        <f t="shared" si="60"/>
        <v>50</v>
      </c>
      <c r="N388" s="7">
        <f t="shared" si="61"/>
        <v>0</v>
      </c>
      <c r="O388" s="7">
        <f t="shared" si="62"/>
        <v>0</v>
      </c>
      <c r="P388" s="7">
        <f t="shared" si="63"/>
        <v>16.5</v>
      </c>
      <c r="Q388" s="8">
        <f t="shared" si="64"/>
        <v>19.975000000000001</v>
      </c>
      <c r="R388" s="8">
        <f t="shared" si="65"/>
        <v>14.125</v>
      </c>
      <c r="S388" s="8">
        <f t="shared" si="66"/>
        <v>14.925000000000001</v>
      </c>
      <c r="T388" s="8">
        <f t="shared" si="67"/>
        <v>16.625</v>
      </c>
      <c r="U388" s="7">
        <f t="shared" si="68"/>
        <v>16.341666666666669</v>
      </c>
      <c r="V388" s="7">
        <f t="shared" si="69"/>
        <v>16.412500000000001</v>
      </c>
    </row>
    <row r="389" spans="1:22" ht="13.5" x14ac:dyDescent="0.25">
      <c r="A389" s="3">
        <f>RSI!A389</f>
        <v>45168</v>
      </c>
      <c r="B389" s="2">
        <f>RSI!B389</f>
        <v>19.383500000000002</v>
      </c>
      <c r="C389" s="2">
        <f>RSI!I389</f>
        <v>24.231454480498726</v>
      </c>
      <c r="D389" s="2">
        <f>MACD!E389</f>
        <v>0.22931468609280259</v>
      </c>
      <c r="E389" s="2">
        <f>MACD!F389</f>
        <v>0.22578072518343309</v>
      </c>
      <c r="F389" s="2">
        <f>'Moving Avg'!D389</f>
        <v>19.48086</v>
      </c>
      <c r="G389" s="2">
        <f>'Moving Avg'!F389</f>
        <v>19.782890000000002</v>
      </c>
      <c r="H389" s="2">
        <f>'Moving Avg'!G389</f>
        <v>20.066684000000009</v>
      </c>
      <c r="I389" s="2">
        <f>'Moving Avg'!H389</f>
        <v>19.778412000000007</v>
      </c>
      <c r="J389" s="5" t="str">
        <f>OBV!F389</f>
        <v>BEARISH</v>
      </c>
      <c r="K389" s="5" t="str">
        <f>OBV!G389</f>
        <v>NEUTRAL</v>
      </c>
      <c r="L389" s="5" t="str">
        <f>OBV!H389</f>
        <v>CONFIRMED BEARISH</v>
      </c>
      <c r="M389" s="7">
        <f t="shared" si="60"/>
        <v>50</v>
      </c>
      <c r="N389" s="7">
        <f t="shared" si="61"/>
        <v>0</v>
      </c>
      <c r="O389" s="7">
        <f t="shared" si="62"/>
        <v>0</v>
      </c>
      <c r="P389" s="7">
        <f t="shared" si="63"/>
        <v>16.5</v>
      </c>
      <c r="Q389" s="8">
        <f t="shared" si="64"/>
        <v>19.975000000000001</v>
      </c>
      <c r="R389" s="8">
        <f t="shared" si="65"/>
        <v>14.125</v>
      </c>
      <c r="S389" s="8">
        <f t="shared" si="66"/>
        <v>14.925000000000001</v>
      </c>
      <c r="T389" s="8">
        <f t="shared" si="67"/>
        <v>16.625</v>
      </c>
      <c r="U389" s="7">
        <f t="shared" si="68"/>
        <v>16.341666666666669</v>
      </c>
      <c r="V389" s="7">
        <f t="shared" si="69"/>
        <v>16.412500000000001</v>
      </c>
    </row>
    <row r="390" spans="1:22" ht="13.5" x14ac:dyDescent="0.25">
      <c r="A390" s="3">
        <f>RSI!A390</f>
        <v>45169</v>
      </c>
      <c r="B390" s="2">
        <f>RSI!B390</f>
        <v>19.383500000000002</v>
      </c>
      <c r="C390" s="2">
        <f>RSI!I390</f>
        <v>24.231454480498726</v>
      </c>
      <c r="D390" s="2">
        <f>MACD!E390</f>
        <v>0.18920787844451326</v>
      </c>
      <c r="E390" s="2">
        <f>MACD!F390</f>
        <v>0.21846615583564913</v>
      </c>
      <c r="F390" s="2">
        <f>'Moving Avg'!D390</f>
        <v>19.4513</v>
      </c>
      <c r="G390" s="2">
        <f>'Moving Avg'!F390</f>
        <v>19.744210000000002</v>
      </c>
      <c r="H390" s="2">
        <f>'Moving Avg'!G390</f>
        <v>20.04756200000001</v>
      </c>
      <c r="I390" s="2">
        <f>'Moving Avg'!H390</f>
        <v>19.773124000000006</v>
      </c>
      <c r="J390" s="5" t="str">
        <f>OBV!F390</f>
        <v>BEARISH</v>
      </c>
      <c r="K390" s="5" t="str">
        <f>OBV!G390</f>
        <v>NEUTRAL</v>
      </c>
      <c r="L390" s="5" t="str">
        <f>OBV!H390</f>
        <v>CONFIRMED BEARISH</v>
      </c>
      <c r="M390" s="7">
        <f t="shared" si="60"/>
        <v>50</v>
      </c>
      <c r="N390" s="7">
        <f t="shared" si="61"/>
        <v>100</v>
      </c>
      <c r="O390" s="7">
        <f t="shared" si="62"/>
        <v>0</v>
      </c>
      <c r="P390" s="7">
        <f t="shared" si="63"/>
        <v>16.5</v>
      </c>
      <c r="Q390" s="8">
        <f t="shared" si="64"/>
        <v>54.975000000000001</v>
      </c>
      <c r="R390" s="8">
        <f t="shared" si="65"/>
        <v>34.125</v>
      </c>
      <c r="S390" s="8">
        <f t="shared" si="66"/>
        <v>29.925000000000001</v>
      </c>
      <c r="T390" s="8">
        <f t="shared" si="67"/>
        <v>41.625</v>
      </c>
      <c r="U390" s="7">
        <f t="shared" si="68"/>
        <v>39.674999999999997</v>
      </c>
      <c r="V390" s="7">
        <f t="shared" si="69"/>
        <v>40.162499999999994</v>
      </c>
    </row>
    <row r="391" spans="1:22" ht="13.5" x14ac:dyDescent="0.25">
      <c r="A391" s="3">
        <f>RSI!A391</f>
        <v>45170</v>
      </c>
      <c r="B391" s="2">
        <f>RSI!B391</f>
        <v>19.4617</v>
      </c>
      <c r="C391" s="2">
        <f>RSI!I391</f>
        <v>31.566812561260946</v>
      </c>
      <c r="D391" s="2">
        <f>MACD!E391</f>
        <v>0.15181698494862417</v>
      </c>
      <c r="E391" s="2">
        <f>MACD!F391</f>
        <v>0.20513632165824416</v>
      </c>
      <c r="F391" s="2">
        <f>'Moving Avg'!D391</f>
        <v>19.433920000000001</v>
      </c>
      <c r="G391" s="2">
        <f>'Moving Avg'!F391</f>
        <v>19.709440000000004</v>
      </c>
      <c r="H391" s="2">
        <f>'Moving Avg'!G391</f>
        <v>20.029308000000011</v>
      </c>
      <c r="I391" s="2">
        <f>'Moving Avg'!H391</f>
        <v>19.768227000000007</v>
      </c>
      <c r="J391" s="5" t="str">
        <f>OBV!F391</f>
        <v>BEARISH</v>
      </c>
      <c r="K391" s="5" t="str">
        <f>OBV!G391</f>
        <v>NEUTRAL</v>
      </c>
      <c r="L391" s="5" t="str">
        <f>OBV!H391</f>
        <v>CONFIRMED BEARISH</v>
      </c>
      <c r="M391" s="7">
        <f t="shared" si="60"/>
        <v>25</v>
      </c>
      <c r="N391" s="7">
        <f t="shared" si="61"/>
        <v>100</v>
      </c>
      <c r="O391" s="7">
        <f t="shared" si="62"/>
        <v>0</v>
      </c>
      <c r="P391" s="7">
        <f t="shared" si="63"/>
        <v>16.5</v>
      </c>
      <c r="Q391" s="8">
        <f t="shared" si="64"/>
        <v>46.225000000000001</v>
      </c>
      <c r="R391" s="8">
        <f t="shared" si="65"/>
        <v>29.125</v>
      </c>
      <c r="S391" s="8">
        <f t="shared" si="66"/>
        <v>26.175000000000001</v>
      </c>
      <c r="T391" s="8">
        <f t="shared" si="67"/>
        <v>35.375</v>
      </c>
      <c r="U391" s="7">
        <f t="shared" si="68"/>
        <v>33.841666666666661</v>
      </c>
      <c r="V391" s="7">
        <f t="shared" si="69"/>
        <v>34.224999999999994</v>
      </c>
    </row>
    <row r="392" spans="1:22" ht="13.5" x14ac:dyDescent="0.25">
      <c r="A392" s="3">
        <f>RSI!A392</f>
        <v>45173</v>
      </c>
      <c r="B392" s="2">
        <f>RSI!B392</f>
        <v>19.383500000000002</v>
      </c>
      <c r="C392" s="2">
        <f>RSI!I392</f>
        <v>28.586399171850857</v>
      </c>
      <c r="D392" s="2">
        <f>MACD!E392</f>
        <v>0.12767406856354313</v>
      </c>
      <c r="E392" s="2">
        <f>MACD!F392</f>
        <v>0.18964387103930397</v>
      </c>
      <c r="F392" s="2">
        <f>'Moving Avg'!D392</f>
        <v>19.40784</v>
      </c>
      <c r="G392" s="2">
        <f>'Moving Avg'!F392</f>
        <v>19.670760000000005</v>
      </c>
      <c r="H392" s="2">
        <f>'Moving Avg'!G392</f>
        <v>20.009490000000007</v>
      </c>
      <c r="I392" s="2">
        <f>'Moving Avg'!H392</f>
        <v>19.763335500000007</v>
      </c>
      <c r="J392" s="5" t="str">
        <f>OBV!F392</f>
        <v>BEARISH</v>
      </c>
      <c r="K392" s="5" t="str">
        <f>OBV!G392</f>
        <v>NEUTRAL</v>
      </c>
      <c r="L392" s="5" t="str">
        <f>OBV!H392</f>
        <v>CONFIRMED BEARISH</v>
      </c>
      <c r="M392" s="7">
        <f t="shared" si="60"/>
        <v>50</v>
      </c>
      <c r="N392" s="7">
        <f t="shared" si="61"/>
        <v>100</v>
      </c>
      <c r="O392" s="7">
        <f t="shared" si="62"/>
        <v>0</v>
      </c>
      <c r="P392" s="7">
        <f t="shared" si="63"/>
        <v>16.5</v>
      </c>
      <c r="Q392" s="8">
        <f t="shared" si="64"/>
        <v>54.975000000000001</v>
      </c>
      <c r="R392" s="8">
        <f t="shared" si="65"/>
        <v>34.125</v>
      </c>
      <c r="S392" s="8">
        <f t="shared" si="66"/>
        <v>29.925000000000001</v>
      </c>
      <c r="T392" s="8">
        <f t="shared" si="67"/>
        <v>41.625</v>
      </c>
      <c r="U392" s="7">
        <f t="shared" si="68"/>
        <v>39.674999999999997</v>
      </c>
      <c r="V392" s="7">
        <f t="shared" si="69"/>
        <v>40.162499999999994</v>
      </c>
    </row>
    <row r="393" spans="1:22" ht="13.5" x14ac:dyDescent="0.25">
      <c r="A393" s="3">
        <f>RSI!A393</f>
        <v>45174</v>
      </c>
      <c r="B393" s="2">
        <f>RSI!B393</f>
        <v>19.383500000000002</v>
      </c>
      <c r="C393" s="2">
        <f>RSI!I393</f>
        <v>28.586399171850857</v>
      </c>
      <c r="D393" s="2">
        <f>MACD!E393</f>
        <v>0.10928432987365255</v>
      </c>
      <c r="E393" s="2">
        <f>MACD!F393</f>
        <v>0.17357196280617371</v>
      </c>
      <c r="F393" s="2">
        <f>'Moving Avg'!D393</f>
        <v>19.399139999999999</v>
      </c>
      <c r="G393" s="2">
        <f>'Moving Avg'!F393</f>
        <v>19.632080000000009</v>
      </c>
      <c r="H393" s="2">
        <f>'Moving Avg'!G393</f>
        <v>19.989672000000006</v>
      </c>
      <c r="I393" s="2">
        <f>'Moving Avg'!H393</f>
        <v>19.758483500000008</v>
      </c>
      <c r="J393" s="5" t="str">
        <f>OBV!F393</f>
        <v>BEARISH</v>
      </c>
      <c r="K393" s="5" t="str">
        <f>OBV!G393</f>
        <v>NEUTRAL</v>
      </c>
      <c r="L393" s="5" t="str">
        <f>OBV!H393</f>
        <v>CONFIRMED BEARISH</v>
      </c>
      <c r="M393" s="7">
        <f t="shared" si="60"/>
        <v>50</v>
      </c>
      <c r="N393" s="7">
        <f t="shared" si="61"/>
        <v>100</v>
      </c>
      <c r="O393" s="7">
        <f t="shared" si="62"/>
        <v>0</v>
      </c>
      <c r="P393" s="7">
        <f t="shared" si="63"/>
        <v>16.5</v>
      </c>
      <c r="Q393" s="8">
        <f t="shared" si="64"/>
        <v>54.975000000000001</v>
      </c>
      <c r="R393" s="8">
        <f t="shared" si="65"/>
        <v>34.125</v>
      </c>
      <c r="S393" s="8">
        <f t="shared" si="66"/>
        <v>29.925000000000001</v>
      </c>
      <c r="T393" s="8">
        <f t="shared" si="67"/>
        <v>41.625</v>
      </c>
      <c r="U393" s="7">
        <f t="shared" si="68"/>
        <v>39.674999999999997</v>
      </c>
      <c r="V393" s="7">
        <f t="shared" si="69"/>
        <v>40.162499999999994</v>
      </c>
    </row>
    <row r="394" spans="1:22" ht="13.5" x14ac:dyDescent="0.25">
      <c r="A394" s="3">
        <f>RSI!A394</f>
        <v>45175</v>
      </c>
      <c r="B394" s="2">
        <f>RSI!B394</f>
        <v>19.383500000000002</v>
      </c>
      <c r="C394" s="2">
        <f>RSI!I394</f>
        <v>28.586399171850857</v>
      </c>
      <c r="D394" s="2">
        <f>MACD!E394</f>
        <v>9.4273174719194941E-2</v>
      </c>
      <c r="E394" s="2">
        <f>MACD!F394</f>
        <v>0.15771220518877796</v>
      </c>
      <c r="F394" s="2">
        <f>'Moving Avg'!D394</f>
        <v>19.399139999999999</v>
      </c>
      <c r="G394" s="2">
        <f>'Moving Avg'!F394</f>
        <v>19.593835000000006</v>
      </c>
      <c r="H394" s="2">
        <f>'Moving Avg'!G394</f>
        <v>19.969854000000009</v>
      </c>
      <c r="I394" s="2">
        <f>'Moving Avg'!H394</f>
        <v>19.754027500000003</v>
      </c>
      <c r="J394" s="5" t="str">
        <f>OBV!F394</f>
        <v>BULLISH</v>
      </c>
      <c r="K394" s="5" t="str">
        <f>OBV!G394</f>
        <v>NEUTRAL</v>
      </c>
      <c r="L394" s="5" t="str">
        <f>OBV!H394</f>
        <v>NEUTRAL</v>
      </c>
      <c r="M394" s="7">
        <f t="shared" si="60"/>
        <v>50</v>
      </c>
      <c r="N394" s="7">
        <f t="shared" si="61"/>
        <v>100</v>
      </c>
      <c r="O394" s="7">
        <f t="shared" si="62"/>
        <v>0</v>
      </c>
      <c r="P394" s="7">
        <f t="shared" si="63"/>
        <v>49.5</v>
      </c>
      <c r="Q394" s="8">
        <f t="shared" si="64"/>
        <v>59.924999999999997</v>
      </c>
      <c r="R394" s="8">
        <f t="shared" si="65"/>
        <v>42.375</v>
      </c>
      <c r="S394" s="8">
        <f t="shared" si="66"/>
        <v>44.775000000000006</v>
      </c>
      <c r="T394" s="8">
        <f t="shared" si="67"/>
        <v>49.875</v>
      </c>
      <c r="U394" s="7">
        <f t="shared" si="68"/>
        <v>49.024999999999999</v>
      </c>
      <c r="V394" s="7">
        <f t="shared" si="69"/>
        <v>49.237499999999997</v>
      </c>
    </row>
    <row r="395" spans="1:22" ht="13.5" x14ac:dyDescent="0.25">
      <c r="A395" s="3">
        <f>RSI!A395</f>
        <v>45176</v>
      </c>
      <c r="B395" s="2">
        <f>RSI!B395</f>
        <v>18.227399999999999</v>
      </c>
      <c r="C395" s="2">
        <f>RSI!I395</f>
        <v>10.420193050688084</v>
      </c>
      <c r="D395" s="2">
        <f>MACD!E395</f>
        <v>0.16629494005722023</v>
      </c>
      <c r="E395" s="2">
        <f>MACD!F395</f>
        <v>0.15942875216246644</v>
      </c>
      <c r="F395" s="2">
        <f>'Moving Avg'!D395</f>
        <v>19.167920000000002</v>
      </c>
      <c r="G395" s="2">
        <f>'Moving Avg'!F395</f>
        <v>19.497785000000004</v>
      </c>
      <c r="H395" s="2">
        <f>'Moving Avg'!G395</f>
        <v>19.926914000000007</v>
      </c>
      <c r="I395" s="2">
        <f>'Moving Avg'!H395</f>
        <v>19.743751500000005</v>
      </c>
      <c r="J395" s="5" t="str">
        <f>OBV!F395</f>
        <v>BULLISH</v>
      </c>
      <c r="K395" s="5" t="str">
        <f>OBV!G395</f>
        <v>NEUTRAL</v>
      </c>
      <c r="L395" s="5" t="str">
        <f>OBV!H395</f>
        <v>BULLISH DIVERGENCE</v>
      </c>
      <c r="M395" s="7">
        <f t="shared" si="60"/>
        <v>50</v>
      </c>
      <c r="N395" s="7">
        <f t="shared" si="61"/>
        <v>0</v>
      </c>
      <c r="O395" s="7">
        <f t="shared" si="62"/>
        <v>0</v>
      </c>
      <c r="P395" s="7">
        <f t="shared" si="63"/>
        <v>66.5</v>
      </c>
      <c r="Q395" s="8">
        <f t="shared" si="64"/>
        <v>27.475000000000001</v>
      </c>
      <c r="R395" s="8">
        <f t="shared" si="65"/>
        <v>26.625</v>
      </c>
      <c r="S395" s="8">
        <f t="shared" si="66"/>
        <v>37.424999999999997</v>
      </c>
      <c r="T395" s="8">
        <f t="shared" si="67"/>
        <v>29.125</v>
      </c>
      <c r="U395" s="7">
        <f t="shared" si="68"/>
        <v>30.508333333333336</v>
      </c>
      <c r="V395" s="7">
        <f t="shared" si="69"/>
        <v>30.162500000000001</v>
      </c>
    </row>
    <row r="396" spans="1:22" ht="13.5" x14ac:dyDescent="0.25">
      <c r="A396" s="3">
        <f>RSI!A396</f>
        <v>45177</v>
      </c>
      <c r="B396" s="2">
        <f>RSI!B396</f>
        <v>19.122699999999998</v>
      </c>
      <c r="C396" s="2">
        <f>RSI!I396</f>
        <v>41.450489235607328</v>
      </c>
      <c r="D396" s="2">
        <f>MACD!E396</f>
        <v>0.17202942925302622</v>
      </c>
      <c r="E396" s="2">
        <f>MACD!F396</f>
        <v>0.1619488875805784</v>
      </c>
      <c r="F396" s="2">
        <f>'Moving Avg'!D396</f>
        <v>19.10012</v>
      </c>
      <c r="G396" s="2">
        <f>'Moving Avg'!F396</f>
        <v>19.454325000000004</v>
      </c>
      <c r="H396" s="2">
        <f>'Moving Avg'!G396</f>
        <v>19.902228000000008</v>
      </c>
      <c r="I396" s="2">
        <f>'Moving Avg'!H396</f>
        <v>19.737952000000003</v>
      </c>
      <c r="J396" s="5" t="str">
        <f>OBV!F396</f>
        <v>BULLISH</v>
      </c>
      <c r="K396" s="5" t="str">
        <f>OBV!G396</f>
        <v>NEUTRAL</v>
      </c>
      <c r="L396" s="5" t="str">
        <f>OBV!H396</f>
        <v>BULLISH DIVERGENCE</v>
      </c>
      <c r="M396" s="7">
        <f t="shared" si="60"/>
        <v>25</v>
      </c>
      <c r="N396" s="7">
        <f t="shared" si="61"/>
        <v>0</v>
      </c>
      <c r="O396" s="7">
        <f t="shared" si="62"/>
        <v>0</v>
      </c>
      <c r="P396" s="7">
        <f t="shared" si="63"/>
        <v>66.5</v>
      </c>
      <c r="Q396" s="8">
        <f t="shared" si="64"/>
        <v>18.725000000000001</v>
      </c>
      <c r="R396" s="8">
        <f t="shared" si="65"/>
        <v>21.625</v>
      </c>
      <c r="S396" s="8">
        <f t="shared" si="66"/>
        <v>33.674999999999997</v>
      </c>
      <c r="T396" s="8">
        <f t="shared" si="67"/>
        <v>22.875</v>
      </c>
      <c r="U396" s="7">
        <f t="shared" si="68"/>
        <v>24.675000000000001</v>
      </c>
      <c r="V396" s="7">
        <f t="shared" si="69"/>
        <v>24.225000000000001</v>
      </c>
    </row>
    <row r="397" spans="1:22" ht="13.5" x14ac:dyDescent="0.25">
      <c r="A397" s="3">
        <f>RSI!A397</f>
        <v>45180</v>
      </c>
      <c r="B397" s="2">
        <f>RSI!B397</f>
        <v>19.122699999999998</v>
      </c>
      <c r="C397" s="2">
        <f>RSI!I397</f>
        <v>41.450489235607328</v>
      </c>
      <c r="D397" s="2">
        <f>MACD!E397</f>
        <v>0.17407691304742912</v>
      </c>
      <c r="E397" s="2">
        <f>MACD!F397</f>
        <v>0.16437449267394855</v>
      </c>
      <c r="F397" s="2">
        <f>'Moving Avg'!D397</f>
        <v>19.047959999999996</v>
      </c>
      <c r="G397" s="2">
        <f>'Moving Avg'!F397</f>
        <v>19.404345000000003</v>
      </c>
      <c r="H397" s="2">
        <f>'Moving Avg'!G397</f>
        <v>19.878064000000009</v>
      </c>
      <c r="I397" s="2">
        <f>'Moving Avg'!H397</f>
        <v>19.732192000000001</v>
      </c>
      <c r="J397" s="5" t="str">
        <f>OBV!F397</f>
        <v>BULLISH</v>
      </c>
      <c r="K397" s="5" t="str">
        <f>OBV!G397</f>
        <v>NEUTRAL</v>
      </c>
      <c r="L397" s="5" t="str">
        <f>OBV!H397</f>
        <v>BULLISH DIVERGENCE</v>
      </c>
      <c r="M397" s="7">
        <f t="shared" si="60"/>
        <v>25</v>
      </c>
      <c r="N397" s="7">
        <f t="shared" si="61"/>
        <v>0</v>
      </c>
      <c r="O397" s="7">
        <f t="shared" si="62"/>
        <v>0</v>
      </c>
      <c r="P397" s="7">
        <f t="shared" si="63"/>
        <v>66.5</v>
      </c>
      <c r="Q397" s="8">
        <f t="shared" si="64"/>
        <v>18.725000000000001</v>
      </c>
      <c r="R397" s="8">
        <f t="shared" si="65"/>
        <v>21.625</v>
      </c>
      <c r="S397" s="8">
        <f t="shared" si="66"/>
        <v>33.674999999999997</v>
      </c>
      <c r="T397" s="8">
        <f t="shared" si="67"/>
        <v>22.875</v>
      </c>
      <c r="U397" s="7">
        <f t="shared" si="68"/>
        <v>24.675000000000001</v>
      </c>
      <c r="V397" s="7">
        <f t="shared" si="69"/>
        <v>24.225000000000001</v>
      </c>
    </row>
    <row r="398" spans="1:22" ht="13.5" x14ac:dyDescent="0.25">
      <c r="A398" s="3">
        <f>RSI!A398</f>
        <v>45181</v>
      </c>
      <c r="B398" s="2">
        <f>RSI!B398</f>
        <v>19.122699999999998</v>
      </c>
      <c r="C398" s="2">
        <f>RSI!I398</f>
        <v>41.450489235607328</v>
      </c>
      <c r="D398" s="2">
        <f>MACD!E398</f>
        <v>0.16478617342141888</v>
      </c>
      <c r="E398" s="2">
        <f>MACD!F398</f>
        <v>0.16445682882344262</v>
      </c>
      <c r="F398" s="2">
        <f>'Moving Avg'!D398</f>
        <v>18.995799999999996</v>
      </c>
      <c r="G398" s="2">
        <f>'Moving Avg'!F398</f>
        <v>19.362185000000004</v>
      </c>
      <c r="H398" s="2">
        <f>'Moving Avg'!G398</f>
        <v>19.853900000000007</v>
      </c>
      <c r="I398" s="2">
        <f>'Moving Avg'!H398</f>
        <v>19.726828000000001</v>
      </c>
      <c r="J398" s="5" t="str">
        <f>OBV!F398</f>
        <v>BULLISH</v>
      </c>
      <c r="K398" s="5" t="str">
        <f>OBV!G398</f>
        <v>NEUTRAL</v>
      </c>
      <c r="L398" s="5" t="str">
        <f>OBV!H398</f>
        <v>BULLISH DIVERGENCE</v>
      </c>
      <c r="M398" s="7">
        <f t="shared" si="60"/>
        <v>25</v>
      </c>
      <c r="N398" s="7">
        <f t="shared" si="61"/>
        <v>0</v>
      </c>
      <c r="O398" s="7">
        <f t="shared" si="62"/>
        <v>0</v>
      </c>
      <c r="P398" s="7">
        <f t="shared" si="63"/>
        <v>66.5</v>
      </c>
      <c r="Q398" s="8">
        <f t="shared" si="64"/>
        <v>18.725000000000001</v>
      </c>
      <c r="R398" s="8">
        <f t="shared" si="65"/>
        <v>21.625</v>
      </c>
      <c r="S398" s="8">
        <f t="shared" si="66"/>
        <v>33.674999999999997</v>
      </c>
      <c r="T398" s="8">
        <f t="shared" si="67"/>
        <v>22.875</v>
      </c>
      <c r="U398" s="7">
        <f t="shared" si="68"/>
        <v>24.675000000000001</v>
      </c>
      <c r="V398" s="7">
        <f t="shared" si="69"/>
        <v>24.225000000000001</v>
      </c>
    </row>
    <row r="399" spans="1:22" ht="13.5" x14ac:dyDescent="0.25">
      <c r="A399" s="3">
        <f>RSI!A399</f>
        <v>45182</v>
      </c>
      <c r="B399" s="2">
        <f>RSI!B399</f>
        <v>19.122699999999998</v>
      </c>
      <c r="C399" s="2">
        <f>RSI!I399</f>
        <v>41.450489235607328</v>
      </c>
      <c r="D399" s="2">
        <f>MACD!E399</f>
        <v>0.15240469737914708</v>
      </c>
      <c r="E399" s="2">
        <f>MACD!F399</f>
        <v>0.16204640253458352</v>
      </c>
      <c r="F399" s="2">
        <f>'Moving Avg'!D399</f>
        <v>18.943639999999995</v>
      </c>
      <c r="G399" s="2">
        <f>'Moving Avg'!F399</f>
        <v>19.344800000000003</v>
      </c>
      <c r="H399" s="2">
        <f>'Moving Avg'!G399</f>
        <v>19.829736000000008</v>
      </c>
      <c r="I399" s="2">
        <f>'Moving Avg'!H399</f>
        <v>19.721424500000001</v>
      </c>
      <c r="J399" s="5" t="str">
        <f>OBV!F399</f>
        <v>BULLISH</v>
      </c>
      <c r="K399" s="5" t="str">
        <f>OBV!G399</f>
        <v>NEUTRAL</v>
      </c>
      <c r="L399" s="5" t="str">
        <f>OBV!H399</f>
        <v>BULLISH DIVERGENCE</v>
      </c>
      <c r="M399" s="7">
        <f t="shared" si="60"/>
        <v>25</v>
      </c>
      <c r="N399" s="7">
        <f t="shared" si="61"/>
        <v>45</v>
      </c>
      <c r="O399" s="7">
        <f t="shared" si="62"/>
        <v>0</v>
      </c>
      <c r="P399" s="7">
        <f t="shared" si="63"/>
        <v>66.5</v>
      </c>
      <c r="Q399" s="8">
        <f t="shared" si="64"/>
        <v>34.475000000000001</v>
      </c>
      <c r="R399" s="8">
        <f t="shared" si="65"/>
        <v>30.625</v>
      </c>
      <c r="S399" s="8">
        <f t="shared" si="66"/>
        <v>40.424999999999997</v>
      </c>
      <c r="T399" s="8">
        <f t="shared" si="67"/>
        <v>34.125</v>
      </c>
      <c r="U399" s="7">
        <f t="shared" si="68"/>
        <v>35.174999999999997</v>
      </c>
      <c r="V399" s="7">
        <f t="shared" si="69"/>
        <v>34.912499999999994</v>
      </c>
    </row>
    <row r="400" spans="1:22" ht="13.5" x14ac:dyDescent="0.25">
      <c r="A400" s="3">
        <f>RSI!A400</f>
        <v>45183</v>
      </c>
      <c r="B400" s="2">
        <f>RSI!B400</f>
        <v>19.122699999999998</v>
      </c>
      <c r="C400" s="2">
        <f>RSI!I400</f>
        <v>41.450489235607328</v>
      </c>
      <c r="D400" s="2">
        <f>MACD!E400</f>
        <v>0.14393938484028368</v>
      </c>
      <c r="E400" s="2">
        <f>MACD!F400</f>
        <v>0.15842499899572357</v>
      </c>
      <c r="F400" s="2">
        <f>'Moving Avg'!D400</f>
        <v>19.122699999999998</v>
      </c>
      <c r="G400" s="2">
        <f>'Moving Avg'!F400</f>
        <v>19.323070000000005</v>
      </c>
      <c r="H400" s="2">
        <f>'Moving Avg'!G400</f>
        <v>19.805572000000009</v>
      </c>
      <c r="I400" s="2">
        <f>'Moving Avg'!H400</f>
        <v>19.716813500000004</v>
      </c>
      <c r="J400" s="5" t="str">
        <f>OBV!F400</f>
        <v>BULLISH</v>
      </c>
      <c r="K400" s="5" t="str">
        <f>OBV!G400</f>
        <v>NEUTRAL</v>
      </c>
      <c r="L400" s="5" t="str">
        <f>OBV!H400</f>
        <v>CONFIRMED BULLISH</v>
      </c>
      <c r="M400" s="7">
        <f t="shared" si="60"/>
        <v>25</v>
      </c>
      <c r="N400" s="7">
        <f t="shared" si="61"/>
        <v>45</v>
      </c>
      <c r="O400" s="7">
        <f t="shared" si="62"/>
        <v>0</v>
      </c>
      <c r="P400" s="7">
        <f t="shared" si="63"/>
        <v>83.5</v>
      </c>
      <c r="Q400" s="8">
        <f t="shared" si="64"/>
        <v>37.024999999999999</v>
      </c>
      <c r="R400" s="8">
        <f t="shared" si="65"/>
        <v>34.875</v>
      </c>
      <c r="S400" s="8">
        <f t="shared" si="66"/>
        <v>48.075000000000003</v>
      </c>
      <c r="T400" s="8">
        <f t="shared" si="67"/>
        <v>38.375</v>
      </c>
      <c r="U400" s="7">
        <f t="shared" si="68"/>
        <v>39.991666666666667</v>
      </c>
      <c r="V400" s="7">
        <f t="shared" si="69"/>
        <v>39.587500000000006</v>
      </c>
    </row>
    <row r="401" spans="1:22" ht="13.5" x14ac:dyDescent="0.25">
      <c r="A401" s="3">
        <f>RSI!A401</f>
        <v>45184</v>
      </c>
      <c r="B401" s="2">
        <f>RSI!B401</f>
        <v>19.114000000000001</v>
      </c>
      <c r="C401" s="2">
        <f>RSI!I401</f>
        <v>41.249363735140342</v>
      </c>
      <c r="D401" s="2">
        <f>MACD!E401</f>
        <v>0.15131397604384844</v>
      </c>
      <c r="E401" s="2">
        <f>MACD!F401</f>
        <v>0.15700279440534853</v>
      </c>
      <c r="F401" s="2">
        <f>'Moving Avg'!D401</f>
        <v>19.12096</v>
      </c>
      <c r="G401" s="2">
        <f>'Moving Avg'!F401</f>
        <v>19.300905</v>
      </c>
      <c r="H401" s="2">
        <f>'Moving Avg'!G401</f>
        <v>19.781234000000008</v>
      </c>
      <c r="I401" s="2">
        <f>'Moving Avg'!H401</f>
        <v>19.712159000000003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  <c r="M401" s="7">
        <f t="shared" si="60"/>
        <v>25</v>
      </c>
      <c r="N401" s="7">
        <f t="shared" si="61"/>
        <v>45</v>
      </c>
      <c r="O401" s="7">
        <f t="shared" si="62"/>
        <v>0</v>
      </c>
      <c r="P401" s="7">
        <f t="shared" si="63"/>
        <v>16.5</v>
      </c>
      <c r="Q401" s="8">
        <f t="shared" si="64"/>
        <v>26.975000000000001</v>
      </c>
      <c r="R401" s="8">
        <f t="shared" si="65"/>
        <v>18.125</v>
      </c>
      <c r="S401" s="8">
        <f t="shared" si="66"/>
        <v>17.925000000000001</v>
      </c>
      <c r="T401" s="8">
        <f t="shared" si="67"/>
        <v>21.625</v>
      </c>
      <c r="U401" s="7">
        <f t="shared" si="68"/>
        <v>21.008333333333336</v>
      </c>
      <c r="V401" s="7">
        <f t="shared" si="69"/>
        <v>21.162500000000001</v>
      </c>
    </row>
    <row r="402" spans="1:22" ht="13.5" x14ac:dyDescent="0.25">
      <c r="A402" s="3">
        <f>RSI!A402</f>
        <v>45187</v>
      </c>
      <c r="B402" s="2">
        <f>RSI!B402</f>
        <v>19.114000000000001</v>
      </c>
      <c r="C402" s="2">
        <f>RSI!I402</f>
        <v>41.249363735140342</v>
      </c>
      <c r="D402" s="2">
        <f>MACD!E402</f>
        <v>0.14729903780112608</v>
      </c>
      <c r="E402" s="2">
        <f>MACD!F402</f>
        <v>0.15506204308450405</v>
      </c>
      <c r="F402" s="2">
        <f>'Moving Avg'!D402</f>
        <v>19.119220000000002</v>
      </c>
      <c r="G402" s="2">
        <f>'Moving Avg'!F402</f>
        <v>19.278739999999999</v>
      </c>
      <c r="H402" s="2">
        <f>'Moving Avg'!G402</f>
        <v>19.756896000000008</v>
      </c>
      <c r="I402" s="2">
        <f>'Moving Avg'!H402</f>
        <v>19.708693000000004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  <c r="M402" s="7">
        <f t="shared" si="60"/>
        <v>25</v>
      </c>
      <c r="N402" s="7">
        <f t="shared" si="61"/>
        <v>45</v>
      </c>
      <c r="O402" s="7">
        <f t="shared" si="62"/>
        <v>0</v>
      </c>
      <c r="P402" s="7">
        <f t="shared" si="63"/>
        <v>16.5</v>
      </c>
      <c r="Q402" s="8">
        <f t="shared" si="64"/>
        <v>26.975000000000001</v>
      </c>
      <c r="R402" s="8">
        <f t="shared" si="65"/>
        <v>18.125</v>
      </c>
      <c r="S402" s="8">
        <f t="shared" si="66"/>
        <v>17.925000000000001</v>
      </c>
      <c r="T402" s="8">
        <f t="shared" si="67"/>
        <v>21.625</v>
      </c>
      <c r="U402" s="7">
        <f t="shared" si="68"/>
        <v>21.008333333333336</v>
      </c>
      <c r="V402" s="7">
        <f t="shared" si="69"/>
        <v>21.162500000000001</v>
      </c>
    </row>
    <row r="403" spans="1:22" ht="13.5" x14ac:dyDescent="0.25">
      <c r="A403" s="3">
        <f>RSI!A403</f>
        <v>45188</v>
      </c>
      <c r="B403" s="2">
        <f>RSI!B403</f>
        <v>19.114000000000001</v>
      </c>
      <c r="C403" s="2">
        <f>RSI!I403</f>
        <v>41.249363735140349</v>
      </c>
      <c r="D403" s="2">
        <f>MACD!E403</f>
        <v>0.14554603447362524</v>
      </c>
      <c r="E403" s="2">
        <f>MACD!F403</f>
        <v>0.1531588413623283</v>
      </c>
      <c r="F403" s="2">
        <f>'Moving Avg'!D403</f>
        <v>19.11748</v>
      </c>
      <c r="G403" s="2">
        <f>'Moving Avg'!F403</f>
        <v>19.256574999999998</v>
      </c>
      <c r="H403" s="2">
        <f>'Moving Avg'!G403</f>
        <v>19.732558000000008</v>
      </c>
      <c r="I403" s="2">
        <f>'Moving Avg'!H403</f>
        <v>19.704078000000003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  <c r="M403" s="7">
        <f t="shared" si="60"/>
        <v>25</v>
      </c>
      <c r="N403" s="7">
        <f t="shared" si="61"/>
        <v>45</v>
      </c>
      <c r="O403" s="7">
        <f t="shared" si="62"/>
        <v>0</v>
      </c>
      <c r="P403" s="7">
        <f t="shared" si="63"/>
        <v>16.5</v>
      </c>
      <c r="Q403" s="8">
        <f t="shared" si="64"/>
        <v>26.975000000000001</v>
      </c>
      <c r="R403" s="8">
        <f t="shared" si="65"/>
        <v>18.125</v>
      </c>
      <c r="S403" s="8">
        <f t="shared" si="66"/>
        <v>17.925000000000001</v>
      </c>
      <c r="T403" s="8">
        <f t="shared" si="67"/>
        <v>21.625</v>
      </c>
      <c r="U403" s="7">
        <f t="shared" si="68"/>
        <v>21.008333333333336</v>
      </c>
      <c r="V403" s="7">
        <f t="shared" si="69"/>
        <v>21.162500000000001</v>
      </c>
    </row>
    <row r="404" spans="1:22" ht="13.5" x14ac:dyDescent="0.25">
      <c r="A404" s="3">
        <f>RSI!A404</f>
        <v>45189</v>
      </c>
      <c r="B404" s="2">
        <f>RSI!B404</f>
        <v>19.114000000000001</v>
      </c>
      <c r="C404" s="2">
        <f>RSI!I404</f>
        <v>41.249363735140349</v>
      </c>
      <c r="D404" s="2">
        <f>MACD!E404</f>
        <v>0.14558517962189299</v>
      </c>
      <c r="E404" s="2">
        <f>MACD!F404</f>
        <v>0.15164410901424125</v>
      </c>
      <c r="F404" s="2">
        <f>'Moving Avg'!D404</f>
        <v>19.115740000000002</v>
      </c>
      <c r="G404" s="2">
        <f>'Moving Avg'!F404</f>
        <v>19.234844999999996</v>
      </c>
      <c r="H404" s="2">
        <f>'Moving Avg'!G404</f>
        <v>19.709958000000007</v>
      </c>
      <c r="I404" s="2">
        <f>'Moving Avg'!H404</f>
        <v>19.703781000000003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  <c r="M404" s="7">
        <f t="shared" si="60"/>
        <v>25</v>
      </c>
      <c r="N404" s="7">
        <f t="shared" si="61"/>
        <v>45</v>
      </c>
      <c r="O404" s="7">
        <f t="shared" si="62"/>
        <v>0</v>
      </c>
      <c r="P404" s="7">
        <f t="shared" si="63"/>
        <v>16.5</v>
      </c>
      <c r="Q404" s="8">
        <f t="shared" si="64"/>
        <v>26.975000000000001</v>
      </c>
      <c r="R404" s="8">
        <f t="shared" si="65"/>
        <v>18.125</v>
      </c>
      <c r="S404" s="8">
        <f t="shared" si="66"/>
        <v>17.925000000000001</v>
      </c>
      <c r="T404" s="8">
        <f t="shared" si="67"/>
        <v>21.625</v>
      </c>
      <c r="U404" s="7">
        <f t="shared" si="68"/>
        <v>21.008333333333336</v>
      </c>
      <c r="V404" s="7">
        <f t="shared" si="69"/>
        <v>21.162500000000001</v>
      </c>
    </row>
    <row r="405" spans="1:22" ht="13.5" x14ac:dyDescent="0.25">
      <c r="A405" s="3">
        <f>RSI!A405</f>
        <v>45190</v>
      </c>
      <c r="B405" s="2">
        <f>RSI!B405</f>
        <v>19.1053</v>
      </c>
      <c r="C405" s="2">
        <f>RSI!I405</f>
        <v>40.981897923061005</v>
      </c>
      <c r="D405" s="2">
        <f>MACD!E405</f>
        <v>-3.0189110414330145E-2</v>
      </c>
      <c r="E405" s="2">
        <f>MACD!F405</f>
        <v>0.11527746512852698</v>
      </c>
      <c r="F405" s="2">
        <f>'Moving Avg'!D405</f>
        <v>19.112259999999999</v>
      </c>
      <c r="G405" s="2">
        <f>'Moving Avg'!F405</f>
        <v>19.213544999999996</v>
      </c>
      <c r="H405" s="2">
        <f>'Moving Avg'!G405</f>
        <v>19.687184000000006</v>
      </c>
      <c r="I405" s="2">
        <f>'Moving Avg'!H405</f>
        <v>19.699083000000002</v>
      </c>
      <c r="J405" s="5" t="str">
        <f>OBV!F405</f>
        <v>BEARISH</v>
      </c>
      <c r="K405" s="5" t="str">
        <f>OBV!G405</f>
        <v>NEUTRAL</v>
      </c>
      <c r="L405" s="5" t="str">
        <f>OBV!H405</f>
        <v>CONFIRMED BEARISH</v>
      </c>
      <c r="M405" s="7">
        <f t="shared" si="60"/>
        <v>25</v>
      </c>
      <c r="N405" s="7">
        <f t="shared" si="61"/>
        <v>100</v>
      </c>
      <c r="O405" s="7">
        <f t="shared" si="62"/>
        <v>0</v>
      </c>
      <c r="P405" s="7">
        <f t="shared" si="63"/>
        <v>16.5</v>
      </c>
      <c r="Q405" s="8">
        <f t="shared" si="64"/>
        <v>46.225000000000001</v>
      </c>
      <c r="R405" s="8">
        <f t="shared" si="65"/>
        <v>29.125</v>
      </c>
      <c r="S405" s="8">
        <f t="shared" si="66"/>
        <v>26.175000000000001</v>
      </c>
      <c r="T405" s="8">
        <f t="shared" si="67"/>
        <v>35.375</v>
      </c>
      <c r="U405" s="7">
        <f t="shared" si="68"/>
        <v>33.841666666666661</v>
      </c>
      <c r="V405" s="7">
        <f t="shared" si="69"/>
        <v>34.224999999999994</v>
      </c>
    </row>
    <row r="406" spans="1:22" ht="13.5" x14ac:dyDescent="0.25">
      <c r="A406" s="3">
        <f>RSI!A406</f>
        <v>45191</v>
      </c>
      <c r="B406" s="2">
        <f>RSI!B406</f>
        <v>19.1053</v>
      </c>
      <c r="C406" s="2">
        <f>RSI!I406</f>
        <v>40.981897923061005</v>
      </c>
      <c r="D406" s="2">
        <f>MACD!E406</f>
        <v>-3.9826071435136612E-2</v>
      </c>
      <c r="E406" s="2">
        <f>MACD!F406</f>
        <v>8.4256757815794267E-2</v>
      </c>
      <c r="F406" s="2">
        <f>'Moving Avg'!D406</f>
        <v>19.110520000000001</v>
      </c>
      <c r="G406" s="2">
        <f>'Moving Avg'!F406</f>
        <v>19.191379999999995</v>
      </c>
      <c r="H406" s="2">
        <f>'Moving Avg'!G406</f>
        <v>19.664410000000004</v>
      </c>
      <c r="I406" s="2">
        <f>'Moving Avg'!H406</f>
        <v>19.695573500000005</v>
      </c>
      <c r="J406" s="5" t="str">
        <f>OBV!F406</f>
        <v>BEARISH</v>
      </c>
      <c r="K406" s="5" t="str">
        <f>OBV!G406</f>
        <v>NEUTRAL</v>
      </c>
      <c r="L406" s="5" t="str">
        <f>OBV!H406</f>
        <v>CONFIRMED BEARISH</v>
      </c>
      <c r="M406" s="7">
        <f t="shared" si="60"/>
        <v>25</v>
      </c>
      <c r="N406" s="7">
        <f t="shared" si="61"/>
        <v>100</v>
      </c>
      <c r="O406" s="7">
        <f t="shared" si="62"/>
        <v>0</v>
      </c>
      <c r="P406" s="7">
        <f t="shared" si="63"/>
        <v>16.5</v>
      </c>
      <c r="Q406" s="8">
        <f t="shared" si="64"/>
        <v>46.225000000000001</v>
      </c>
      <c r="R406" s="8">
        <f t="shared" si="65"/>
        <v>29.125</v>
      </c>
      <c r="S406" s="8">
        <f t="shared" si="66"/>
        <v>26.175000000000001</v>
      </c>
      <c r="T406" s="8">
        <f t="shared" si="67"/>
        <v>35.375</v>
      </c>
      <c r="U406" s="7">
        <f t="shared" si="68"/>
        <v>33.841666666666661</v>
      </c>
      <c r="V406" s="7">
        <f t="shared" si="69"/>
        <v>34.224999999999994</v>
      </c>
    </row>
    <row r="407" spans="1:22" ht="13.5" x14ac:dyDescent="0.25">
      <c r="A407" s="3">
        <f>RSI!A407</f>
        <v>45194</v>
      </c>
      <c r="B407" s="2">
        <f>RSI!B407</f>
        <v>18.948899999999998</v>
      </c>
      <c r="C407" s="2">
        <f>RSI!I407</f>
        <v>36.10142179625015</v>
      </c>
      <c r="D407" s="2">
        <f>MACD!E407</f>
        <v>-3.5139062873827953E-2</v>
      </c>
      <c r="E407" s="2">
        <f>MACD!F407</f>
        <v>6.0377593677869823E-2</v>
      </c>
      <c r="F407" s="2">
        <f>'Moving Avg'!D407</f>
        <v>19.077500000000001</v>
      </c>
      <c r="G407" s="2">
        <f>'Moving Avg'!F407</f>
        <v>19.163129999999995</v>
      </c>
      <c r="H407" s="2">
        <f>'Moving Avg'!G407</f>
        <v>19.638508000000005</v>
      </c>
      <c r="I407" s="2">
        <f>'Moving Avg'!H407</f>
        <v>19.691282000000005</v>
      </c>
      <c r="J407" s="5" t="str">
        <f>OBV!F407</f>
        <v>BEARISH</v>
      </c>
      <c r="K407" s="5" t="str">
        <f>OBV!G407</f>
        <v>NEUTRAL</v>
      </c>
      <c r="L407" s="5" t="str">
        <f>OBV!H407</f>
        <v>CONFIRMED BEARISH</v>
      </c>
      <c r="M407" s="7">
        <f t="shared" si="60"/>
        <v>25</v>
      </c>
      <c r="N407" s="7">
        <f t="shared" si="61"/>
        <v>100</v>
      </c>
      <c r="O407" s="7">
        <f t="shared" si="62"/>
        <v>0</v>
      </c>
      <c r="P407" s="7">
        <f t="shared" si="63"/>
        <v>16.5</v>
      </c>
      <c r="Q407" s="8">
        <f t="shared" si="64"/>
        <v>46.225000000000001</v>
      </c>
      <c r="R407" s="8">
        <f t="shared" si="65"/>
        <v>29.125</v>
      </c>
      <c r="S407" s="8">
        <f t="shared" si="66"/>
        <v>26.175000000000001</v>
      </c>
      <c r="T407" s="8">
        <f t="shared" si="67"/>
        <v>35.375</v>
      </c>
      <c r="U407" s="7">
        <f t="shared" si="68"/>
        <v>33.841666666666661</v>
      </c>
      <c r="V407" s="7">
        <f t="shared" si="69"/>
        <v>34.224999999999994</v>
      </c>
    </row>
    <row r="408" spans="1:22" ht="13.5" x14ac:dyDescent="0.25">
      <c r="A408" s="3">
        <f>RSI!A408</f>
        <v>45195</v>
      </c>
      <c r="B408" s="2">
        <f>RSI!B408</f>
        <v>18.948899999999998</v>
      </c>
      <c r="C408" s="2">
        <f>RSI!I408</f>
        <v>36.10142179625015</v>
      </c>
      <c r="D408" s="2">
        <f>MACD!E408</f>
        <v>-2.9085833227519231E-2</v>
      </c>
      <c r="E408" s="2">
        <f>MACD!F408</f>
        <v>4.2484908296792009E-2</v>
      </c>
      <c r="F408" s="2">
        <f>'Moving Avg'!D408</f>
        <v>19.04448</v>
      </c>
      <c r="G408" s="2">
        <f>'Moving Avg'!F408</f>
        <v>19.139224999999996</v>
      </c>
      <c r="H408" s="2">
        <f>'Moving Avg'!G408</f>
        <v>19.612606</v>
      </c>
      <c r="I408" s="2">
        <f>'Moving Avg'!H408</f>
        <v>19.686990500000004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  <c r="M408" s="7">
        <f t="shared" si="60"/>
        <v>25</v>
      </c>
      <c r="N408" s="7">
        <f t="shared" si="61"/>
        <v>100</v>
      </c>
      <c r="O408" s="7">
        <f t="shared" si="62"/>
        <v>0</v>
      </c>
      <c r="P408" s="7">
        <f t="shared" si="63"/>
        <v>16.5</v>
      </c>
      <c r="Q408" s="8">
        <f t="shared" si="64"/>
        <v>46.225000000000001</v>
      </c>
      <c r="R408" s="8">
        <f t="shared" si="65"/>
        <v>29.125</v>
      </c>
      <c r="S408" s="8">
        <f t="shared" si="66"/>
        <v>26.175000000000001</v>
      </c>
      <c r="T408" s="8">
        <f t="shared" si="67"/>
        <v>35.375</v>
      </c>
      <c r="U408" s="7">
        <f t="shared" si="68"/>
        <v>33.841666666666661</v>
      </c>
      <c r="V408" s="7">
        <f t="shared" si="69"/>
        <v>34.224999999999994</v>
      </c>
    </row>
    <row r="409" spans="1:22" ht="13.5" x14ac:dyDescent="0.25">
      <c r="A409" s="3">
        <f>RSI!A409</f>
        <v>45197</v>
      </c>
      <c r="B409" s="2">
        <f>RSI!B409</f>
        <v>18.948899999999998</v>
      </c>
      <c r="C409" s="2">
        <f>RSI!I409</f>
        <v>36.10142179625015</v>
      </c>
      <c r="D409" s="2">
        <f>MACD!E409</f>
        <v>-2.203118512026947E-2</v>
      </c>
      <c r="E409" s="2">
        <f>MACD!F409</f>
        <v>2.9581689613379713E-2</v>
      </c>
      <c r="F409" s="2">
        <f>'Moving Avg'!D409</f>
        <v>19.011459999999996</v>
      </c>
      <c r="G409" s="2">
        <f>'Moving Avg'!F409</f>
        <v>19.117494999999998</v>
      </c>
      <c r="H409" s="2">
        <f>'Moving Avg'!G409</f>
        <v>19.586704000000001</v>
      </c>
      <c r="I409" s="2">
        <f>'Moving Avg'!H409</f>
        <v>19.682699000000003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  <c r="M409" s="7">
        <f t="shared" si="60"/>
        <v>25</v>
      </c>
      <c r="N409" s="7">
        <f t="shared" si="61"/>
        <v>100</v>
      </c>
      <c r="O409" s="7">
        <f t="shared" si="62"/>
        <v>0</v>
      </c>
      <c r="P409" s="7">
        <f t="shared" si="63"/>
        <v>16.5</v>
      </c>
      <c r="Q409" s="8">
        <f t="shared" si="64"/>
        <v>46.225000000000001</v>
      </c>
      <c r="R409" s="8">
        <f t="shared" si="65"/>
        <v>29.125</v>
      </c>
      <c r="S409" s="8">
        <f t="shared" si="66"/>
        <v>26.175000000000001</v>
      </c>
      <c r="T409" s="8">
        <f t="shared" si="67"/>
        <v>35.375</v>
      </c>
      <c r="U409" s="7">
        <f t="shared" si="68"/>
        <v>33.841666666666661</v>
      </c>
      <c r="V409" s="7">
        <f t="shared" si="69"/>
        <v>34.224999999999994</v>
      </c>
    </row>
    <row r="410" spans="1:22" ht="13.5" x14ac:dyDescent="0.25">
      <c r="A410" s="3">
        <f>RSI!A410</f>
        <v>45198</v>
      </c>
      <c r="B410" s="2">
        <f>RSI!B410</f>
        <v>18.861999999999998</v>
      </c>
      <c r="C410" s="2">
        <f>RSI!I410</f>
        <v>33.345631598063505</v>
      </c>
      <c r="D410" s="2">
        <f>MACD!E410</f>
        <v>-7.8353077129342807E-3</v>
      </c>
      <c r="E410" s="2">
        <f>MACD!F410</f>
        <v>2.2098290148116918E-2</v>
      </c>
      <c r="F410" s="2">
        <f>'Moving Avg'!D410</f>
        <v>18.962799999999994</v>
      </c>
      <c r="G410" s="2">
        <f>'Moving Avg'!F410</f>
        <v>19.091419999999999</v>
      </c>
      <c r="H410" s="2">
        <f>'Moving Avg'!G410</f>
        <v>19.560976</v>
      </c>
      <c r="I410" s="2">
        <f>'Moving Avg'!H410</f>
        <v>19.678171000000003</v>
      </c>
      <c r="J410" s="5" t="str">
        <f>OBV!F410</f>
        <v>BEARISH</v>
      </c>
      <c r="K410" s="5" t="str">
        <f>OBV!G410</f>
        <v>WEAK</v>
      </c>
      <c r="L410" s="5" t="str">
        <f>OBV!H410</f>
        <v>CONFIRMED BEARISH</v>
      </c>
      <c r="M410" s="7">
        <f t="shared" si="60"/>
        <v>25</v>
      </c>
      <c r="N410" s="7">
        <f t="shared" si="61"/>
        <v>100</v>
      </c>
      <c r="O410" s="7">
        <f t="shared" si="62"/>
        <v>0</v>
      </c>
      <c r="P410" s="7">
        <f t="shared" si="63"/>
        <v>0</v>
      </c>
      <c r="Q410" s="8">
        <f t="shared" si="64"/>
        <v>43.75</v>
      </c>
      <c r="R410" s="8">
        <f t="shared" si="65"/>
        <v>25</v>
      </c>
      <c r="S410" s="8">
        <f t="shared" si="66"/>
        <v>18.75</v>
      </c>
      <c r="T410" s="8">
        <f t="shared" si="67"/>
        <v>31.25</v>
      </c>
      <c r="U410" s="7">
        <f t="shared" si="68"/>
        <v>29.166666666666668</v>
      </c>
      <c r="V410" s="7">
        <f t="shared" si="69"/>
        <v>29.6875</v>
      </c>
    </row>
    <row r="411" spans="1:22" ht="13.5" x14ac:dyDescent="0.25">
      <c r="A411" s="3">
        <f>RSI!A411</f>
        <v>45201</v>
      </c>
      <c r="B411" s="2">
        <f>RSI!B411</f>
        <v>18.861999999999998</v>
      </c>
      <c r="C411" s="2">
        <f>RSI!I411</f>
        <v>33.345631598063505</v>
      </c>
      <c r="D411" s="2">
        <f>MACD!E411</f>
        <v>5.0085883493693473E-3</v>
      </c>
      <c r="E411" s="2">
        <f>MACD!F411</f>
        <v>1.8680349788367405E-2</v>
      </c>
      <c r="F411" s="2">
        <f>'Moving Avg'!D411</f>
        <v>18.914139999999996</v>
      </c>
      <c r="G411" s="2">
        <f>'Moving Avg'!F411</f>
        <v>19.061435000000003</v>
      </c>
      <c r="H411" s="2">
        <f>'Moving Avg'!G411</f>
        <v>19.535422000000001</v>
      </c>
      <c r="I411" s="2">
        <f>'Moving Avg'!H411</f>
        <v>19.673880499999999</v>
      </c>
      <c r="J411" s="5" t="str">
        <f>OBV!F411</f>
        <v>BEARISH</v>
      </c>
      <c r="K411" s="5" t="str">
        <f>OBV!G411</f>
        <v>WEAK</v>
      </c>
      <c r="L411" s="5" t="str">
        <f>OBV!H411</f>
        <v>CONFIRMED BEARISH</v>
      </c>
      <c r="M411" s="7">
        <f t="shared" si="60"/>
        <v>25</v>
      </c>
      <c r="N411" s="7">
        <f t="shared" si="61"/>
        <v>45</v>
      </c>
      <c r="O411" s="7">
        <f t="shared" si="62"/>
        <v>0</v>
      </c>
      <c r="P411" s="7">
        <f t="shared" si="63"/>
        <v>0</v>
      </c>
      <c r="Q411" s="8">
        <f t="shared" si="64"/>
        <v>24.5</v>
      </c>
      <c r="R411" s="8">
        <f t="shared" si="65"/>
        <v>14</v>
      </c>
      <c r="S411" s="8">
        <f t="shared" si="66"/>
        <v>10.5</v>
      </c>
      <c r="T411" s="8">
        <f t="shared" si="67"/>
        <v>17.5</v>
      </c>
      <c r="U411" s="7">
        <f t="shared" si="68"/>
        <v>16.333333333333332</v>
      </c>
      <c r="V411" s="7">
        <f t="shared" si="69"/>
        <v>16.625</v>
      </c>
    </row>
    <row r="412" spans="1:22" ht="13.5" x14ac:dyDescent="0.25">
      <c r="A412" s="3">
        <f>RSI!A412</f>
        <v>45202</v>
      </c>
      <c r="B412" s="2">
        <f>RSI!B412</f>
        <v>18.774999999999999</v>
      </c>
      <c r="C412" s="2">
        <f>RSI!I412</f>
        <v>30.63076478805722</v>
      </c>
      <c r="D412" s="2">
        <f>MACD!E412</f>
        <v>2.4330631266000324E-2</v>
      </c>
      <c r="E412" s="2">
        <f>MACD!F412</f>
        <v>1.9810406083893992E-2</v>
      </c>
      <c r="F412" s="2">
        <f>'Moving Avg'!D412</f>
        <v>18.879359999999998</v>
      </c>
      <c r="G412" s="2">
        <f>'Moving Avg'!F412</f>
        <v>19.031009999999998</v>
      </c>
      <c r="H412" s="2">
        <f>'Moving Avg'!G412</f>
        <v>19.511084</v>
      </c>
      <c r="I412" s="2">
        <f>'Moving Avg'!H412</f>
        <v>19.669155</v>
      </c>
      <c r="J412" s="5" t="str">
        <f>OBV!F412</f>
        <v>BEARISH</v>
      </c>
      <c r="K412" s="5" t="str">
        <f>OBV!G412</f>
        <v>WEAK</v>
      </c>
      <c r="L412" s="5" t="str">
        <f>OBV!H412</f>
        <v>CONFIRMED BEARISH</v>
      </c>
      <c r="M412" s="7">
        <f t="shared" si="60"/>
        <v>25</v>
      </c>
      <c r="N412" s="7">
        <f t="shared" si="61"/>
        <v>0</v>
      </c>
      <c r="O412" s="7">
        <f t="shared" si="62"/>
        <v>0</v>
      </c>
      <c r="P412" s="7">
        <f t="shared" si="63"/>
        <v>0</v>
      </c>
      <c r="Q412" s="8">
        <f t="shared" si="64"/>
        <v>8.75</v>
      </c>
      <c r="R412" s="8">
        <f t="shared" si="65"/>
        <v>5</v>
      </c>
      <c r="S412" s="8">
        <f t="shared" si="66"/>
        <v>3.75</v>
      </c>
      <c r="T412" s="8">
        <f t="shared" si="67"/>
        <v>6.25</v>
      </c>
      <c r="U412" s="7">
        <f t="shared" si="68"/>
        <v>5.833333333333333</v>
      </c>
      <c r="V412" s="7">
        <f t="shared" si="69"/>
        <v>5.9375</v>
      </c>
    </row>
    <row r="413" spans="1:22" ht="13.5" x14ac:dyDescent="0.25">
      <c r="A413" s="3">
        <f>RSI!A413</f>
        <v>45203</v>
      </c>
      <c r="B413" s="2">
        <f>RSI!B413</f>
        <v>18.774999999999999</v>
      </c>
      <c r="C413" s="2">
        <f>RSI!I413</f>
        <v>30.63076478805722</v>
      </c>
      <c r="D413" s="2">
        <f>MACD!E413</f>
        <v>4.3054959690529415E-2</v>
      </c>
      <c r="E413" s="2">
        <f>MACD!F413</f>
        <v>2.4459316805221076E-2</v>
      </c>
      <c r="F413" s="2">
        <f>'Moving Avg'!D413</f>
        <v>18.844580000000001</v>
      </c>
      <c r="G413" s="2">
        <f>'Moving Avg'!F413</f>
        <v>19.000584999999997</v>
      </c>
      <c r="H413" s="2">
        <f>'Moving Avg'!G413</f>
        <v>19.486746</v>
      </c>
      <c r="I413" s="2">
        <f>'Moving Avg'!H413</f>
        <v>19.664429500000001</v>
      </c>
      <c r="J413" s="5" t="str">
        <f>OBV!F413</f>
        <v>BEARISH</v>
      </c>
      <c r="K413" s="5" t="str">
        <f>OBV!G413</f>
        <v>WEAK</v>
      </c>
      <c r="L413" s="5" t="str">
        <f>OBV!H413</f>
        <v>CONFIRMED BEARISH</v>
      </c>
      <c r="M413" s="7">
        <f t="shared" si="60"/>
        <v>25</v>
      </c>
      <c r="N413" s="7">
        <f t="shared" si="61"/>
        <v>0</v>
      </c>
      <c r="O413" s="7">
        <f t="shared" si="62"/>
        <v>0</v>
      </c>
      <c r="P413" s="7">
        <f t="shared" si="63"/>
        <v>0</v>
      </c>
      <c r="Q413" s="8">
        <f t="shared" si="64"/>
        <v>8.75</v>
      </c>
      <c r="R413" s="8">
        <f t="shared" si="65"/>
        <v>5</v>
      </c>
      <c r="S413" s="8">
        <f t="shared" si="66"/>
        <v>3.75</v>
      </c>
      <c r="T413" s="8">
        <f t="shared" si="67"/>
        <v>6.25</v>
      </c>
      <c r="U413" s="7">
        <f t="shared" si="68"/>
        <v>5.833333333333333</v>
      </c>
      <c r="V413" s="7">
        <f t="shared" si="69"/>
        <v>5.9375</v>
      </c>
    </row>
    <row r="414" spans="1:22" ht="13.5" x14ac:dyDescent="0.25">
      <c r="A414" s="3">
        <f>RSI!A414</f>
        <v>45204</v>
      </c>
      <c r="B414" s="2">
        <f>RSI!B414</f>
        <v>18.774999999999999</v>
      </c>
      <c r="C414" s="2">
        <f>RSI!I414</f>
        <v>30.63076478805722</v>
      </c>
      <c r="D414" s="2">
        <f>MACD!E414</f>
        <v>6.1097610624955223E-2</v>
      </c>
      <c r="E414" s="2">
        <f>MACD!F414</f>
        <v>3.1786975569167902E-2</v>
      </c>
      <c r="F414" s="2">
        <f>'Moving Avg'!D414</f>
        <v>18.809800000000003</v>
      </c>
      <c r="G414" s="2">
        <f>'Moving Avg'!F414</f>
        <v>18.97016</v>
      </c>
      <c r="H414" s="2">
        <f>'Moving Avg'!G414</f>
        <v>19.457539999999998</v>
      </c>
      <c r="I414" s="2">
        <f>'Moving Avg'!H414</f>
        <v>19.659704000000001</v>
      </c>
      <c r="J414" s="5" t="str">
        <f>OBV!F414</f>
        <v>BEARISH</v>
      </c>
      <c r="K414" s="5" t="str">
        <f>OBV!G414</f>
        <v>WEAK</v>
      </c>
      <c r="L414" s="5" t="str">
        <f>OBV!H414</f>
        <v>CONFIRMED BEARISH</v>
      </c>
      <c r="M414" s="7">
        <f t="shared" si="60"/>
        <v>25</v>
      </c>
      <c r="N414" s="7">
        <f t="shared" si="61"/>
        <v>0</v>
      </c>
      <c r="O414" s="7">
        <f t="shared" si="62"/>
        <v>0</v>
      </c>
      <c r="P414" s="7">
        <f t="shared" si="63"/>
        <v>0</v>
      </c>
      <c r="Q414" s="8">
        <f t="shared" si="64"/>
        <v>8.75</v>
      </c>
      <c r="R414" s="8">
        <f t="shared" si="65"/>
        <v>5</v>
      </c>
      <c r="S414" s="8">
        <f t="shared" si="66"/>
        <v>3.75</v>
      </c>
      <c r="T414" s="8">
        <f t="shared" si="67"/>
        <v>6.25</v>
      </c>
      <c r="U414" s="7">
        <f t="shared" si="68"/>
        <v>5.833333333333333</v>
      </c>
      <c r="V414" s="7">
        <f t="shared" si="69"/>
        <v>5.9375</v>
      </c>
    </row>
    <row r="415" spans="1:22" ht="13.5" x14ac:dyDescent="0.25">
      <c r="A415" s="3">
        <f>RSI!A415</f>
        <v>45205</v>
      </c>
      <c r="B415" s="2">
        <f>RSI!B415</f>
        <v>18.774999999999999</v>
      </c>
      <c r="C415" s="2">
        <f>RSI!I415</f>
        <v>30.63076478805722</v>
      </c>
      <c r="D415" s="2">
        <f>MACD!E415</f>
        <v>7.7062107959619652E-2</v>
      </c>
      <c r="E415" s="2">
        <f>MACD!F415</f>
        <v>4.0842002047258255E-2</v>
      </c>
      <c r="F415" s="2">
        <f>'Moving Avg'!D415</f>
        <v>18.792399999999997</v>
      </c>
      <c r="G415" s="2">
        <f>'Moving Avg'!F415</f>
        <v>18.997539999999997</v>
      </c>
      <c r="H415" s="2">
        <f>'Moving Avg'!G415</f>
        <v>19.429724</v>
      </c>
      <c r="I415" s="2">
        <f>'Moving Avg'!H415</f>
        <v>19.654978500000006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  <c r="M415" s="7">
        <f t="shared" si="60"/>
        <v>25</v>
      </c>
      <c r="N415" s="7">
        <f t="shared" si="61"/>
        <v>0</v>
      </c>
      <c r="O415" s="7">
        <f t="shared" si="62"/>
        <v>0</v>
      </c>
      <c r="P415" s="7">
        <f t="shared" si="63"/>
        <v>16.5</v>
      </c>
      <c r="Q415" s="8">
        <f t="shared" si="64"/>
        <v>11.225</v>
      </c>
      <c r="R415" s="8">
        <f t="shared" si="65"/>
        <v>9.125</v>
      </c>
      <c r="S415" s="8">
        <f t="shared" si="66"/>
        <v>11.175000000000001</v>
      </c>
      <c r="T415" s="8">
        <f t="shared" si="67"/>
        <v>10.375</v>
      </c>
      <c r="U415" s="7">
        <f t="shared" si="68"/>
        <v>10.508333333333335</v>
      </c>
      <c r="V415" s="7">
        <f t="shared" si="69"/>
        <v>10.475000000000001</v>
      </c>
    </row>
    <row r="416" spans="1:22" ht="13.5" x14ac:dyDescent="0.25">
      <c r="A416" s="3">
        <f>RSI!A416</f>
        <v>45208</v>
      </c>
      <c r="B416" s="2">
        <f>RSI!B416</f>
        <v>18.774999999999999</v>
      </c>
      <c r="C416" s="2">
        <f>RSI!I416</f>
        <v>30.63076478805722</v>
      </c>
      <c r="D416" s="2">
        <f>MACD!E416</f>
        <v>9.2455806920288097E-2</v>
      </c>
      <c r="E416" s="2">
        <f>MACD!F416</f>
        <v>5.1164763021864221E-2</v>
      </c>
      <c r="F416" s="2">
        <f>'Moving Avg'!D416</f>
        <v>18.774999999999999</v>
      </c>
      <c r="G416" s="2">
        <f>'Moving Avg'!F416</f>
        <v>18.980154999999996</v>
      </c>
      <c r="H416" s="2">
        <f>'Moving Avg'!G416</f>
        <v>19.401907999999999</v>
      </c>
      <c r="I416" s="2">
        <f>'Moving Avg'!H416</f>
        <v>19.650411500000004</v>
      </c>
      <c r="J416" s="5" t="str">
        <f>OBV!F416</f>
        <v>BEARISH</v>
      </c>
      <c r="K416" s="5" t="str">
        <f>OBV!G416</f>
        <v>NEUTRAL</v>
      </c>
      <c r="L416" s="5" t="str">
        <f>OBV!H416</f>
        <v>CONFIRMED BEARISH</v>
      </c>
      <c r="M416" s="7">
        <f t="shared" si="60"/>
        <v>25</v>
      </c>
      <c r="N416" s="7">
        <f t="shared" si="61"/>
        <v>0</v>
      </c>
      <c r="O416" s="7">
        <f t="shared" si="62"/>
        <v>0</v>
      </c>
      <c r="P416" s="7">
        <f t="shared" si="63"/>
        <v>16.5</v>
      </c>
      <c r="Q416" s="8">
        <f t="shared" si="64"/>
        <v>11.225</v>
      </c>
      <c r="R416" s="8">
        <f t="shared" si="65"/>
        <v>9.125</v>
      </c>
      <c r="S416" s="8">
        <f t="shared" si="66"/>
        <v>11.175000000000001</v>
      </c>
      <c r="T416" s="8">
        <f t="shared" si="67"/>
        <v>10.375</v>
      </c>
      <c r="U416" s="7">
        <f t="shared" si="68"/>
        <v>10.508333333333335</v>
      </c>
      <c r="V416" s="7">
        <f t="shared" si="69"/>
        <v>10.475000000000001</v>
      </c>
    </row>
    <row r="417" spans="1:22" ht="13.5" x14ac:dyDescent="0.25">
      <c r="A417" s="3">
        <f>RSI!A417</f>
        <v>45209</v>
      </c>
      <c r="B417" s="2">
        <f>RSI!B417</f>
        <v>18.774999999999999</v>
      </c>
      <c r="C417" s="2">
        <f>RSI!I417</f>
        <v>30.63076478805722</v>
      </c>
      <c r="D417" s="2">
        <f>MACD!E417</f>
        <v>8.3165333947359699E-2</v>
      </c>
      <c r="E417" s="2">
        <f>MACD!F417</f>
        <v>5.7564877206963322E-2</v>
      </c>
      <c r="F417" s="2">
        <f>'Moving Avg'!D417</f>
        <v>18.774999999999999</v>
      </c>
      <c r="G417" s="2">
        <f>'Moving Avg'!F417</f>
        <v>18.962769999999995</v>
      </c>
      <c r="H417" s="2">
        <f>'Moving Avg'!G417</f>
        <v>19.374091999999997</v>
      </c>
      <c r="I417" s="2">
        <f>'Moving Avg'!H417</f>
        <v>19.646518000000004</v>
      </c>
      <c r="J417" s="5" t="str">
        <f>OBV!F417</f>
        <v>NEUTRAL</v>
      </c>
      <c r="K417" s="5" t="str">
        <f>OBV!G417</f>
        <v>NEUTRAL</v>
      </c>
      <c r="L417" s="5" t="str">
        <f>OBV!H417</f>
        <v>NEUTRAL</v>
      </c>
      <c r="M417" s="7">
        <f t="shared" si="60"/>
        <v>25</v>
      </c>
      <c r="N417" s="7">
        <f t="shared" si="61"/>
        <v>0</v>
      </c>
      <c r="O417" s="7">
        <f t="shared" si="62"/>
        <v>0</v>
      </c>
      <c r="P417" s="7">
        <f t="shared" si="63"/>
        <v>33</v>
      </c>
      <c r="Q417" s="8">
        <f t="shared" si="64"/>
        <v>13.7</v>
      </c>
      <c r="R417" s="8">
        <f t="shared" si="65"/>
        <v>13.25</v>
      </c>
      <c r="S417" s="8">
        <f t="shared" si="66"/>
        <v>18.600000000000001</v>
      </c>
      <c r="T417" s="8">
        <f t="shared" si="67"/>
        <v>14.5</v>
      </c>
      <c r="U417" s="7">
        <f t="shared" si="68"/>
        <v>15.183333333333332</v>
      </c>
      <c r="V417" s="7">
        <f t="shared" si="69"/>
        <v>15.012499999999999</v>
      </c>
    </row>
    <row r="418" spans="1:22" ht="13.5" x14ac:dyDescent="0.25">
      <c r="A418" s="3">
        <f>RSI!A418</f>
        <v>45210</v>
      </c>
      <c r="B418" s="2">
        <f>RSI!B418</f>
        <v>18.774999999999999</v>
      </c>
      <c r="C418" s="2">
        <f>RSI!I418</f>
        <v>30.63076478805722</v>
      </c>
      <c r="D418" s="2">
        <f>MACD!E418</f>
        <v>7.6920486644382891E-2</v>
      </c>
      <c r="E418" s="2">
        <f>MACD!F418</f>
        <v>6.143599909444724E-2</v>
      </c>
      <c r="F418" s="2">
        <f>'Moving Avg'!D418</f>
        <v>18.774999999999999</v>
      </c>
      <c r="G418" s="2">
        <f>'Moving Avg'!F418</f>
        <v>18.945384999999995</v>
      </c>
      <c r="H418" s="2">
        <f>'Moving Avg'!G418</f>
        <v>19.346276</v>
      </c>
      <c r="I418" s="2">
        <f>'Moving Avg'!H418</f>
        <v>19.642624500000004</v>
      </c>
      <c r="J418" s="5" t="str">
        <f>OBV!F418</f>
        <v>NEUTRAL</v>
      </c>
      <c r="K418" s="5" t="str">
        <f>OBV!G418</f>
        <v>NEUTRAL</v>
      </c>
      <c r="L418" s="5" t="str">
        <f>OBV!H418</f>
        <v>NEUTRAL</v>
      </c>
      <c r="M418" s="7">
        <f t="shared" si="60"/>
        <v>25</v>
      </c>
      <c r="N418" s="7">
        <f t="shared" si="61"/>
        <v>0</v>
      </c>
      <c r="O418" s="7">
        <f t="shared" si="62"/>
        <v>0</v>
      </c>
      <c r="P418" s="7">
        <f t="shared" si="63"/>
        <v>33</v>
      </c>
      <c r="Q418" s="8">
        <f t="shared" si="64"/>
        <v>13.7</v>
      </c>
      <c r="R418" s="8">
        <f t="shared" si="65"/>
        <v>13.25</v>
      </c>
      <c r="S418" s="8">
        <f t="shared" si="66"/>
        <v>18.600000000000001</v>
      </c>
      <c r="T418" s="8">
        <f t="shared" si="67"/>
        <v>14.5</v>
      </c>
      <c r="U418" s="7">
        <f t="shared" si="68"/>
        <v>15.183333333333332</v>
      </c>
      <c r="V418" s="7">
        <f t="shared" si="69"/>
        <v>15.012499999999999</v>
      </c>
    </row>
    <row r="419" spans="1:22" ht="13.5" x14ac:dyDescent="0.25">
      <c r="A419" s="3">
        <f>RSI!A419</f>
        <v>45211</v>
      </c>
      <c r="B419" s="2">
        <f>RSI!B419</f>
        <v>18.774999999999999</v>
      </c>
      <c r="C419" s="2">
        <f>RSI!I419</f>
        <v>30.63076478805722</v>
      </c>
      <c r="D419" s="2">
        <f>MACD!E419</f>
        <v>7.3132979650377905E-2</v>
      </c>
      <c r="E419" s="2">
        <f>MACD!F419</f>
        <v>6.377539520563337E-2</v>
      </c>
      <c r="F419" s="2">
        <f>'Moving Avg'!D419</f>
        <v>18.774999999999999</v>
      </c>
      <c r="G419" s="2">
        <f>'Moving Avg'!F419</f>
        <v>18.927999999999994</v>
      </c>
      <c r="H419" s="2">
        <f>'Moving Avg'!G419</f>
        <v>19.318633999999999</v>
      </c>
      <c r="I419" s="2">
        <f>'Moving Avg'!H419</f>
        <v>19.639444000000005</v>
      </c>
      <c r="J419" s="5" t="str">
        <f>OBV!F419</f>
        <v>NEUTRAL</v>
      </c>
      <c r="K419" s="5" t="str">
        <f>OBV!G419</f>
        <v>NEUTRAL</v>
      </c>
      <c r="L419" s="5" t="str">
        <f>OBV!H419</f>
        <v>NEUTRAL</v>
      </c>
      <c r="M419" s="7">
        <f t="shared" si="60"/>
        <v>25</v>
      </c>
      <c r="N419" s="7">
        <f t="shared" si="61"/>
        <v>0</v>
      </c>
      <c r="O419" s="7">
        <f t="shared" si="62"/>
        <v>0</v>
      </c>
      <c r="P419" s="7">
        <f t="shared" si="63"/>
        <v>33</v>
      </c>
      <c r="Q419" s="8">
        <f t="shared" si="64"/>
        <v>13.7</v>
      </c>
      <c r="R419" s="8">
        <f t="shared" si="65"/>
        <v>13.25</v>
      </c>
      <c r="S419" s="8">
        <f t="shared" si="66"/>
        <v>18.600000000000001</v>
      </c>
      <c r="T419" s="8">
        <f t="shared" si="67"/>
        <v>14.5</v>
      </c>
      <c r="U419" s="7">
        <f t="shared" si="68"/>
        <v>15.183333333333332</v>
      </c>
      <c r="V419" s="7">
        <f t="shared" si="69"/>
        <v>15.012499999999999</v>
      </c>
    </row>
    <row r="420" spans="1:22" ht="13.5" x14ac:dyDescent="0.25">
      <c r="A420" s="3">
        <f>RSI!A420</f>
        <v>45212</v>
      </c>
      <c r="B420" s="2">
        <f>RSI!B420</f>
        <v>18.722899999999999</v>
      </c>
      <c r="C420" s="2">
        <f>RSI!I420</f>
        <v>28.147908152889144</v>
      </c>
      <c r="D420" s="2">
        <f>MACD!E420</f>
        <v>6.1803930243105043E-2</v>
      </c>
      <c r="E420" s="2">
        <f>MACD!F420</f>
        <v>6.3381102213127705E-2</v>
      </c>
      <c r="F420" s="2">
        <f>'Moving Avg'!D420</f>
        <v>18.764579999999999</v>
      </c>
      <c r="G420" s="2">
        <f>'Moving Avg'!F420</f>
        <v>18.908009999999994</v>
      </c>
      <c r="H420" s="2">
        <f>'Moving Avg'!G420</f>
        <v>19.289949999999997</v>
      </c>
      <c r="I420" s="2">
        <f>'Moving Avg'!H420</f>
        <v>19.634973000000006</v>
      </c>
      <c r="J420" s="5" t="str">
        <f>OBV!F420</f>
        <v>BEARISH</v>
      </c>
      <c r="K420" s="5" t="str">
        <f>OBV!G420</f>
        <v>NEUTRAL</v>
      </c>
      <c r="L420" s="5" t="str">
        <f>OBV!H420</f>
        <v>CONFIRMED BEARISH</v>
      </c>
      <c r="M420" s="7">
        <f t="shared" si="60"/>
        <v>50</v>
      </c>
      <c r="N420" s="7">
        <f t="shared" si="61"/>
        <v>45</v>
      </c>
      <c r="O420" s="7">
        <f t="shared" si="62"/>
        <v>0</v>
      </c>
      <c r="P420" s="7">
        <f t="shared" si="63"/>
        <v>16.5</v>
      </c>
      <c r="Q420" s="8">
        <f t="shared" si="64"/>
        <v>35.725000000000001</v>
      </c>
      <c r="R420" s="8">
        <f t="shared" si="65"/>
        <v>23.125</v>
      </c>
      <c r="S420" s="8">
        <f t="shared" si="66"/>
        <v>21.675000000000001</v>
      </c>
      <c r="T420" s="8">
        <f t="shared" si="67"/>
        <v>27.875</v>
      </c>
      <c r="U420" s="7">
        <f t="shared" si="68"/>
        <v>26.841666666666669</v>
      </c>
      <c r="V420" s="7">
        <f t="shared" si="69"/>
        <v>27.1</v>
      </c>
    </row>
    <row r="421" spans="1:22" ht="13.5" x14ac:dyDescent="0.25">
      <c r="A421" s="3">
        <f>RSI!A421</f>
        <v>45215</v>
      </c>
      <c r="B421" s="2">
        <f>RSI!B421</f>
        <v>18.722899999999999</v>
      </c>
      <c r="C421" s="2">
        <f>RSI!I421</f>
        <v>28.147908152889144</v>
      </c>
      <c r="D421" s="2">
        <f>MACD!E421</f>
        <v>5.3808761274520833E-2</v>
      </c>
      <c r="E421" s="2">
        <f>MACD!F421</f>
        <v>6.1466634025406336E-2</v>
      </c>
      <c r="F421" s="2">
        <f>'Moving Avg'!D421</f>
        <v>18.754159999999999</v>
      </c>
      <c r="G421" s="2">
        <f>'Moving Avg'!F421</f>
        <v>18.888454999999993</v>
      </c>
      <c r="H421" s="2">
        <f>'Moving Avg'!G421</f>
        <v>19.261265999999999</v>
      </c>
      <c r="I421" s="2">
        <f>'Moving Avg'!H421</f>
        <v>19.630502000000007</v>
      </c>
      <c r="J421" s="5" t="str">
        <f>OBV!F421</f>
        <v>BEARISH</v>
      </c>
      <c r="K421" s="5" t="str">
        <f>OBV!G421</f>
        <v>NEUTRAL</v>
      </c>
      <c r="L421" s="5" t="str">
        <f>OBV!H421</f>
        <v>CONFIRMED BEARISH</v>
      </c>
      <c r="M421" s="7">
        <f t="shared" si="60"/>
        <v>50</v>
      </c>
      <c r="N421" s="7">
        <f t="shared" si="61"/>
        <v>45</v>
      </c>
      <c r="O421" s="7">
        <f t="shared" si="62"/>
        <v>0</v>
      </c>
      <c r="P421" s="7">
        <f t="shared" si="63"/>
        <v>16.5</v>
      </c>
      <c r="Q421" s="8">
        <f t="shared" si="64"/>
        <v>35.725000000000001</v>
      </c>
      <c r="R421" s="8">
        <f t="shared" si="65"/>
        <v>23.125</v>
      </c>
      <c r="S421" s="8">
        <f t="shared" si="66"/>
        <v>21.675000000000001</v>
      </c>
      <c r="T421" s="8">
        <f t="shared" si="67"/>
        <v>27.875</v>
      </c>
      <c r="U421" s="7">
        <f t="shared" si="68"/>
        <v>26.841666666666669</v>
      </c>
      <c r="V421" s="7">
        <f t="shared" si="69"/>
        <v>27.1</v>
      </c>
    </row>
    <row r="422" spans="1:22" ht="13.5" x14ac:dyDescent="0.25">
      <c r="A422" s="3">
        <f>RSI!A422</f>
        <v>45216</v>
      </c>
      <c r="B422" s="2">
        <f>RSI!B422</f>
        <v>18.722899999999999</v>
      </c>
      <c r="C422" s="2">
        <f>RSI!I422</f>
        <v>28.147908152889144</v>
      </c>
      <c r="D422" s="2">
        <f>MACD!E422</f>
        <v>3.5132104546718779E-2</v>
      </c>
      <c r="E422" s="2">
        <f>MACD!F422</f>
        <v>5.6199728129668829E-2</v>
      </c>
      <c r="F422" s="2">
        <f>'Moving Avg'!D422</f>
        <v>18.743739999999995</v>
      </c>
      <c r="G422" s="2">
        <f>'Moving Avg'!F422</f>
        <v>18.868899999999993</v>
      </c>
      <c r="H422" s="2">
        <f>'Moving Avg'!G422</f>
        <v>19.232581999999994</v>
      </c>
      <c r="I422" s="2">
        <f>'Moving Avg'!H422</f>
        <v>19.626387500000007</v>
      </c>
      <c r="J422" s="5" t="str">
        <f>OBV!F422</f>
        <v>BEARISH</v>
      </c>
      <c r="K422" s="5" t="str">
        <f>OBV!G422</f>
        <v>NEUTRAL</v>
      </c>
      <c r="L422" s="5" t="str">
        <f>OBV!H422</f>
        <v>CONFIRMED BEARISH</v>
      </c>
      <c r="M422" s="7">
        <f t="shared" si="60"/>
        <v>50</v>
      </c>
      <c r="N422" s="7">
        <f t="shared" si="61"/>
        <v>100</v>
      </c>
      <c r="O422" s="7">
        <f t="shared" si="62"/>
        <v>0</v>
      </c>
      <c r="P422" s="7">
        <f t="shared" si="63"/>
        <v>16.5</v>
      </c>
      <c r="Q422" s="8">
        <f t="shared" si="64"/>
        <v>54.975000000000001</v>
      </c>
      <c r="R422" s="8">
        <f t="shared" si="65"/>
        <v>34.125</v>
      </c>
      <c r="S422" s="8">
        <f t="shared" si="66"/>
        <v>29.925000000000001</v>
      </c>
      <c r="T422" s="8">
        <f t="shared" si="67"/>
        <v>41.625</v>
      </c>
      <c r="U422" s="7">
        <f t="shared" si="68"/>
        <v>39.674999999999997</v>
      </c>
      <c r="V422" s="7">
        <f t="shared" si="69"/>
        <v>40.162499999999994</v>
      </c>
    </row>
    <row r="423" spans="1:22" ht="13.5" x14ac:dyDescent="0.25">
      <c r="A423" s="3">
        <f>RSI!A423</f>
        <v>45217</v>
      </c>
      <c r="B423" s="2">
        <f>RSI!B423</f>
        <v>18.253499999999999</v>
      </c>
      <c r="C423" s="2">
        <f>RSI!I423</f>
        <v>14.720765394984568</v>
      </c>
      <c r="D423" s="2">
        <f>MACD!E423</f>
        <v>5.5463132984517216E-2</v>
      </c>
      <c r="E423" s="2">
        <f>MACD!F423</f>
        <v>5.6052409100638509E-2</v>
      </c>
      <c r="F423" s="2">
        <f>'Moving Avg'!D423</f>
        <v>18.63944</v>
      </c>
      <c r="G423" s="2">
        <f>'Moving Avg'!F423</f>
        <v>18.825874999999993</v>
      </c>
      <c r="H423" s="2">
        <f>'Moving Avg'!G423</f>
        <v>19.194509999999998</v>
      </c>
      <c r="I423" s="2">
        <f>'Moving Avg'!H423</f>
        <v>19.619926000000007</v>
      </c>
      <c r="J423" s="5" t="str">
        <f>OBV!F423</f>
        <v>BEARISH</v>
      </c>
      <c r="K423" s="5" t="str">
        <f>OBV!G423</f>
        <v>WEAK</v>
      </c>
      <c r="L423" s="5" t="str">
        <f>OBV!H423</f>
        <v>CONFIRMED BEARISH</v>
      </c>
      <c r="M423" s="7">
        <f t="shared" si="60"/>
        <v>50</v>
      </c>
      <c r="N423" s="7">
        <f t="shared" si="61"/>
        <v>45</v>
      </c>
      <c r="O423" s="7">
        <f t="shared" si="62"/>
        <v>0</v>
      </c>
      <c r="P423" s="7">
        <f t="shared" si="63"/>
        <v>0</v>
      </c>
      <c r="Q423" s="8">
        <f t="shared" si="64"/>
        <v>33.25</v>
      </c>
      <c r="R423" s="8">
        <f t="shared" si="65"/>
        <v>19</v>
      </c>
      <c r="S423" s="8">
        <f t="shared" si="66"/>
        <v>14.25</v>
      </c>
      <c r="T423" s="8">
        <f t="shared" si="67"/>
        <v>23.75</v>
      </c>
      <c r="U423" s="7">
        <f t="shared" si="68"/>
        <v>22.166666666666668</v>
      </c>
      <c r="V423" s="7">
        <f t="shared" si="69"/>
        <v>22.5625</v>
      </c>
    </row>
    <row r="424" spans="1:22" ht="13.5" x14ac:dyDescent="0.25">
      <c r="A424" s="3">
        <f>RSI!A424</f>
        <v>45218</v>
      </c>
      <c r="B424" s="2">
        <f>RSI!B424</f>
        <v>18.7316</v>
      </c>
      <c r="C424" s="2">
        <f>RSI!I424</f>
        <v>44.014439843747859</v>
      </c>
      <c r="D424" s="2">
        <f>MACD!E424</f>
        <v>4.1288148051346951E-2</v>
      </c>
      <c r="E424" s="2">
        <f>MACD!F424</f>
        <v>5.3099556890780206E-2</v>
      </c>
      <c r="F424" s="2">
        <f>'Moving Avg'!D424</f>
        <v>18.630760000000002</v>
      </c>
      <c r="G424" s="2">
        <f>'Moving Avg'!F424</f>
        <v>18.806754999999995</v>
      </c>
      <c r="H424" s="2">
        <f>'Moving Avg'!G424</f>
        <v>19.166173999999998</v>
      </c>
      <c r="I424" s="2">
        <f>'Moving Avg'!H424</f>
        <v>19.61454800000001</v>
      </c>
      <c r="J424" s="5" t="str">
        <f>OBV!F424</f>
        <v>BEARISH</v>
      </c>
      <c r="K424" s="5" t="str">
        <f>OBV!G424</f>
        <v>WEAK</v>
      </c>
      <c r="L424" s="5" t="str">
        <f>OBV!H424</f>
        <v>CONFIRMED BEARISH</v>
      </c>
      <c r="M424" s="7">
        <f t="shared" si="60"/>
        <v>25</v>
      </c>
      <c r="N424" s="7">
        <f t="shared" si="61"/>
        <v>45</v>
      </c>
      <c r="O424" s="7">
        <f t="shared" si="62"/>
        <v>0</v>
      </c>
      <c r="P424" s="7">
        <f t="shared" si="63"/>
        <v>0</v>
      </c>
      <c r="Q424" s="8">
        <f t="shared" si="64"/>
        <v>24.5</v>
      </c>
      <c r="R424" s="8">
        <f t="shared" si="65"/>
        <v>14</v>
      </c>
      <c r="S424" s="8">
        <f t="shared" si="66"/>
        <v>10.5</v>
      </c>
      <c r="T424" s="8">
        <f t="shared" si="67"/>
        <v>17.5</v>
      </c>
      <c r="U424" s="7">
        <f t="shared" si="68"/>
        <v>16.333333333333332</v>
      </c>
      <c r="V424" s="7">
        <f t="shared" si="69"/>
        <v>16.625</v>
      </c>
    </row>
    <row r="425" spans="1:22" ht="13.5" x14ac:dyDescent="0.25">
      <c r="A425" s="3">
        <f>RSI!A425</f>
        <v>45219</v>
      </c>
      <c r="B425" s="2">
        <f>RSI!B425</f>
        <v>18.7316</v>
      </c>
      <c r="C425" s="2">
        <f>RSI!I425</f>
        <v>44.014439843747866</v>
      </c>
      <c r="D425" s="2">
        <f>MACD!E425</f>
        <v>3.0206457313944668E-2</v>
      </c>
      <c r="E425" s="2">
        <f>MACD!F425</f>
        <v>4.8520936975413105E-2</v>
      </c>
      <c r="F425" s="2">
        <f>'Moving Avg'!D425</f>
        <v>18.6325</v>
      </c>
      <c r="G425" s="2">
        <f>'Moving Avg'!F425</f>
        <v>18.788069999999998</v>
      </c>
      <c r="H425" s="2">
        <f>'Moving Avg'!G425</f>
        <v>19.137837999999995</v>
      </c>
      <c r="I425" s="2">
        <f>'Moving Avg'!H425</f>
        <v>19.607189000000009</v>
      </c>
      <c r="J425" s="5" t="str">
        <f>OBV!F425</f>
        <v>BEARISH</v>
      </c>
      <c r="K425" s="5" t="str">
        <f>OBV!G425</f>
        <v>NEUTRAL</v>
      </c>
      <c r="L425" s="5" t="str">
        <f>OBV!H425</f>
        <v>BEARISH DIVERGENCE</v>
      </c>
      <c r="M425" s="7">
        <f t="shared" si="60"/>
        <v>25</v>
      </c>
      <c r="N425" s="7">
        <f t="shared" si="61"/>
        <v>45</v>
      </c>
      <c r="O425" s="7">
        <f t="shared" si="62"/>
        <v>0</v>
      </c>
      <c r="P425" s="7">
        <f t="shared" si="63"/>
        <v>16.5</v>
      </c>
      <c r="Q425" s="8">
        <f t="shared" si="64"/>
        <v>26.975000000000001</v>
      </c>
      <c r="R425" s="8">
        <f t="shared" si="65"/>
        <v>18.125</v>
      </c>
      <c r="S425" s="8">
        <f t="shared" si="66"/>
        <v>17.925000000000001</v>
      </c>
      <c r="T425" s="8">
        <f t="shared" si="67"/>
        <v>21.625</v>
      </c>
      <c r="U425" s="7">
        <f t="shared" si="68"/>
        <v>21.008333333333336</v>
      </c>
      <c r="V425" s="7">
        <f t="shared" si="69"/>
        <v>21.162500000000001</v>
      </c>
    </row>
    <row r="426" spans="1:22" ht="13.5" x14ac:dyDescent="0.25">
      <c r="A426" s="3">
        <f>RSI!A426</f>
        <v>45222</v>
      </c>
      <c r="B426" s="2">
        <f>RSI!B426</f>
        <v>18.7316</v>
      </c>
      <c r="C426" s="2">
        <f>RSI!I426</f>
        <v>44.014439843747866</v>
      </c>
      <c r="D426" s="2">
        <f>MACD!E426</f>
        <v>2.1674574744029229E-2</v>
      </c>
      <c r="E426" s="2">
        <f>MACD!F426</f>
        <v>4.3151664529136338E-2</v>
      </c>
      <c r="F426" s="2">
        <f>'Moving Avg'!D426</f>
        <v>18.634239999999998</v>
      </c>
      <c r="G426" s="2">
        <f>'Moving Avg'!F426</f>
        <v>18.769385</v>
      </c>
      <c r="H426" s="2">
        <f>'Moving Avg'!G426</f>
        <v>19.112631999999994</v>
      </c>
      <c r="I426" s="2">
        <f>'Moving Avg'!H426</f>
        <v>19.599830000000008</v>
      </c>
      <c r="J426" s="5" t="str">
        <f>OBV!F426</f>
        <v>BEARISH</v>
      </c>
      <c r="K426" s="5" t="str">
        <f>OBV!G426</f>
        <v>NEUTRAL</v>
      </c>
      <c r="L426" s="5" t="str">
        <f>OBV!H426</f>
        <v>BEARISH DIVERGENCE</v>
      </c>
      <c r="M426" s="7">
        <f t="shared" si="60"/>
        <v>25</v>
      </c>
      <c r="N426" s="7">
        <f t="shared" si="61"/>
        <v>100</v>
      </c>
      <c r="O426" s="7">
        <f t="shared" si="62"/>
        <v>0</v>
      </c>
      <c r="P426" s="7">
        <f t="shared" si="63"/>
        <v>16.5</v>
      </c>
      <c r="Q426" s="8">
        <f t="shared" si="64"/>
        <v>46.225000000000001</v>
      </c>
      <c r="R426" s="8">
        <f t="shared" si="65"/>
        <v>29.125</v>
      </c>
      <c r="S426" s="8">
        <f t="shared" si="66"/>
        <v>26.175000000000001</v>
      </c>
      <c r="T426" s="8">
        <f t="shared" si="67"/>
        <v>35.375</v>
      </c>
      <c r="U426" s="7">
        <f t="shared" si="68"/>
        <v>33.841666666666661</v>
      </c>
      <c r="V426" s="7">
        <f t="shared" si="69"/>
        <v>34.224999999999994</v>
      </c>
    </row>
    <row r="427" spans="1:22" ht="13.5" x14ac:dyDescent="0.25">
      <c r="A427" s="3">
        <f>RSI!A427</f>
        <v>45223</v>
      </c>
      <c r="B427" s="2">
        <f>RSI!B427</f>
        <v>18.722899999999999</v>
      </c>
      <c r="C427" s="2">
        <f>RSI!I427</f>
        <v>43.673480248126722</v>
      </c>
      <c r="D427" s="2">
        <f>MACD!E427</f>
        <v>1.5882079001286797E-2</v>
      </c>
      <c r="E427" s="2">
        <f>MACD!F427</f>
        <v>3.7697747423566436E-2</v>
      </c>
      <c r="F427" s="2">
        <f>'Moving Avg'!D427</f>
        <v>18.634239999999998</v>
      </c>
      <c r="G427" s="2">
        <f>'Moving Avg'!F427</f>
        <v>18.758085000000001</v>
      </c>
      <c r="H427" s="2">
        <f>'Moving Avg'!G427</f>
        <v>19.08464399999999</v>
      </c>
      <c r="I427" s="2">
        <f>'Moving Avg'!H427</f>
        <v>19.59143700000001</v>
      </c>
      <c r="J427" s="5" t="str">
        <f>OBV!F427</f>
        <v>BEARISH</v>
      </c>
      <c r="K427" s="5" t="str">
        <f>OBV!G427</f>
        <v>NEUTRAL</v>
      </c>
      <c r="L427" s="5" t="str">
        <f>OBV!H427</f>
        <v>NEUTRAL</v>
      </c>
      <c r="M427" s="7">
        <f t="shared" si="60"/>
        <v>25</v>
      </c>
      <c r="N427" s="7">
        <f t="shared" si="61"/>
        <v>100</v>
      </c>
      <c r="O427" s="7">
        <f t="shared" si="62"/>
        <v>0</v>
      </c>
      <c r="P427" s="7">
        <f t="shared" si="63"/>
        <v>16.5</v>
      </c>
      <c r="Q427" s="8">
        <f t="shared" si="64"/>
        <v>46.225000000000001</v>
      </c>
      <c r="R427" s="8">
        <f t="shared" si="65"/>
        <v>29.125</v>
      </c>
      <c r="S427" s="8">
        <f t="shared" si="66"/>
        <v>26.175000000000001</v>
      </c>
      <c r="T427" s="8">
        <f t="shared" si="67"/>
        <v>35.375</v>
      </c>
      <c r="U427" s="7">
        <f t="shared" si="68"/>
        <v>33.841666666666661</v>
      </c>
      <c r="V427" s="7">
        <f t="shared" si="69"/>
        <v>34.224999999999994</v>
      </c>
    </row>
    <row r="428" spans="1:22" ht="13.5" x14ac:dyDescent="0.25">
      <c r="A428" s="3">
        <f>RSI!A428</f>
        <v>45224</v>
      </c>
      <c r="B428" s="2">
        <f>RSI!B428</f>
        <v>18.601199999999999</v>
      </c>
      <c r="C428" s="2">
        <f>RSI!I428</f>
        <v>39.109478782110251</v>
      </c>
      <c r="D428" s="2">
        <f>MACD!E428</f>
        <v>2.0771353516217061E-2</v>
      </c>
      <c r="E428" s="2">
        <f>MACD!F428</f>
        <v>3.4312468642096562E-2</v>
      </c>
      <c r="F428" s="2">
        <f>'Moving Avg'!D428</f>
        <v>18.703780000000002</v>
      </c>
      <c r="G428" s="2">
        <f>'Moving Avg'!F428</f>
        <v>18.740700000000004</v>
      </c>
      <c r="H428" s="2">
        <f>'Moving Avg'!G428</f>
        <v>19.057349999999989</v>
      </c>
      <c r="I428" s="2">
        <f>'Moving Avg'!H428</f>
        <v>19.582475500000008</v>
      </c>
      <c r="J428" s="5" t="str">
        <f>OBV!F428</f>
        <v>BEARISH</v>
      </c>
      <c r="K428" s="5" t="str">
        <f>OBV!G428</f>
        <v>NEUTRAL</v>
      </c>
      <c r="L428" s="5" t="str">
        <f>OBV!H428</f>
        <v>BEARISH DIVERGENCE</v>
      </c>
      <c r="M428" s="7">
        <f t="shared" si="60"/>
        <v>25</v>
      </c>
      <c r="N428" s="7">
        <f t="shared" si="61"/>
        <v>45</v>
      </c>
      <c r="O428" s="7">
        <f t="shared" si="62"/>
        <v>0</v>
      </c>
      <c r="P428" s="7">
        <f t="shared" si="63"/>
        <v>16.5</v>
      </c>
      <c r="Q428" s="8">
        <f t="shared" si="64"/>
        <v>26.975000000000001</v>
      </c>
      <c r="R428" s="8">
        <f t="shared" si="65"/>
        <v>18.125</v>
      </c>
      <c r="S428" s="8">
        <f t="shared" si="66"/>
        <v>17.925000000000001</v>
      </c>
      <c r="T428" s="8">
        <f t="shared" si="67"/>
        <v>21.625</v>
      </c>
      <c r="U428" s="7">
        <f t="shared" si="68"/>
        <v>21.008333333333336</v>
      </c>
      <c r="V428" s="7">
        <f t="shared" si="69"/>
        <v>21.162500000000001</v>
      </c>
    </row>
    <row r="429" spans="1:22" ht="13.5" x14ac:dyDescent="0.25">
      <c r="A429" s="3">
        <f>RSI!A429</f>
        <v>45225</v>
      </c>
      <c r="B429" s="2">
        <f>RSI!B429</f>
        <v>18.601199999999999</v>
      </c>
      <c r="C429" s="2">
        <f>RSI!I429</f>
        <v>39.109478782110251</v>
      </c>
      <c r="D429" s="2">
        <f>MACD!E429</f>
        <v>2.6345897896675297E-2</v>
      </c>
      <c r="E429" s="2">
        <f>MACD!F429</f>
        <v>3.2719154493012312E-2</v>
      </c>
      <c r="F429" s="2">
        <f>'Moving Avg'!D429</f>
        <v>18.677699999999998</v>
      </c>
      <c r="G429" s="2">
        <f>'Moving Avg'!F429</f>
        <v>18.723315000000007</v>
      </c>
      <c r="H429" s="2">
        <f>'Moving Avg'!G429</f>
        <v>19.039965999999989</v>
      </c>
      <c r="I429" s="2">
        <f>'Moving Avg'!H429</f>
        <v>19.573474000000012</v>
      </c>
      <c r="J429" s="5" t="str">
        <f>OBV!F429</f>
        <v>BEARISH</v>
      </c>
      <c r="K429" s="5" t="str">
        <f>OBV!G429</f>
        <v>NEUTRAL</v>
      </c>
      <c r="L429" s="5" t="str">
        <f>OBV!H429</f>
        <v>CONFIRMED BEARISH</v>
      </c>
      <c r="M429" s="7">
        <f t="shared" si="60"/>
        <v>25</v>
      </c>
      <c r="N429" s="7">
        <f t="shared" si="61"/>
        <v>45</v>
      </c>
      <c r="O429" s="7">
        <f t="shared" si="62"/>
        <v>0</v>
      </c>
      <c r="P429" s="7">
        <f t="shared" si="63"/>
        <v>16.5</v>
      </c>
      <c r="Q429" s="8">
        <f t="shared" si="64"/>
        <v>26.975000000000001</v>
      </c>
      <c r="R429" s="8">
        <f t="shared" si="65"/>
        <v>18.125</v>
      </c>
      <c r="S429" s="8">
        <f t="shared" si="66"/>
        <v>17.925000000000001</v>
      </c>
      <c r="T429" s="8">
        <f t="shared" si="67"/>
        <v>21.625</v>
      </c>
      <c r="U429" s="7">
        <f t="shared" si="68"/>
        <v>21.008333333333336</v>
      </c>
      <c r="V429" s="7">
        <f t="shared" si="69"/>
        <v>21.162500000000001</v>
      </c>
    </row>
    <row r="430" spans="1:22" ht="13.5" x14ac:dyDescent="0.25">
      <c r="A430" s="3">
        <f>RSI!A430</f>
        <v>45226</v>
      </c>
      <c r="B430" s="2">
        <f>RSI!B430</f>
        <v>18.601199999999999</v>
      </c>
      <c r="C430" s="2">
        <f>RSI!I430</f>
        <v>39.109478782110251</v>
      </c>
      <c r="D430" s="2">
        <f>MACD!E430</f>
        <v>2.4378422435248126E-2</v>
      </c>
      <c r="E430" s="2">
        <f>MACD!F430</f>
        <v>3.1051008081459476E-2</v>
      </c>
      <c r="F430" s="2">
        <f>'Moving Avg'!D430</f>
        <v>18.651619999999998</v>
      </c>
      <c r="G430" s="2">
        <f>'Moving Avg'!F430</f>
        <v>18.710275000000003</v>
      </c>
      <c r="H430" s="2">
        <f>'Moving Avg'!G430</f>
        <v>19.02084399999999</v>
      </c>
      <c r="I430" s="2">
        <f>'Moving Avg'!H430</f>
        <v>19.564671000000011</v>
      </c>
      <c r="J430" s="5" t="str">
        <f>OBV!F430</f>
        <v>BEARISH</v>
      </c>
      <c r="K430" s="5" t="str">
        <f>OBV!G430</f>
        <v>NEUTRAL</v>
      </c>
      <c r="L430" s="5" t="str">
        <f>OBV!H430</f>
        <v>CONFIRMED BEARISH</v>
      </c>
      <c r="M430" s="7">
        <f t="shared" si="60"/>
        <v>25</v>
      </c>
      <c r="N430" s="7">
        <f t="shared" si="61"/>
        <v>45</v>
      </c>
      <c r="O430" s="7">
        <f t="shared" si="62"/>
        <v>0</v>
      </c>
      <c r="P430" s="7">
        <f t="shared" si="63"/>
        <v>16.5</v>
      </c>
      <c r="Q430" s="8">
        <f t="shared" si="64"/>
        <v>26.975000000000001</v>
      </c>
      <c r="R430" s="8">
        <f t="shared" si="65"/>
        <v>18.125</v>
      </c>
      <c r="S430" s="8">
        <f t="shared" si="66"/>
        <v>17.925000000000001</v>
      </c>
      <c r="T430" s="8">
        <f t="shared" si="67"/>
        <v>21.625</v>
      </c>
      <c r="U430" s="7">
        <f t="shared" si="68"/>
        <v>21.008333333333336</v>
      </c>
      <c r="V430" s="7">
        <f t="shared" si="69"/>
        <v>21.162500000000001</v>
      </c>
    </row>
    <row r="431" spans="1:22" ht="13.5" x14ac:dyDescent="0.25">
      <c r="A431" s="3">
        <f>RSI!A431</f>
        <v>45229</v>
      </c>
      <c r="B431" s="2">
        <f>RSI!B431</f>
        <v>18.6447</v>
      </c>
      <c r="C431" s="2">
        <f>RSI!I431</f>
        <v>41.82358988437003</v>
      </c>
      <c r="D431" s="2">
        <f>MACD!E431</f>
        <v>2.072380864142076E-2</v>
      </c>
      <c r="E431" s="2">
        <f>MACD!F431</f>
        <v>2.8985568193451734E-2</v>
      </c>
      <c r="F431" s="2">
        <f>'Moving Avg'!D431</f>
        <v>18.634239999999998</v>
      </c>
      <c r="G431" s="2">
        <f>'Moving Avg'!F431</f>
        <v>18.699410000000004</v>
      </c>
      <c r="H431" s="2">
        <f>'Moving Avg'!G431</f>
        <v>19.002591999999986</v>
      </c>
      <c r="I431" s="2">
        <f>'Moving Avg'!H431</f>
        <v>19.556085500000009</v>
      </c>
      <c r="J431" s="5" t="str">
        <f>OBV!F431</f>
        <v>BEARISH</v>
      </c>
      <c r="K431" s="5" t="str">
        <f>OBV!G431</f>
        <v>NEUTRAL</v>
      </c>
      <c r="L431" s="5" t="str">
        <f>OBV!H431</f>
        <v>CONFIRMED BEARISH</v>
      </c>
      <c r="M431" s="7">
        <f t="shared" si="60"/>
        <v>25</v>
      </c>
      <c r="N431" s="7">
        <f t="shared" si="61"/>
        <v>45</v>
      </c>
      <c r="O431" s="7">
        <f t="shared" si="62"/>
        <v>0</v>
      </c>
      <c r="P431" s="7">
        <f t="shared" si="63"/>
        <v>16.5</v>
      </c>
      <c r="Q431" s="8">
        <f t="shared" si="64"/>
        <v>26.975000000000001</v>
      </c>
      <c r="R431" s="8">
        <f t="shared" si="65"/>
        <v>18.125</v>
      </c>
      <c r="S431" s="8">
        <f t="shared" si="66"/>
        <v>17.925000000000001</v>
      </c>
      <c r="T431" s="8">
        <f t="shared" si="67"/>
        <v>21.625</v>
      </c>
      <c r="U431" s="7">
        <f t="shared" si="68"/>
        <v>21.008333333333336</v>
      </c>
      <c r="V431" s="7">
        <f t="shared" si="69"/>
        <v>21.162500000000001</v>
      </c>
    </row>
    <row r="432" spans="1:22" ht="13.5" x14ac:dyDescent="0.25">
      <c r="A432" s="3">
        <f>RSI!A432</f>
        <v>45230</v>
      </c>
      <c r="B432" s="2">
        <f>RSI!B432</f>
        <v>18.6447</v>
      </c>
      <c r="C432" s="2">
        <f>RSI!I432</f>
        <v>41.82358988437003</v>
      </c>
      <c r="D432" s="2">
        <f>MACD!E432</f>
        <v>1.8515506567723605E-2</v>
      </c>
      <c r="E432" s="2">
        <f>MACD!F432</f>
        <v>2.6891555868306109E-2</v>
      </c>
      <c r="F432" s="2">
        <f>'Moving Avg'!D432</f>
        <v>18.618599999999997</v>
      </c>
      <c r="G432" s="2">
        <f>'Moving Avg'!F432</f>
        <v>18.692895000000004</v>
      </c>
      <c r="H432" s="2">
        <f>'Moving Avg'!G432</f>
        <v>18.984339999999989</v>
      </c>
      <c r="I432" s="2">
        <f>'Moving Avg'!H432</f>
        <v>19.550273000000011</v>
      </c>
      <c r="J432" s="5" t="str">
        <f>OBV!F432</f>
        <v>BEARISH</v>
      </c>
      <c r="K432" s="5" t="str">
        <f>OBV!G432</f>
        <v>NEUTRAL</v>
      </c>
      <c r="L432" s="5" t="str">
        <f>OBV!H432</f>
        <v>CONFIRMED BEARISH</v>
      </c>
      <c r="M432" s="7">
        <f t="shared" si="60"/>
        <v>25</v>
      </c>
      <c r="N432" s="7">
        <f t="shared" si="61"/>
        <v>45</v>
      </c>
      <c r="O432" s="7">
        <f t="shared" si="62"/>
        <v>0</v>
      </c>
      <c r="P432" s="7">
        <f t="shared" si="63"/>
        <v>16.5</v>
      </c>
      <c r="Q432" s="8">
        <f t="shared" si="64"/>
        <v>26.975000000000001</v>
      </c>
      <c r="R432" s="8">
        <f t="shared" si="65"/>
        <v>18.125</v>
      </c>
      <c r="S432" s="8">
        <f t="shared" si="66"/>
        <v>17.925000000000001</v>
      </c>
      <c r="T432" s="8">
        <f t="shared" si="67"/>
        <v>21.625</v>
      </c>
      <c r="U432" s="7">
        <f t="shared" si="68"/>
        <v>21.008333333333336</v>
      </c>
      <c r="V432" s="7">
        <f t="shared" si="69"/>
        <v>21.162500000000001</v>
      </c>
    </row>
    <row r="433" spans="1:22" ht="13.5" x14ac:dyDescent="0.25">
      <c r="A433" s="3">
        <f>RSI!A433</f>
        <v>45231</v>
      </c>
      <c r="B433" s="2">
        <f>RSI!B433</f>
        <v>18.592500000000001</v>
      </c>
      <c r="C433" s="2">
        <f>RSI!I433</f>
        <v>39.380657188117041</v>
      </c>
      <c r="D433" s="2">
        <f>MACD!E433</f>
        <v>-5.0883197411017989E-2</v>
      </c>
      <c r="E433" s="2">
        <f>MACD!F433</f>
        <v>1.133660521244129E-2</v>
      </c>
      <c r="F433" s="2">
        <f>'Moving Avg'!D433</f>
        <v>18.616859999999999</v>
      </c>
      <c r="G433" s="2">
        <f>'Moving Avg'!F433</f>
        <v>18.683770000000003</v>
      </c>
      <c r="H433" s="2">
        <f>'Moving Avg'!G433</f>
        <v>18.965043999999988</v>
      </c>
      <c r="I433" s="2">
        <f>'Moving Avg'!H433</f>
        <v>19.543803000000011</v>
      </c>
      <c r="J433" s="5" t="str">
        <f>OBV!F433</f>
        <v>BEARISH</v>
      </c>
      <c r="K433" s="5" t="str">
        <f>OBV!G433</f>
        <v>NEUTRAL</v>
      </c>
      <c r="L433" s="5" t="str">
        <f>OBV!H433</f>
        <v>CONFIRMED BEARISH</v>
      </c>
      <c r="M433" s="7">
        <f t="shared" si="60"/>
        <v>25</v>
      </c>
      <c r="N433" s="7">
        <f t="shared" si="61"/>
        <v>100</v>
      </c>
      <c r="O433" s="7">
        <f t="shared" si="62"/>
        <v>0</v>
      </c>
      <c r="P433" s="7">
        <f t="shared" si="63"/>
        <v>16.5</v>
      </c>
      <c r="Q433" s="8">
        <f t="shared" si="64"/>
        <v>46.225000000000001</v>
      </c>
      <c r="R433" s="8">
        <f t="shared" si="65"/>
        <v>29.125</v>
      </c>
      <c r="S433" s="8">
        <f t="shared" si="66"/>
        <v>26.175000000000001</v>
      </c>
      <c r="T433" s="8">
        <f t="shared" si="67"/>
        <v>35.375</v>
      </c>
      <c r="U433" s="7">
        <f t="shared" si="68"/>
        <v>33.841666666666661</v>
      </c>
      <c r="V433" s="7">
        <f t="shared" si="69"/>
        <v>34.224999999999994</v>
      </c>
    </row>
    <row r="434" spans="1:22" ht="13.5" x14ac:dyDescent="0.25">
      <c r="A434" s="3">
        <f>RSI!A434</f>
        <v>45232</v>
      </c>
      <c r="B434" s="2">
        <f>RSI!B434</f>
        <v>18.2361</v>
      </c>
      <c r="C434" s="2">
        <f>RSI!I434</f>
        <v>27.548955560570462</v>
      </c>
      <c r="D434" s="2">
        <f>MACD!E434</f>
        <v>-8.5849375948079398E-3</v>
      </c>
      <c r="E434" s="2">
        <f>MACD!F434</f>
        <v>7.3522966509914451E-3</v>
      </c>
      <c r="F434" s="2">
        <f>'Moving Avg'!D434</f>
        <v>18.543839999999999</v>
      </c>
      <c r="G434" s="2">
        <f>'Moving Avg'!F434</f>
        <v>18.656825000000001</v>
      </c>
      <c r="H434" s="2">
        <f>'Moving Avg'!G434</f>
        <v>18.938793999999987</v>
      </c>
      <c r="I434" s="2">
        <f>'Moving Avg'!H434</f>
        <v>19.534006000000012</v>
      </c>
      <c r="J434" s="5" t="str">
        <f>OBV!F434</f>
        <v>BEARISH</v>
      </c>
      <c r="K434" s="5" t="str">
        <f>OBV!G434</f>
        <v>NEUTRAL</v>
      </c>
      <c r="L434" s="5" t="str">
        <f>OBV!H434</f>
        <v>CONFIRMED BEARISH</v>
      </c>
      <c r="M434" s="7">
        <f t="shared" si="60"/>
        <v>50</v>
      </c>
      <c r="N434" s="7">
        <f t="shared" si="61"/>
        <v>45</v>
      </c>
      <c r="O434" s="7">
        <f t="shared" si="62"/>
        <v>0</v>
      </c>
      <c r="P434" s="7">
        <f t="shared" si="63"/>
        <v>16.5</v>
      </c>
      <c r="Q434" s="8">
        <f t="shared" si="64"/>
        <v>35.725000000000001</v>
      </c>
      <c r="R434" s="8">
        <f t="shared" si="65"/>
        <v>23.125</v>
      </c>
      <c r="S434" s="8">
        <f t="shared" si="66"/>
        <v>21.675000000000001</v>
      </c>
      <c r="T434" s="8">
        <f t="shared" si="67"/>
        <v>27.875</v>
      </c>
      <c r="U434" s="7">
        <f t="shared" si="68"/>
        <v>26.841666666666669</v>
      </c>
      <c r="V434" s="7">
        <f t="shared" si="69"/>
        <v>27.1</v>
      </c>
    </row>
    <row r="435" spans="1:22" ht="13.5" x14ac:dyDescent="0.25">
      <c r="A435" s="3">
        <f>RSI!A435</f>
        <v>45233</v>
      </c>
      <c r="B435" s="2">
        <f>RSI!B435</f>
        <v>18.218699999999998</v>
      </c>
      <c r="C435" s="2">
        <f>RSI!I435</f>
        <v>27.120546232654902</v>
      </c>
      <c r="D435" s="2">
        <f>MACD!E435</f>
        <v>3.1588171236638374E-2</v>
      </c>
      <c r="E435" s="2">
        <f>MACD!F435</f>
        <v>1.2199471568120832E-2</v>
      </c>
      <c r="F435" s="2">
        <f>'Moving Avg'!D435</f>
        <v>18.46734</v>
      </c>
      <c r="G435" s="2">
        <f>'Moving Avg'!F435</f>
        <v>18.629010000000001</v>
      </c>
      <c r="H435" s="2">
        <f>'Moving Avg'!G435</f>
        <v>18.912541999999988</v>
      </c>
      <c r="I435" s="2">
        <f>'Moving Avg'!H435</f>
        <v>19.526103000000013</v>
      </c>
      <c r="J435" s="5" t="str">
        <f>OBV!F435</f>
        <v>BEARISH</v>
      </c>
      <c r="K435" s="5" t="str">
        <f>OBV!G435</f>
        <v>NEUTRAL</v>
      </c>
      <c r="L435" s="5" t="str">
        <f>OBV!H435</f>
        <v>CONFIRMED BEARISH</v>
      </c>
      <c r="M435" s="7">
        <f t="shared" si="60"/>
        <v>50</v>
      </c>
      <c r="N435" s="7">
        <f t="shared" si="61"/>
        <v>0</v>
      </c>
      <c r="O435" s="7">
        <f t="shared" si="62"/>
        <v>0</v>
      </c>
      <c r="P435" s="7">
        <f t="shared" si="63"/>
        <v>16.5</v>
      </c>
      <c r="Q435" s="8">
        <f t="shared" si="64"/>
        <v>19.975000000000001</v>
      </c>
      <c r="R435" s="8">
        <f t="shared" si="65"/>
        <v>14.125</v>
      </c>
      <c r="S435" s="8">
        <f t="shared" si="66"/>
        <v>14.925000000000001</v>
      </c>
      <c r="T435" s="8">
        <f t="shared" si="67"/>
        <v>16.625</v>
      </c>
      <c r="U435" s="7">
        <f t="shared" si="68"/>
        <v>16.341666666666669</v>
      </c>
      <c r="V435" s="7">
        <f t="shared" si="69"/>
        <v>16.412500000000001</v>
      </c>
    </row>
    <row r="436" spans="1:22" ht="13.5" x14ac:dyDescent="0.25">
      <c r="A436" s="3">
        <f>RSI!A436</f>
        <v>45236</v>
      </c>
      <c r="B436" s="2">
        <f>RSI!B436</f>
        <v>18.4969</v>
      </c>
      <c r="C436" s="2">
        <f>RSI!I436</f>
        <v>42.513227235489623</v>
      </c>
      <c r="D436" s="2">
        <f>MACD!E436</f>
        <v>4.7940456831227607E-2</v>
      </c>
      <c r="E436" s="2">
        <f>MACD!F436</f>
        <v>1.9347668620742185E-2</v>
      </c>
      <c r="F436" s="2">
        <f>'Moving Avg'!D436</f>
        <v>18.43778</v>
      </c>
      <c r="G436" s="2">
        <f>'Moving Avg'!F436</f>
        <v>18.615105000000003</v>
      </c>
      <c r="H436" s="2">
        <f>'Moving Avg'!G436</f>
        <v>18.891507999999988</v>
      </c>
      <c r="I436" s="2">
        <f>'Moving Avg'!H436</f>
        <v>19.518165000000014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  <c r="M436" s="7">
        <f t="shared" si="60"/>
        <v>25</v>
      </c>
      <c r="N436" s="7">
        <f t="shared" si="61"/>
        <v>0</v>
      </c>
      <c r="O436" s="7">
        <f t="shared" si="62"/>
        <v>0</v>
      </c>
      <c r="P436" s="7">
        <f t="shared" si="63"/>
        <v>16.5</v>
      </c>
      <c r="Q436" s="8">
        <f t="shared" si="64"/>
        <v>11.225</v>
      </c>
      <c r="R436" s="8">
        <f t="shared" si="65"/>
        <v>9.125</v>
      </c>
      <c r="S436" s="8">
        <f t="shared" si="66"/>
        <v>11.175000000000001</v>
      </c>
      <c r="T436" s="8">
        <f t="shared" si="67"/>
        <v>10.375</v>
      </c>
      <c r="U436" s="7">
        <f t="shared" si="68"/>
        <v>10.508333333333335</v>
      </c>
      <c r="V436" s="7">
        <f t="shared" si="69"/>
        <v>10.475000000000001</v>
      </c>
    </row>
    <row r="437" spans="1:22" ht="13.5" x14ac:dyDescent="0.25">
      <c r="A437" s="3">
        <f>RSI!A437</f>
        <v>45237</v>
      </c>
      <c r="B437" s="2">
        <f>RSI!B437</f>
        <v>18.4969</v>
      </c>
      <c r="C437" s="2">
        <f>RSI!I437</f>
        <v>42.513227235489623</v>
      </c>
      <c r="D437" s="2">
        <f>MACD!E437</f>
        <v>6.1541928942869362E-2</v>
      </c>
      <c r="E437" s="2">
        <f>MACD!F437</f>
        <v>2.7786520685167619E-2</v>
      </c>
      <c r="F437" s="2">
        <f>'Moving Avg'!D437</f>
        <v>18.40822</v>
      </c>
      <c r="G437" s="2">
        <f>'Moving Avg'!F437</f>
        <v>18.601200000000002</v>
      </c>
      <c r="H437" s="2">
        <f>'Moving Avg'!G437</f>
        <v>18.87116799999999</v>
      </c>
      <c r="I437" s="2">
        <f>'Moving Avg'!H437</f>
        <v>19.511613500000013</v>
      </c>
      <c r="J437" s="5" t="str">
        <f>OBV!F437</f>
        <v>BEARISH</v>
      </c>
      <c r="K437" s="5" t="str">
        <f>OBV!G437</f>
        <v>NEUTRAL</v>
      </c>
      <c r="L437" s="5" t="str">
        <f>OBV!H437</f>
        <v>CONFIRMED BEARISH</v>
      </c>
      <c r="M437" s="7">
        <f t="shared" si="60"/>
        <v>25</v>
      </c>
      <c r="N437" s="7">
        <f t="shared" si="61"/>
        <v>0</v>
      </c>
      <c r="O437" s="7">
        <f t="shared" si="62"/>
        <v>0</v>
      </c>
      <c r="P437" s="7">
        <f t="shared" si="63"/>
        <v>16.5</v>
      </c>
      <c r="Q437" s="8">
        <f t="shared" si="64"/>
        <v>11.225</v>
      </c>
      <c r="R437" s="8">
        <f t="shared" si="65"/>
        <v>9.125</v>
      </c>
      <c r="S437" s="8">
        <f t="shared" si="66"/>
        <v>11.175000000000001</v>
      </c>
      <c r="T437" s="8">
        <f t="shared" si="67"/>
        <v>10.375</v>
      </c>
      <c r="U437" s="7">
        <f t="shared" si="68"/>
        <v>10.508333333333335</v>
      </c>
      <c r="V437" s="7">
        <f t="shared" si="69"/>
        <v>10.475000000000001</v>
      </c>
    </row>
    <row r="438" spans="1:22" ht="13.5" x14ac:dyDescent="0.25">
      <c r="A438" s="3">
        <f>RSI!A438</f>
        <v>45238</v>
      </c>
      <c r="B438" s="2">
        <f>RSI!B438</f>
        <v>18.4621</v>
      </c>
      <c r="C438" s="2">
        <f>RSI!I438</f>
        <v>41.249313678324512</v>
      </c>
      <c r="D438" s="2">
        <f>MACD!E438</f>
        <v>5.7927219868595614E-2</v>
      </c>
      <c r="E438" s="2">
        <f>MACD!F438</f>
        <v>3.3814660521853224E-2</v>
      </c>
      <c r="F438" s="2">
        <f>'Moving Avg'!D438</f>
        <v>18.38214</v>
      </c>
      <c r="G438" s="2">
        <f>'Moving Avg'!F438</f>
        <v>18.585554999999999</v>
      </c>
      <c r="H438" s="2">
        <f>'Moving Avg'!G438</f>
        <v>18.851869999999991</v>
      </c>
      <c r="I438" s="2">
        <f>'Moving Avg'!H438</f>
        <v>19.504927500000015</v>
      </c>
      <c r="J438" s="5" t="str">
        <f>OBV!F438</f>
        <v>BEARISH</v>
      </c>
      <c r="K438" s="5" t="str">
        <f>OBV!G438</f>
        <v>NEUTRAL</v>
      </c>
      <c r="L438" s="5" t="str">
        <f>OBV!H438</f>
        <v>CONFIRMED BEARISH</v>
      </c>
      <c r="M438" s="7">
        <f t="shared" si="60"/>
        <v>25</v>
      </c>
      <c r="N438" s="7">
        <f t="shared" si="61"/>
        <v>0</v>
      </c>
      <c r="O438" s="7">
        <f t="shared" si="62"/>
        <v>0</v>
      </c>
      <c r="P438" s="7">
        <f t="shared" si="63"/>
        <v>16.5</v>
      </c>
      <c r="Q438" s="8">
        <f t="shared" si="64"/>
        <v>11.225</v>
      </c>
      <c r="R438" s="8">
        <f t="shared" si="65"/>
        <v>9.125</v>
      </c>
      <c r="S438" s="8">
        <f t="shared" si="66"/>
        <v>11.175000000000001</v>
      </c>
      <c r="T438" s="8">
        <f t="shared" si="67"/>
        <v>10.375</v>
      </c>
      <c r="U438" s="7">
        <f t="shared" si="68"/>
        <v>10.508333333333335</v>
      </c>
      <c r="V438" s="7">
        <f t="shared" si="69"/>
        <v>10.475000000000001</v>
      </c>
    </row>
    <row r="439" spans="1:22" ht="13.5" x14ac:dyDescent="0.25">
      <c r="A439" s="3">
        <f>RSI!A439</f>
        <v>45239</v>
      </c>
      <c r="B439" s="2">
        <f>RSI!B439</f>
        <v>17.818899999999999</v>
      </c>
      <c r="C439" s="2">
        <f>RSI!I439</f>
        <v>25.914298053098662</v>
      </c>
      <c r="D439" s="2">
        <f>MACD!E439</f>
        <v>0.10366467321646056</v>
      </c>
      <c r="E439" s="2">
        <f>MACD!F439</f>
        <v>4.7784663060774696E-2</v>
      </c>
      <c r="F439" s="2">
        <f>'Moving Avg'!D439</f>
        <v>18.2987</v>
      </c>
      <c r="G439" s="2">
        <f>'Moving Avg'!F439</f>
        <v>18.537750000000003</v>
      </c>
      <c r="H439" s="2">
        <f>'Moving Avg'!G439</f>
        <v>18.820577999999987</v>
      </c>
      <c r="I439" s="2">
        <f>'Moving Avg'!H439</f>
        <v>19.498947500000014</v>
      </c>
      <c r="J439" s="5" t="str">
        <f>OBV!F439</f>
        <v>BEARISH</v>
      </c>
      <c r="K439" s="5" t="str">
        <f>OBV!G439</f>
        <v>NEUTRAL</v>
      </c>
      <c r="L439" s="5" t="str">
        <f>OBV!H439</f>
        <v>CONFIRMED BEARISH</v>
      </c>
      <c r="M439" s="7">
        <f t="shared" si="60"/>
        <v>50</v>
      </c>
      <c r="N439" s="7">
        <f t="shared" si="61"/>
        <v>0</v>
      </c>
      <c r="O439" s="7">
        <f t="shared" si="62"/>
        <v>0</v>
      </c>
      <c r="P439" s="7">
        <f t="shared" si="63"/>
        <v>16.5</v>
      </c>
      <c r="Q439" s="8">
        <f t="shared" si="64"/>
        <v>19.975000000000001</v>
      </c>
      <c r="R439" s="8">
        <f t="shared" si="65"/>
        <v>14.125</v>
      </c>
      <c r="S439" s="8">
        <f t="shared" si="66"/>
        <v>14.925000000000001</v>
      </c>
      <c r="T439" s="8">
        <f t="shared" si="67"/>
        <v>16.625</v>
      </c>
      <c r="U439" s="7">
        <f t="shared" si="68"/>
        <v>16.341666666666669</v>
      </c>
      <c r="V439" s="7">
        <f t="shared" si="69"/>
        <v>16.412500000000001</v>
      </c>
    </row>
    <row r="440" spans="1:22" ht="13.5" x14ac:dyDescent="0.25">
      <c r="A440" s="3">
        <f>RSI!A440</f>
        <v>45240</v>
      </c>
      <c r="B440" s="2">
        <f>RSI!B440</f>
        <v>17.818899999999999</v>
      </c>
      <c r="C440" s="2">
        <f>RSI!I440</f>
        <v>25.914298053098662</v>
      </c>
      <c r="D440" s="2">
        <f>MACD!E440</f>
        <v>0.14723259623012908</v>
      </c>
      <c r="E440" s="2">
        <f>MACD!F440</f>
        <v>6.7674249694645583E-2</v>
      </c>
      <c r="F440" s="2">
        <f>'Moving Avg'!D440</f>
        <v>18.21874</v>
      </c>
      <c r="G440" s="2">
        <f>'Moving Avg'!F440</f>
        <v>18.492550000000001</v>
      </c>
      <c r="H440" s="2">
        <f>'Moving Avg'!G440</f>
        <v>18.78928599999999</v>
      </c>
      <c r="I440" s="2">
        <f>'Moving Avg'!H440</f>
        <v>19.489006000000014</v>
      </c>
      <c r="J440" s="5" t="str">
        <f>OBV!F440</f>
        <v>BULLISH</v>
      </c>
      <c r="K440" s="5" t="str">
        <f>OBV!G440</f>
        <v>NEUTRAL</v>
      </c>
      <c r="L440" s="5" t="str">
        <f>OBV!H440</f>
        <v>BULLISH DIVERGENCE</v>
      </c>
      <c r="M440" s="7">
        <f t="shared" si="60"/>
        <v>50</v>
      </c>
      <c r="N440" s="7">
        <f t="shared" si="61"/>
        <v>0</v>
      </c>
      <c r="O440" s="7">
        <f t="shared" si="62"/>
        <v>0</v>
      </c>
      <c r="P440" s="7">
        <f t="shared" si="63"/>
        <v>66.5</v>
      </c>
      <c r="Q440" s="8">
        <f t="shared" si="64"/>
        <v>27.475000000000001</v>
      </c>
      <c r="R440" s="8">
        <f t="shared" si="65"/>
        <v>26.625</v>
      </c>
      <c r="S440" s="8">
        <f t="shared" si="66"/>
        <v>37.424999999999997</v>
      </c>
      <c r="T440" s="8">
        <f t="shared" si="67"/>
        <v>29.125</v>
      </c>
      <c r="U440" s="7">
        <f t="shared" si="68"/>
        <v>30.508333333333336</v>
      </c>
      <c r="V440" s="7">
        <f t="shared" si="69"/>
        <v>30.162500000000001</v>
      </c>
    </row>
    <row r="441" spans="1:22" ht="13.5" x14ac:dyDescent="0.25">
      <c r="A441" s="3">
        <f>RSI!A441</f>
        <v>45243</v>
      </c>
      <c r="B441" s="2">
        <f>RSI!B441</f>
        <v>17.3843</v>
      </c>
      <c r="C441" s="2">
        <f>RSI!I441</f>
        <v>20.067961547455155</v>
      </c>
      <c r="D441" s="2">
        <f>MACD!E441</f>
        <v>0.22748914450317059</v>
      </c>
      <c r="E441" s="2">
        <f>MACD!F441</f>
        <v>9.9637228656350579E-2</v>
      </c>
      <c r="F441" s="2">
        <f>'Moving Avg'!D441</f>
        <v>17.996220000000001</v>
      </c>
      <c r="G441" s="2">
        <f>'Moving Avg'!F441</f>
        <v>18.425619999999999</v>
      </c>
      <c r="H441" s="2">
        <f>'Moving Avg'!G441</f>
        <v>18.747737999999991</v>
      </c>
      <c r="I441" s="2">
        <f>'Moving Avg'!H441</f>
        <v>19.476891500000015</v>
      </c>
      <c r="J441" s="5" t="str">
        <f>OBV!F441</f>
        <v>BEARISH</v>
      </c>
      <c r="K441" s="5" t="str">
        <f>OBV!G441</f>
        <v>NEUTRAL</v>
      </c>
      <c r="L441" s="5" t="str">
        <f>OBV!H441</f>
        <v>CONFIRMED BEARISH</v>
      </c>
      <c r="M441" s="7">
        <f t="shared" si="60"/>
        <v>50</v>
      </c>
      <c r="N441" s="7">
        <f t="shared" si="61"/>
        <v>0</v>
      </c>
      <c r="O441" s="7">
        <f t="shared" si="62"/>
        <v>0</v>
      </c>
      <c r="P441" s="7">
        <f t="shared" si="63"/>
        <v>16.5</v>
      </c>
      <c r="Q441" s="8">
        <f t="shared" si="64"/>
        <v>19.975000000000001</v>
      </c>
      <c r="R441" s="8">
        <f t="shared" si="65"/>
        <v>14.125</v>
      </c>
      <c r="S441" s="8">
        <f t="shared" si="66"/>
        <v>14.925000000000001</v>
      </c>
      <c r="T441" s="8">
        <f t="shared" si="67"/>
        <v>16.625</v>
      </c>
      <c r="U441" s="7">
        <f t="shared" si="68"/>
        <v>16.341666666666669</v>
      </c>
      <c r="V441" s="7">
        <f t="shared" si="69"/>
        <v>16.412500000000001</v>
      </c>
    </row>
    <row r="442" spans="1:22" ht="13.5" x14ac:dyDescent="0.25">
      <c r="A442" s="3">
        <f>RSI!A442</f>
        <v>45244</v>
      </c>
      <c r="B442" s="2">
        <f>RSI!B442</f>
        <v>18.427399999999999</v>
      </c>
      <c r="C442" s="2">
        <f>RSI!I442</f>
        <v>49.510118251018916</v>
      </c>
      <c r="D442" s="2">
        <f>MACD!E442</f>
        <v>0.22487260375409335</v>
      </c>
      <c r="E442" s="2">
        <f>MACD!F442</f>
        <v>0.12468430367589914</v>
      </c>
      <c r="F442" s="2">
        <f>'Moving Avg'!D442</f>
        <v>17.982319999999998</v>
      </c>
      <c r="G442" s="2">
        <f>'Moving Avg'!F442</f>
        <v>18.410844999999998</v>
      </c>
      <c r="H442" s="2">
        <f>'Moving Avg'!G442</f>
        <v>18.728615999999992</v>
      </c>
      <c r="I442" s="2">
        <f>'Moving Avg'!H442</f>
        <v>19.470784500000015</v>
      </c>
      <c r="J442" s="5" t="str">
        <f>OBV!F442</f>
        <v>BULLISH</v>
      </c>
      <c r="K442" s="5" t="str">
        <f>OBV!G442</f>
        <v>NEUTRAL</v>
      </c>
      <c r="L442" s="5" t="str">
        <f>OBV!H442</f>
        <v>BULLISH DIVERGENCE</v>
      </c>
      <c r="M442" s="7">
        <f t="shared" si="60"/>
        <v>25</v>
      </c>
      <c r="N442" s="7">
        <f t="shared" si="61"/>
        <v>0</v>
      </c>
      <c r="O442" s="7">
        <f t="shared" si="62"/>
        <v>0</v>
      </c>
      <c r="P442" s="7">
        <f t="shared" si="63"/>
        <v>66.5</v>
      </c>
      <c r="Q442" s="8">
        <f t="shared" si="64"/>
        <v>18.725000000000001</v>
      </c>
      <c r="R442" s="8">
        <f t="shared" si="65"/>
        <v>21.625</v>
      </c>
      <c r="S442" s="8">
        <f t="shared" si="66"/>
        <v>33.674999999999997</v>
      </c>
      <c r="T442" s="8">
        <f t="shared" si="67"/>
        <v>22.875</v>
      </c>
      <c r="U442" s="7">
        <f t="shared" si="68"/>
        <v>24.675000000000001</v>
      </c>
      <c r="V442" s="7">
        <f t="shared" si="69"/>
        <v>24.225000000000001</v>
      </c>
    </row>
    <row r="443" spans="1:22" ht="13.5" x14ac:dyDescent="0.25">
      <c r="A443" s="3">
        <f>RSI!A443</f>
        <v>45245</v>
      </c>
      <c r="B443" s="2">
        <f>RSI!B443</f>
        <v>18.427399999999999</v>
      </c>
      <c r="C443" s="2">
        <f>RSI!I443</f>
        <v>49.510118251018916</v>
      </c>
      <c r="D443" s="2">
        <f>MACD!E443</f>
        <v>0.2147055407312628</v>
      </c>
      <c r="E443" s="2">
        <f>MACD!F443</f>
        <v>0.14268855108697187</v>
      </c>
      <c r="F443" s="2">
        <f>'Moving Avg'!D443</f>
        <v>17.975380000000001</v>
      </c>
      <c r="G443" s="2">
        <f>'Moving Avg'!F443</f>
        <v>18.419539999999998</v>
      </c>
      <c r="H443" s="2">
        <f>'Moving Avg'!G443</f>
        <v>18.709493999999992</v>
      </c>
      <c r="I443" s="2">
        <f>'Moving Avg'!H443</f>
        <v>19.463885500000014</v>
      </c>
      <c r="J443" s="5" t="str">
        <f>OBV!F443</f>
        <v>BULLISH</v>
      </c>
      <c r="K443" s="5" t="str">
        <f>OBV!G443</f>
        <v>NEUTRAL</v>
      </c>
      <c r="L443" s="5" t="str">
        <f>OBV!H443</f>
        <v>BULLISH DIVERGENCE</v>
      </c>
      <c r="M443" s="7">
        <f t="shared" si="60"/>
        <v>25</v>
      </c>
      <c r="N443" s="7">
        <f t="shared" si="61"/>
        <v>0</v>
      </c>
      <c r="O443" s="7">
        <f t="shared" si="62"/>
        <v>0</v>
      </c>
      <c r="P443" s="7">
        <f t="shared" si="63"/>
        <v>66.5</v>
      </c>
      <c r="Q443" s="8">
        <f t="shared" si="64"/>
        <v>18.725000000000001</v>
      </c>
      <c r="R443" s="8">
        <f t="shared" si="65"/>
        <v>21.625</v>
      </c>
      <c r="S443" s="8">
        <f t="shared" si="66"/>
        <v>33.674999999999997</v>
      </c>
      <c r="T443" s="8">
        <f t="shared" si="67"/>
        <v>22.875</v>
      </c>
      <c r="U443" s="7">
        <f t="shared" si="68"/>
        <v>24.675000000000001</v>
      </c>
      <c r="V443" s="7">
        <f t="shared" si="69"/>
        <v>24.225000000000001</v>
      </c>
    </row>
    <row r="444" spans="1:22" ht="13.5" x14ac:dyDescent="0.25">
      <c r="A444" s="3">
        <f>RSI!A444</f>
        <v>45246</v>
      </c>
      <c r="B444" s="2">
        <f>RSI!B444</f>
        <v>17.3843</v>
      </c>
      <c r="C444" s="2">
        <f>RSI!I444</f>
        <v>34.690699859635657</v>
      </c>
      <c r="D444" s="2">
        <f>MACD!E444</f>
        <v>0.22861048519222393</v>
      </c>
      <c r="E444" s="2">
        <f>MACD!F444</f>
        <v>0.15987293790802229</v>
      </c>
      <c r="F444" s="2">
        <f>'Moving Avg'!D444</f>
        <v>17.888459999999998</v>
      </c>
      <c r="G444" s="2">
        <f>'Moving Avg'!F444</f>
        <v>18.352174999999995</v>
      </c>
      <c r="H444" s="2">
        <f>'Moving Avg'!G444</f>
        <v>18.669509999999992</v>
      </c>
      <c r="I444" s="2">
        <f>'Moving Avg'!H444</f>
        <v>19.451771000000015</v>
      </c>
      <c r="J444" s="5" t="str">
        <f>OBV!F444</f>
        <v>BEARISH</v>
      </c>
      <c r="K444" s="5" t="str">
        <f>OBV!G444</f>
        <v>NEUTRAL</v>
      </c>
      <c r="L444" s="5" t="str">
        <f>OBV!H444</f>
        <v>CONFIRMED BEARISH</v>
      </c>
      <c r="M444" s="7">
        <f t="shared" si="60"/>
        <v>25</v>
      </c>
      <c r="N444" s="7">
        <f t="shared" si="61"/>
        <v>0</v>
      </c>
      <c r="O444" s="7">
        <f t="shared" si="62"/>
        <v>0</v>
      </c>
      <c r="P444" s="7">
        <f t="shared" si="63"/>
        <v>16.5</v>
      </c>
      <c r="Q444" s="8">
        <f t="shared" si="64"/>
        <v>11.225</v>
      </c>
      <c r="R444" s="8">
        <f t="shared" si="65"/>
        <v>9.125</v>
      </c>
      <c r="S444" s="8">
        <f t="shared" si="66"/>
        <v>11.175000000000001</v>
      </c>
      <c r="T444" s="8">
        <f t="shared" si="67"/>
        <v>10.375</v>
      </c>
      <c r="U444" s="7">
        <f t="shared" si="68"/>
        <v>10.508333333333335</v>
      </c>
      <c r="V444" s="7">
        <f t="shared" si="69"/>
        <v>10.475000000000001</v>
      </c>
    </row>
    <row r="445" spans="1:22" ht="13.5" x14ac:dyDescent="0.25">
      <c r="A445" s="3">
        <f>RSI!A445</f>
        <v>45247</v>
      </c>
      <c r="B445" s="2">
        <f>RSI!B445</f>
        <v>17.3843</v>
      </c>
      <c r="C445" s="2">
        <f>RSI!I445</f>
        <v>34.690699859635643</v>
      </c>
      <c r="D445" s="2">
        <f>MACD!E445</f>
        <v>0.24392962418366437</v>
      </c>
      <c r="E445" s="2">
        <f>MACD!F445</f>
        <v>0.17668427516315072</v>
      </c>
      <c r="F445" s="2">
        <f>'Moving Avg'!D445</f>
        <v>17.801539999999999</v>
      </c>
      <c r="G445" s="2">
        <f>'Moving Avg'!F445</f>
        <v>18.284809999999997</v>
      </c>
      <c r="H445" s="2">
        <f>'Moving Avg'!G445</f>
        <v>18.652647999999992</v>
      </c>
      <c r="I445" s="2">
        <f>'Moving Avg'!H445</f>
        <v>19.439656500000016</v>
      </c>
      <c r="J445" s="5" t="str">
        <f>OBV!F445</f>
        <v>BEARISH</v>
      </c>
      <c r="K445" s="5" t="str">
        <f>OBV!G445</f>
        <v>NEUTRAL</v>
      </c>
      <c r="L445" s="5" t="str">
        <f>OBV!H445</f>
        <v>CONFIRMED BEARISH</v>
      </c>
      <c r="M445" s="7">
        <f t="shared" si="60"/>
        <v>25</v>
      </c>
      <c r="N445" s="7">
        <f t="shared" si="61"/>
        <v>0</v>
      </c>
      <c r="O445" s="7">
        <f t="shared" si="62"/>
        <v>0</v>
      </c>
      <c r="P445" s="7">
        <f t="shared" si="63"/>
        <v>16.5</v>
      </c>
      <c r="Q445" s="8">
        <f t="shared" si="64"/>
        <v>11.225</v>
      </c>
      <c r="R445" s="8">
        <f t="shared" si="65"/>
        <v>9.125</v>
      </c>
      <c r="S445" s="8">
        <f t="shared" si="66"/>
        <v>11.175000000000001</v>
      </c>
      <c r="T445" s="8">
        <f t="shared" si="67"/>
        <v>10.375</v>
      </c>
      <c r="U445" s="7">
        <f t="shared" si="68"/>
        <v>10.508333333333335</v>
      </c>
      <c r="V445" s="7">
        <f t="shared" si="69"/>
        <v>10.475000000000001</v>
      </c>
    </row>
    <row r="446" spans="1:22" ht="13.5" x14ac:dyDescent="0.25">
      <c r="A446" s="3">
        <f>RSI!A446</f>
        <v>45250</v>
      </c>
      <c r="B446" s="2">
        <f>RSI!B446</f>
        <v>17.3843</v>
      </c>
      <c r="C446" s="2">
        <f>RSI!I446</f>
        <v>34.690699859635643</v>
      </c>
      <c r="D446" s="2">
        <f>MACD!E446</f>
        <v>0.30546080573896717</v>
      </c>
      <c r="E446" s="2">
        <f>MACD!F446</f>
        <v>0.20243958127831402</v>
      </c>
      <c r="F446" s="2">
        <f>'Moving Avg'!D446</f>
        <v>17.801539999999996</v>
      </c>
      <c r="G446" s="2">
        <f>'Moving Avg'!F446</f>
        <v>18.217444999999998</v>
      </c>
      <c r="H446" s="2">
        <f>'Moving Avg'!G446</f>
        <v>18.617879999999996</v>
      </c>
      <c r="I446" s="2">
        <f>'Moving Avg'!H446</f>
        <v>19.427660500000016</v>
      </c>
      <c r="J446" s="5" t="str">
        <f>OBV!F446</f>
        <v>BULLISH</v>
      </c>
      <c r="K446" s="5" t="str">
        <f>OBV!G446</f>
        <v>NEUTRAL</v>
      </c>
      <c r="L446" s="5" t="str">
        <f>OBV!H446</f>
        <v>NEUTRAL</v>
      </c>
      <c r="M446" s="7">
        <f t="shared" si="60"/>
        <v>25</v>
      </c>
      <c r="N446" s="7">
        <f t="shared" si="61"/>
        <v>0</v>
      </c>
      <c r="O446" s="7">
        <f t="shared" si="62"/>
        <v>0</v>
      </c>
      <c r="P446" s="7">
        <f t="shared" si="63"/>
        <v>49.5</v>
      </c>
      <c r="Q446" s="8">
        <f t="shared" si="64"/>
        <v>16.175000000000001</v>
      </c>
      <c r="R446" s="8">
        <f t="shared" si="65"/>
        <v>17.375</v>
      </c>
      <c r="S446" s="8">
        <f t="shared" si="66"/>
        <v>26.025000000000002</v>
      </c>
      <c r="T446" s="8">
        <f t="shared" si="67"/>
        <v>18.625</v>
      </c>
      <c r="U446" s="7">
        <f t="shared" si="68"/>
        <v>19.858333333333334</v>
      </c>
      <c r="V446" s="7">
        <f t="shared" si="69"/>
        <v>19.55</v>
      </c>
    </row>
    <row r="447" spans="1:22" ht="13.5" x14ac:dyDescent="0.25">
      <c r="A447" s="3">
        <f>RSI!A447</f>
        <v>45251</v>
      </c>
      <c r="B447" s="2">
        <f>RSI!B447</f>
        <v>17.3843</v>
      </c>
      <c r="C447" s="2">
        <f>RSI!I447</f>
        <v>34.690699859635643</v>
      </c>
      <c r="D447" s="2">
        <f>MACD!E447</f>
        <v>0.36286716387216345</v>
      </c>
      <c r="E447" s="2">
        <f>MACD!F447</f>
        <v>0.23452509779708391</v>
      </c>
      <c r="F447" s="2">
        <f>'Moving Avg'!D447</f>
        <v>17.592919999999999</v>
      </c>
      <c r="G447" s="2">
        <f>'Moving Avg'!F447</f>
        <v>18.150514999999995</v>
      </c>
      <c r="H447" s="2">
        <f>'Moving Avg'!G447</f>
        <v>18.583111999999993</v>
      </c>
      <c r="I447" s="2">
        <f>'Moving Avg'!H447</f>
        <v>19.415704500000018</v>
      </c>
      <c r="J447" s="5" t="str">
        <f>OBV!F447</f>
        <v>BEARISH</v>
      </c>
      <c r="K447" s="5" t="str">
        <f>OBV!G447</f>
        <v>NEUTRAL</v>
      </c>
      <c r="L447" s="5" t="str">
        <f>OBV!H447</f>
        <v>CONFIRMED BEARISH</v>
      </c>
      <c r="M447" s="7">
        <f t="shared" si="60"/>
        <v>25</v>
      </c>
      <c r="N447" s="7">
        <f t="shared" si="61"/>
        <v>0</v>
      </c>
      <c r="O447" s="7">
        <f t="shared" si="62"/>
        <v>0</v>
      </c>
      <c r="P447" s="7">
        <f t="shared" si="63"/>
        <v>16.5</v>
      </c>
      <c r="Q447" s="8">
        <f t="shared" si="64"/>
        <v>11.225</v>
      </c>
      <c r="R447" s="8">
        <f t="shared" si="65"/>
        <v>9.125</v>
      </c>
      <c r="S447" s="8">
        <f t="shared" si="66"/>
        <v>11.175000000000001</v>
      </c>
      <c r="T447" s="8">
        <f t="shared" si="67"/>
        <v>10.375</v>
      </c>
      <c r="U447" s="7">
        <f t="shared" si="68"/>
        <v>10.508333333333335</v>
      </c>
      <c r="V447" s="7">
        <f t="shared" si="69"/>
        <v>10.475000000000001</v>
      </c>
    </row>
    <row r="448" spans="1:22" ht="13.5" x14ac:dyDescent="0.25">
      <c r="A448" s="3">
        <f>RSI!A448</f>
        <v>45252</v>
      </c>
      <c r="B448" s="2">
        <f>RSI!B448</f>
        <v>17.3843</v>
      </c>
      <c r="C448" s="2">
        <f>RSI!I448</f>
        <v>34.690699859635643</v>
      </c>
      <c r="D448" s="2">
        <f>MACD!E448</f>
        <v>0.41103377307769406</v>
      </c>
      <c r="E448" s="2">
        <f>MACD!F448</f>
        <v>0.26982683285320597</v>
      </c>
      <c r="F448" s="2">
        <f>'Moving Avg'!D448</f>
        <v>17.3843</v>
      </c>
      <c r="G448" s="2">
        <f>'Moving Avg'!F448</f>
        <v>18.089669999999998</v>
      </c>
      <c r="H448" s="2">
        <f>'Moving Avg'!G448</f>
        <v>18.548343999999997</v>
      </c>
      <c r="I448" s="2">
        <f>'Moving Avg'!H448</f>
        <v>19.40374850000002</v>
      </c>
      <c r="J448" s="5" t="str">
        <f>OBV!F448</f>
        <v>BEARISH</v>
      </c>
      <c r="K448" s="5" t="str">
        <f>OBV!G448</f>
        <v>NEUTRAL</v>
      </c>
      <c r="L448" s="5" t="str">
        <f>OBV!H448</f>
        <v>CONFIRMED BEARISH</v>
      </c>
      <c r="M448" s="7">
        <f t="shared" si="60"/>
        <v>25</v>
      </c>
      <c r="N448" s="7">
        <f t="shared" si="61"/>
        <v>0</v>
      </c>
      <c r="O448" s="7">
        <f t="shared" si="62"/>
        <v>0</v>
      </c>
      <c r="P448" s="7">
        <f t="shared" si="63"/>
        <v>16.5</v>
      </c>
      <c r="Q448" s="8">
        <f t="shared" si="64"/>
        <v>11.225</v>
      </c>
      <c r="R448" s="8">
        <f t="shared" si="65"/>
        <v>9.125</v>
      </c>
      <c r="S448" s="8">
        <f t="shared" si="66"/>
        <v>11.175000000000001</v>
      </c>
      <c r="T448" s="8">
        <f t="shared" si="67"/>
        <v>10.375</v>
      </c>
      <c r="U448" s="7">
        <f t="shared" si="68"/>
        <v>10.508333333333335</v>
      </c>
      <c r="V448" s="7">
        <f t="shared" si="69"/>
        <v>10.475000000000001</v>
      </c>
    </row>
    <row r="449" spans="1:22" ht="13.5" x14ac:dyDescent="0.25">
      <c r="A449" s="3">
        <f>RSI!A449</f>
        <v>45253</v>
      </c>
      <c r="B449" s="2">
        <f>RSI!B449</f>
        <v>17.3843</v>
      </c>
      <c r="C449" s="2">
        <f>RSI!I449</f>
        <v>34.690699859635643</v>
      </c>
      <c r="D449" s="2">
        <f>MACD!E449</f>
        <v>0.35741577432900584</v>
      </c>
      <c r="E449" s="2">
        <f>MACD!F449</f>
        <v>0.28734462114836595</v>
      </c>
      <c r="F449" s="2">
        <f>'Moving Avg'!D449</f>
        <v>17.3843</v>
      </c>
      <c r="G449" s="2">
        <f>'Moving Avg'!F449</f>
        <v>18.028824999999998</v>
      </c>
      <c r="H449" s="2">
        <f>'Moving Avg'!G449</f>
        <v>18.513576</v>
      </c>
      <c r="I449" s="2">
        <f>'Moving Avg'!H449</f>
        <v>19.38989100000002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  <c r="M449" s="7">
        <f t="shared" si="60"/>
        <v>25</v>
      </c>
      <c r="N449" s="7">
        <f t="shared" si="61"/>
        <v>0</v>
      </c>
      <c r="O449" s="7">
        <f t="shared" si="62"/>
        <v>0</v>
      </c>
      <c r="P449" s="7">
        <f t="shared" si="63"/>
        <v>33</v>
      </c>
      <c r="Q449" s="8">
        <f t="shared" si="64"/>
        <v>13.7</v>
      </c>
      <c r="R449" s="8">
        <f t="shared" si="65"/>
        <v>13.25</v>
      </c>
      <c r="S449" s="8">
        <f t="shared" si="66"/>
        <v>18.600000000000001</v>
      </c>
      <c r="T449" s="8">
        <f t="shared" si="67"/>
        <v>14.5</v>
      </c>
      <c r="U449" s="7">
        <f t="shared" si="68"/>
        <v>15.183333333333332</v>
      </c>
      <c r="V449" s="7">
        <f t="shared" si="69"/>
        <v>15.012499999999999</v>
      </c>
    </row>
    <row r="450" spans="1:22" ht="13.5" x14ac:dyDescent="0.25">
      <c r="A450" s="3">
        <f>RSI!A450</f>
        <v>45254</v>
      </c>
      <c r="B450" s="2">
        <f>RSI!B450</f>
        <v>17.375599999999999</v>
      </c>
      <c r="C450" s="2">
        <f>RSI!I450</f>
        <v>34.556125091327786</v>
      </c>
      <c r="D450" s="2">
        <f>MACD!E450</f>
        <v>0.31693140751075433</v>
      </c>
      <c r="E450" s="2">
        <f>MACD!F450</f>
        <v>0.29326197842084367</v>
      </c>
      <c r="F450" s="2">
        <f>'Moving Avg'!D450</f>
        <v>17.382560000000002</v>
      </c>
      <c r="G450" s="2">
        <f>'Moving Avg'!F450</f>
        <v>17.967544999999998</v>
      </c>
      <c r="H450" s="2">
        <f>'Moving Avg'!G450</f>
        <v>18.478634000000003</v>
      </c>
      <c r="I450" s="2">
        <f>'Moving Avg'!H450</f>
        <v>19.378208000000019</v>
      </c>
      <c r="J450" s="5" t="str">
        <f>OBV!F450</f>
        <v>BEARISH</v>
      </c>
      <c r="K450" s="5" t="str">
        <f>OBV!G450</f>
        <v>NEUTRAL</v>
      </c>
      <c r="L450" s="5" t="str">
        <f>OBV!H450</f>
        <v>CONFIRMED BEARISH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0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16.5</v>
      </c>
      <c r="Q450" s="8">
        <f t="shared" si="64"/>
        <v>11.225</v>
      </c>
      <c r="R450" s="8">
        <f t="shared" si="65"/>
        <v>9.125</v>
      </c>
      <c r="S450" s="8">
        <f t="shared" si="66"/>
        <v>11.175000000000001</v>
      </c>
      <c r="T450" s="8">
        <f t="shared" si="67"/>
        <v>10.375</v>
      </c>
      <c r="U450" s="7">
        <f t="shared" si="68"/>
        <v>10.508333333333335</v>
      </c>
      <c r="V450" s="7">
        <f t="shared" si="69"/>
        <v>10.475000000000001</v>
      </c>
    </row>
    <row r="451" spans="1:22" ht="13.5" x14ac:dyDescent="0.25">
      <c r="A451" s="3">
        <f>RSI!A451</f>
        <v>45257</v>
      </c>
      <c r="B451" s="2">
        <f>RSI!B451</f>
        <v>17.366900000000001</v>
      </c>
      <c r="C451" s="2">
        <f>RSI!I451</f>
        <v>34.412361227746501</v>
      </c>
      <c r="D451" s="2">
        <f>MACD!E451</f>
        <v>0.22043589040231382</v>
      </c>
      <c r="E451" s="2">
        <f>MACD!F451</f>
        <v>0.27869676081713773</v>
      </c>
      <c r="F451" s="2">
        <f>'Moving Avg'!D451</f>
        <v>17.379080000000002</v>
      </c>
      <c r="G451" s="2">
        <f>'Moving Avg'!F451</f>
        <v>17.903654999999997</v>
      </c>
      <c r="H451" s="2">
        <f>'Moving Avg'!G451</f>
        <v>18.443692000000002</v>
      </c>
      <c r="I451" s="2">
        <f>'Moving Avg'!H451</f>
        <v>19.366481500000017</v>
      </c>
      <c r="J451" s="5" t="str">
        <f>OBV!F451</f>
        <v>BEARISH</v>
      </c>
      <c r="K451" s="5" t="str">
        <f>OBV!G451</f>
        <v>NEUTRAL</v>
      </c>
      <c r="L451" s="5" t="str">
        <f>OBV!H451</f>
        <v>CONFIRMED BEARISH</v>
      </c>
      <c r="M451" s="7">
        <f t="shared" si="70"/>
        <v>25</v>
      </c>
      <c r="N451" s="7">
        <f t="shared" si="71"/>
        <v>100</v>
      </c>
      <c r="O451" s="7">
        <f t="shared" si="72"/>
        <v>0</v>
      </c>
      <c r="P451" s="7">
        <f t="shared" si="73"/>
        <v>16.5</v>
      </c>
      <c r="Q451" s="8">
        <f t="shared" ref="Q451:Q514" si="74">0.35*M451+N451*0.35+O451*0.15+P451*0.15</f>
        <v>46.225000000000001</v>
      </c>
      <c r="R451" s="8">
        <f t="shared" ref="R451:R514" si="75">M451*0.2+N451*0.2+O451*0.35+P451*0.25</f>
        <v>29.125</v>
      </c>
      <c r="S451" s="8">
        <f t="shared" ref="S451:S514" si="76">M451*0.15+N451*0.15+O451*0.25+P451*0.45</f>
        <v>26.175000000000001</v>
      </c>
      <c r="T451" s="8">
        <f t="shared" ref="T451:T514" si="77">0.25*SUM(M451:P451)</f>
        <v>35.375</v>
      </c>
      <c r="U451" s="7">
        <f t="shared" ref="U451:U514" si="78">SUM(Q451:S451)/3</f>
        <v>33.841666666666661</v>
      </c>
      <c r="V451" s="7">
        <f t="shared" ref="V451:V514" si="79">SUM(Q451:T451)/4</f>
        <v>34.224999999999994</v>
      </c>
    </row>
    <row r="452" spans="1:22" ht="13.5" x14ac:dyDescent="0.25">
      <c r="A452" s="3">
        <f>RSI!A452</f>
        <v>45258</v>
      </c>
      <c r="B452" s="2">
        <f>RSI!B452</f>
        <v>17.366900000000001</v>
      </c>
      <c r="C452" s="2">
        <f>RSI!I452</f>
        <v>34.412361227746501</v>
      </c>
      <c r="D452" s="2">
        <f>MACD!E452</f>
        <v>0.30299711328997958</v>
      </c>
      <c r="E452" s="2">
        <f>MACD!F452</f>
        <v>0.28355683131170611</v>
      </c>
      <c r="F452" s="2">
        <f>'Moving Avg'!D452</f>
        <v>17.375599999999999</v>
      </c>
      <c r="G452" s="2">
        <f>'Moving Avg'!F452</f>
        <v>17.839764999999996</v>
      </c>
      <c r="H452" s="2">
        <f>'Moving Avg'!G452</f>
        <v>18.408750000000005</v>
      </c>
      <c r="I452" s="2">
        <f>'Moving Avg'!H452</f>
        <v>19.354715500000015</v>
      </c>
      <c r="J452" s="5" t="str">
        <f>OBV!F452</f>
        <v>BEARISH</v>
      </c>
      <c r="K452" s="5" t="str">
        <f>OBV!G452</f>
        <v>NEUTRAL</v>
      </c>
      <c r="L452" s="5" t="str">
        <f>OBV!H452</f>
        <v>CONFIRMED BEARISH</v>
      </c>
      <c r="M452" s="7">
        <f t="shared" si="70"/>
        <v>25</v>
      </c>
      <c r="N452" s="7">
        <f t="shared" si="71"/>
        <v>0</v>
      </c>
      <c r="O452" s="7">
        <f t="shared" si="72"/>
        <v>0</v>
      </c>
      <c r="P452" s="7">
        <f t="shared" si="73"/>
        <v>16.5</v>
      </c>
      <c r="Q452" s="8">
        <f t="shared" si="74"/>
        <v>11.225</v>
      </c>
      <c r="R452" s="8">
        <f t="shared" si="75"/>
        <v>9.125</v>
      </c>
      <c r="S452" s="8">
        <f t="shared" si="76"/>
        <v>11.175000000000001</v>
      </c>
      <c r="T452" s="8">
        <f t="shared" si="77"/>
        <v>10.375</v>
      </c>
      <c r="U452" s="7">
        <f t="shared" si="78"/>
        <v>10.508333333333335</v>
      </c>
      <c r="V452" s="7">
        <f t="shared" si="79"/>
        <v>10.475000000000001</v>
      </c>
    </row>
    <row r="453" spans="1:22" ht="13.5" x14ac:dyDescent="0.25">
      <c r="A453" s="3">
        <f>RSI!A453</f>
        <v>45259</v>
      </c>
      <c r="B453" s="2">
        <f>RSI!B453</f>
        <v>17.366900000000001</v>
      </c>
      <c r="C453" s="2">
        <f>RSI!I453</f>
        <v>34.412361227746501</v>
      </c>
      <c r="D453" s="2">
        <f>MACD!E453</f>
        <v>0.3763143436060723</v>
      </c>
      <c r="E453" s="2">
        <f>MACD!F453</f>
        <v>0.30210833377057933</v>
      </c>
      <c r="F453" s="2">
        <f>'Moving Avg'!D453</f>
        <v>17.372120000000002</v>
      </c>
      <c r="G453" s="2">
        <f>'Moving Avg'!F453</f>
        <v>17.778484999999996</v>
      </c>
      <c r="H453" s="2">
        <f>'Moving Avg'!G453</f>
        <v>18.373808000000004</v>
      </c>
      <c r="I453" s="2">
        <f>'Moving Avg'!H453</f>
        <v>19.343345500000012</v>
      </c>
      <c r="J453" s="5" t="str">
        <f>OBV!F453</f>
        <v>BEARISH</v>
      </c>
      <c r="K453" s="5" t="str">
        <f>OBV!G453</f>
        <v>NEUTRAL</v>
      </c>
      <c r="L453" s="5" t="str">
        <f>OBV!H453</f>
        <v>CONFIRMED BEARISH</v>
      </c>
      <c r="M453" s="7">
        <f t="shared" si="70"/>
        <v>25</v>
      </c>
      <c r="N453" s="7">
        <f t="shared" si="71"/>
        <v>0</v>
      </c>
      <c r="O453" s="7">
        <f t="shared" si="72"/>
        <v>0</v>
      </c>
      <c r="P453" s="7">
        <f t="shared" si="73"/>
        <v>16.5</v>
      </c>
      <c r="Q453" s="8">
        <f t="shared" si="74"/>
        <v>11.225</v>
      </c>
      <c r="R453" s="8">
        <f t="shared" si="75"/>
        <v>9.125</v>
      </c>
      <c r="S453" s="8">
        <f t="shared" si="76"/>
        <v>11.175000000000001</v>
      </c>
      <c r="T453" s="8">
        <f t="shared" si="77"/>
        <v>10.375</v>
      </c>
      <c r="U453" s="7">
        <f t="shared" si="78"/>
        <v>10.508333333333335</v>
      </c>
      <c r="V453" s="7">
        <f t="shared" si="79"/>
        <v>10.475000000000001</v>
      </c>
    </row>
    <row r="454" spans="1:22" ht="13.5" x14ac:dyDescent="0.25">
      <c r="A454" s="3">
        <f>RSI!A454</f>
        <v>45260</v>
      </c>
      <c r="B454" s="2">
        <f>RSI!B454</f>
        <v>17.288699999999999</v>
      </c>
      <c r="C454" s="2">
        <f>RSI!I454</f>
        <v>32.876838337421503</v>
      </c>
      <c r="D454" s="2">
        <f>MACD!E454</f>
        <v>0.28686927512316984</v>
      </c>
      <c r="E454" s="2">
        <f>MACD!F454</f>
        <v>0.29906052204109745</v>
      </c>
      <c r="F454" s="2">
        <f>'Moving Avg'!D454</f>
        <v>17.353000000000002</v>
      </c>
      <c r="G454" s="2">
        <f>'Moving Avg'!F454</f>
        <v>17.731114999999999</v>
      </c>
      <c r="H454" s="2">
        <f>'Moving Avg'!G454</f>
        <v>18.337302000000001</v>
      </c>
      <c r="I454" s="2">
        <f>'Moving Avg'!H454</f>
        <v>19.331268000000012</v>
      </c>
      <c r="J454" s="5" t="str">
        <f>OBV!F454</f>
        <v>BEARISH</v>
      </c>
      <c r="K454" s="5" t="str">
        <f>OBV!G454</f>
        <v>NEUTRAL</v>
      </c>
      <c r="L454" s="5" t="str">
        <f>OBV!H454</f>
        <v>CONFIRMED BEARISH</v>
      </c>
      <c r="M454" s="7">
        <f t="shared" si="70"/>
        <v>25</v>
      </c>
      <c r="N454" s="7">
        <f t="shared" si="71"/>
        <v>45</v>
      </c>
      <c r="O454" s="7">
        <f t="shared" si="72"/>
        <v>0</v>
      </c>
      <c r="P454" s="7">
        <f t="shared" si="73"/>
        <v>16.5</v>
      </c>
      <c r="Q454" s="8">
        <f t="shared" si="74"/>
        <v>26.975000000000001</v>
      </c>
      <c r="R454" s="8">
        <f t="shared" si="75"/>
        <v>18.125</v>
      </c>
      <c r="S454" s="8">
        <f t="shared" si="76"/>
        <v>17.925000000000001</v>
      </c>
      <c r="T454" s="8">
        <f t="shared" si="77"/>
        <v>21.625</v>
      </c>
      <c r="U454" s="7">
        <f t="shared" si="78"/>
        <v>21.008333333333336</v>
      </c>
      <c r="V454" s="7">
        <f t="shared" si="79"/>
        <v>21.162500000000001</v>
      </c>
    </row>
    <row r="455" spans="1:22" ht="13.5" x14ac:dyDescent="0.25">
      <c r="A455" s="3">
        <f>RSI!A455</f>
        <v>45261</v>
      </c>
      <c r="B455" s="2">
        <f>RSI!B455</f>
        <v>17.366900000000001</v>
      </c>
      <c r="C455" s="2">
        <f>RSI!I455</f>
        <v>35.954461127911387</v>
      </c>
      <c r="D455" s="2">
        <f>MACD!E455</f>
        <v>0.20881893058387746</v>
      </c>
      <c r="E455" s="2">
        <f>MACD!F455</f>
        <v>0.28101220374965347</v>
      </c>
      <c r="F455" s="2">
        <f>'Moving Avg'!D455</f>
        <v>17.35126</v>
      </c>
      <c r="G455" s="2">
        <f>'Moving Avg'!F455</f>
        <v>17.688524999999995</v>
      </c>
      <c r="H455" s="2">
        <f>'Moving Avg'!G455</f>
        <v>18.302534000000001</v>
      </c>
      <c r="I455" s="2">
        <f>'Moving Avg'!H455</f>
        <v>19.319938000000011</v>
      </c>
      <c r="J455" s="5" t="str">
        <f>OBV!F455</f>
        <v>BEARISH</v>
      </c>
      <c r="K455" s="5" t="str">
        <f>OBV!G455</f>
        <v>NEUTRAL</v>
      </c>
      <c r="L455" s="5" t="str">
        <f>OBV!H455</f>
        <v>CONFIRMED BEARISH</v>
      </c>
      <c r="M455" s="7">
        <f t="shared" si="70"/>
        <v>25</v>
      </c>
      <c r="N455" s="7">
        <f t="shared" si="71"/>
        <v>100</v>
      </c>
      <c r="O455" s="7">
        <f t="shared" si="72"/>
        <v>0</v>
      </c>
      <c r="P455" s="7">
        <f t="shared" si="73"/>
        <v>16.5</v>
      </c>
      <c r="Q455" s="8">
        <f t="shared" si="74"/>
        <v>46.225000000000001</v>
      </c>
      <c r="R455" s="8">
        <f t="shared" si="75"/>
        <v>29.125</v>
      </c>
      <c r="S455" s="8">
        <f t="shared" si="76"/>
        <v>26.175000000000001</v>
      </c>
      <c r="T455" s="8">
        <f t="shared" si="77"/>
        <v>35.375</v>
      </c>
      <c r="U455" s="7">
        <f t="shared" si="78"/>
        <v>33.841666666666661</v>
      </c>
      <c r="V455" s="7">
        <f t="shared" si="79"/>
        <v>34.224999999999994</v>
      </c>
    </row>
    <row r="456" spans="1:22" ht="13.5" x14ac:dyDescent="0.25">
      <c r="A456" s="3">
        <f>RSI!A456</f>
        <v>45264</v>
      </c>
      <c r="B456" s="2">
        <f>RSI!B456</f>
        <v>17.366900000000001</v>
      </c>
      <c r="C456" s="2">
        <f>RSI!I456</f>
        <v>35.954461127911387</v>
      </c>
      <c r="D456" s="2">
        <f>MACD!E456</f>
        <v>0.14548696343105405</v>
      </c>
      <c r="E456" s="2">
        <f>MACD!F456</f>
        <v>0.25390715568593358</v>
      </c>
      <c r="F456" s="2">
        <f>'Moving Avg'!D456</f>
        <v>17.35126</v>
      </c>
      <c r="G456" s="2">
        <f>'Moving Avg'!F456</f>
        <v>17.632024999999995</v>
      </c>
      <c r="H456" s="2">
        <f>'Moving Avg'!G456</f>
        <v>18.267766000000005</v>
      </c>
      <c r="I456" s="2">
        <f>'Moving Avg'!H456</f>
        <v>19.30864750000001</v>
      </c>
      <c r="J456" s="5" t="str">
        <f>OBV!F456</f>
        <v>BEARISH</v>
      </c>
      <c r="K456" s="5" t="str">
        <f>OBV!G456</f>
        <v>NEUTRAL</v>
      </c>
      <c r="L456" s="5" t="str">
        <f>OBV!H456</f>
        <v>NEUTRAL</v>
      </c>
      <c r="M456" s="7">
        <f t="shared" si="70"/>
        <v>25</v>
      </c>
      <c r="N456" s="7">
        <f t="shared" si="71"/>
        <v>100</v>
      </c>
      <c r="O456" s="7">
        <f t="shared" si="72"/>
        <v>0</v>
      </c>
      <c r="P456" s="7">
        <f t="shared" si="73"/>
        <v>16.5</v>
      </c>
      <c r="Q456" s="8">
        <f t="shared" si="74"/>
        <v>46.225000000000001</v>
      </c>
      <c r="R456" s="8">
        <f t="shared" si="75"/>
        <v>29.125</v>
      </c>
      <c r="S456" s="8">
        <f t="shared" si="76"/>
        <v>26.175000000000001</v>
      </c>
      <c r="T456" s="8">
        <f t="shared" si="77"/>
        <v>35.375</v>
      </c>
      <c r="U456" s="7">
        <f t="shared" si="78"/>
        <v>33.841666666666661</v>
      </c>
      <c r="V456" s="7">
        <f t="shared" si="79"/>
        <v>34.224999999999994</v>
      </c>
    </row>
    <row r="457" spans="1:22" ht="13.5" x14ac:dyDescent="0.25">
      <c r="A457" s="3">
        <f>RSI!A457</f>
        <v>45265</v>
      </c>
      <c r="B457" s="2">
        <f>RSI!B457</f>
        <v>17.3582</v>
      </c>
      <c r="C457" s="2">
        <f>RSI!I457</f>
        <v>35.743007111539626</v>
      </c>
      <c r="D457" s="2">
        <f>MACD!E457</f>
        <v>9.5052664796433817E-2</v>
      </c>
      <c r="E457" s="2">
        <f>MACD!F457</f>
        <v>0.22213625750803365</v>
      </c>
      <c r="F457" s="2">
        <f>'Moving Avg'!D457</f>
        <v>17.349519999999998</v>
      </c>
      <c r="G457" s="2">
        <f>'Moving Avg'!F457</f>
        <v>17.575089999999996</v>
      </c>
      <c r="H457" s="2">
        <f>'Moving Avg'!G457</f>
        <v>18.235952000000005</v>
      </c>
      <c r="I457" s="2">
        <f>'Moving Avg'!H457</f>
        <v>19.297274000000012</v>
      </c>
      <c r="J457" s="5" t="str">
        <f>OBV!F457</f>
        <v>BEARISH</v>
      </c>
      <c r="K457" s="5" t="str">
        <f>OBV!G457</f>
        <v>NEUTRAL</v>
      </c>
      <c r="L457" s="5" t="str">
        <f>OBV!H457</f>
        <v>CONFIRMED BEARISH</v>
      </c>
      <c r="M457" s="7">
        <f t="shared" si="70"/>
        <v>25</v>
      </c>
      <c r="N457" s="7">
        <f t="shared" si="71"/>
        <v>100</v>
      </c>
      <c r="O457" s="7">
        <f t="shared" si="72"/>
        <v>0</v>
      </c>
      <c r="P457" s="7">
        <f t="shared" si="73"/>
        <v>16.5</v>
      </c>
      <c r="Q457" s="8">
        <f t="shared" si="74"/>
        <v>46.225000000000001</v>
      </c>
      <c r="R457" s="8">
        <f t="shared" si="75"/>
        <v>29.125</v>
      </c>
      <c r="S457" s="8">
        <f t="shared" si="76"/>
        <v>26.175000000000001</v>
      </c>
      <c r="T457" s="8">
        <f t="shared" si="77"/>
        <v>35.375</v>
      </c>
      <c r="U457" s="7">
        <f t="shared" si="78"/>
        <v>33.841666666666661</v>
      </c>
      <c r="V457" s="7">
        <f t="shared" si="79"/>
        <v>34.224999999999994</v>
      </c>
    </row>
    <row r="458" spans="1:22" ht="13.5" x14ac:dyDescent="0.25">
      <c r="A458" s="3">
        <f>RSI!A458</f>
        <v>45266</v>
      </c>
      <c r="B458" s="2">
        <f>RSI!B458</f>
        <v>17.349499999999999</v>
      </c>
      <c r="C458" s="2">
        <f>RSI!I458</f>
        <v>35.518051428291628</v>
      </c>
      <c r="D458" s="2">
        <f>MACD!E458</f>
        <v>5.5397272250260698E-2</v>
      </c>
      <c r="E458" s="2">
        <f>MACD!F458</f>
        <v>0.18878846045647907</v>
      </c>
      <c r="F458" s="2">
        <f>'Moving Avg'!D458</f>
        <v>17.346039999999999</v>
      </c>
      <c r="G458" s="2">
        <f>'Moving Avg'!F458</f>
        <v>17.519459999999995</v>
      </c>
      <c r="H458" s="2">
        <f>'Moving Avg'!G458</f>
        <v>18.203964000000006</v>
      </c>
      <c r="I458" s="2">
        <f>'Moving Avg'!H458</f>
        <v>19.285857000000011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  <c r="M458" s="7">
        <f t="shared" si="70"/>
        <v>25</v>
      </c>
      <c r="N458" s="7">
        <f t="shared" si="71"/>
        <v>100</v>
      </c>
      <c r="O458" s="7">
        <f t="shared" si="72"/>
        <v>0</v>
      </c>
      <c r="P458" s="7">
        <f t="shared" si="73"/>
        <v>16.5</v>
      </c>
      <c r="Q458" s="8">
        <f t="shared" si="74"/>
        <v>46.225000000000001</v>
      </c>
      <c r="R458" s="8">
        <f t="shared" si="75"/>
        <v>29.125</v>
      </c>
      <c r="S458" s="8">
        <f t="shared" si="76"/>
        <v>26.175000000000001</v>
      </c>
      <c r="T458" s="8">
        <f t="shared" si="77"/>
        <v>35.375</v>
      </c>
      <c r="U458" s="7">
        <f t="shared" si="78"/>
        <v>33.841666666666661</v>
      </c>
      <c r="V458" s="7">
        <f t="shared" si="79"/>
        <v>34.224999999999994</v>
      </c>
    </row>
    <row r="459" spans="1:22" ht="13.5" x14ac:dyDescent="0.25">
      <c r="A459" s="3">
        <f>RSI!A459</f>
        <v>45267</v>
      </c>
      <c r="B459" s="2">
        <f>RSI!B459</f>
        <v>17.349499999999999</v>
      </c>
      <c r="C459" s="2">
        <f>RSI!I459</f>
        <v>35.518051428291628</v>
      </c>
      <c r="D459" s="2">
        <f>MACD!E459</f>
        <v>2.4093505756820122E-2</v>
      </c>
      <c r="E459" s="2">
        <f>MACD!F459</f>
        <v>0.15584946951654727</v>
      </c>
      <c r="F459" s="2">
        <f>'Moving Avg'!D459</f>
        <v>17.3582</v>
      </c>
      <c r="G459" s="2">
        <f>'Moving Avg'!F459</f>
        <v>17.495989999999995</v>
      </c>
      <c r="H459" s="2">
        <f>'Moving Avg'!G459</f>
        <v>18.171976000000008</v>
      </c>
      <c r="I459" s="2">
        <f>'Moving Avg'!H459</f>
        <v>19.274479500000009</v>
      </c>
      <c r="J459" s="5" t="str">
        <f>OBV!F459</f>
        <v>BEARISH</v>
      </c>
      <c r="K459" s="5" t="str">
        <f>OBV!G459</f>
        <v>NEUTRAL</v>
      </c>
      <c r="L459" s="5" t="str">
        <f>OBV!H459</f>
        <v>BEARISH DIVERGENCE</v>
      </c>
      <c r="M459" s="7">
        <f t="shared" si="70"/>
        <v>25</v>
      </c>
      <c r="N459" s="7">
        <f t="shared" si="71"/>
        <v>100</v>
      </c>
      <c r="O459" s="7">
        <f t="shared" si="72"/>
        <v>0</v>
      </c>
      <c r="P459" s="7">
        <f t="shared" si="73"/>
        <v>16.5</v>
      </c>
      <c r="Q459" s="8">
        <f t="shared" si="74"/>
        <v>46.225000000000001</v>
      </c>
      <c r="R459" s="8">
        <f t="shared" si="75"/>
        <v>29.125</v>
      </c>
      <c r="S459" s="8">
        <f t="shared" si="76"/>
        <v>26.175000000000001</v>
      </c>
      <c r="T459" s="8">
        <f t="shared" si="77"/>
        <v>35.375</v>
      </c>
      <c r="U459" s="7">
        <f t="shared" si="78"/>
        <v>33.841666666666661</v>
      </c>
      <c r="V459" s="7">
        <f t="shared" si="79"/>
        <v>34.224999999999994</v>
      </c>
    </row>
    <row r="460" spans="1:22" ht="13.5" x14ac:dyDescent="0.25">
      <c r="A460" s="3">
        <f>RSI!A460</f>
        <v>45268</v>
      </c>
      <c r="B460" s="2">
        <f>RSI!B460</f>
        <v>17.340800000000002</v>
      </c>
      <c r="C460" s="2">
        <f>RSI!I460</f>
        <v>35.260676705651463</v>
      </c>
      <c r="D460" s="2">
        <f>MACD!E460</f>
        <v>-1.0042429859815627E-3</v>
      </c>
      <c r="E460" s="2">
        <f>MACD!F460</f>
        <v>0.12447872701604151</v>
      </c>
      <c r="F460" s="2">
        <f>'Moving Avg'!D460</f>
        <v>17.352979999999999</v>
      </c>
      <c r="G460" s="2">
        <f>'Moving Avg'!F460</f>
        <v>17.472084999999996</v>
      </c>
      <c r="H460" s="2">
        <f>'Moving Avg'!G460</f>
        <v>18.141552000000011</v>
      </c>
      <c r="I460" s="2">
        <f>'Moving Avg'!H460</f>
        <v>19.263019000000011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  <c r="M460" s="7">
        <f t="shared" si="70"/>
        <v>25</v>
      </c>
      <c r="N460" s="7">
        <f t="shared" si="71"/>
        <v>100</v>
      </c>
      <c r="O460" s="7">
        <f t="shared" si="72"/>
        <v>0</v>
      </c>
      <c r="P460" s="7">
        <f t="shared" si="73"/>
        <v>16.5</v>
      </c>
      <c r="Q460" s="8">
        <f t="shared" si="74"/>
        <v>46.225000000000001</v>
      </c>
      <c r="R460" s="8">
        <f t="shared" si="75"/>
        <v>29.125</v>
      </c>
      <c r="S460" s="8">
        <f t="shared" si="76"/>
        <v>26.175000000000001</v>
      </c>
      <c r="T460" s="8">
        <f t="shared" si="77"/>
        <v>35.375</v>
      </c>
      <c r="U460" s="7">
        <f t="shared" si="78"/>
        <v>33.841666666666661</v>
      </c>
      <c r="V460" s="7">
        <f t="shared" si="79"/>
        <v>34.224999999999994</v>
      </c>
    </row>
    <row r="461" spans="1:22" ht="13.5" x14ac:dyDescent="0.25">
      <c r="A461" s="3">
        <f>RSI!A461</f>
        <v>45271</v>
      </c>
      <c r="B461" s="2">
        <f>RSI!B461</f>
        <v>17.375599999999999</v>
      </c>
      <c r="C461" s="2">
        <f>RSI!I461</f>
        <v>37.220335343370039</v>
      </c>
      <c r="D461" s="2">
        <f>MACD!E461</f>
        <v>-2.4175935100874568E-2</v>
      </c>
      <c r="E461" s="2">
        <f>MACD!F461</f>
        <v>9.4747794592658308E-2</v>
      </c>
      <c r="F461" s="2">
        <f>'Moving Avg'!D461</f>
        <v>17.354719999999997</v>
      </c>
      <c r="G461" s="2">
        <f>'Moving Avg'!F461</f>
        <v>17.471649999999997</v>
      </c>
      <c r="H461" s="2">
        <f>'Moving Avg'!G461</f>
        <v>18.111824000000009</v>
      </c>
      <c r="I461" s="2">
        <f>'Moving Avg'!H461</f>
        <v>19.251970000000011</v>
      </c>
      <c r="J461" s="5" t="str">
        <f>OBV!F461</f>
        <v>BULLISH</v>
      </c>
      <c r="K461" s="5" t="str">
        <f>OBV!G461</f>
        <v>STRONG</v>
      </c>
      <c r="L461" s="5" t="str">
        <f>OBV!H461</f>
        <v>CONFIRMED BULLISH</v>
      </c>
      <c r="M461" s="7">
        <f t="shared" si="70"/>
        <v>25</v>
      </c>
      <c r="N461" s="7">
        <f t="shared" si="71"/>
        <v>100</v>
      </c>
      <c r="O461" s="7">
        <f t="shared" si="72"/>
        <v>0</v>
      </c>
      <c r="P461" s="7">
        <f t="shared" si="73"/>
        <v>100</v>
      </c>
      <c r="Q461" s="8">
        <f t="shared" si="74"/>
        <v>58.75</v>
      </c>
      <c r="R461" s="8">
        <f t="shared" si="75"/>
        <v>50</v>
      </c>
      <c r="S461" s="8">
        <f t="shared" si="76"/>
        <v>63.75</v>
      </c>
      <c r="T461" s="8">
        <f t="shared" si="77"/>
        <v>56.25</v>
      </c>
      <c r="U461" s="7">
        <f t="shared" si="78"/>
        <v>57.5</v>
      </c>
      <c r="V461" s="7">
        <f t="shared" si="79"/>
        <v>57.1875</v>
      </c>
    </row>
    <row r="462" spans="1:22" ht="13.5" x14ac:dyDescent="0.25">
      <c r="A462" s="3">
        <f>RSI!A462</f>
        <v>45272</v>
      </c>
      <c r="B462" s="2">
        <f>RSI!B462</f>
        <v>17.366900000000001</v>
      </c>
      <c r="C462" s="2">
        <f>RSI!I462</f>
        <v>36.919456080266144</v>
      </c>
      <c r="D462" s="2">
        <f>MACD!E462</f>
        <v>-4.1509586357825867E-2</v>
      </c>
      <c r="E462" s="2">
        <f>MACD!F462</f>
        <v>6.749631840256147E-2</v>
      </c>
      <c r="F462" s="2">
        <f>'Moving Avg'!D462</f>
        <v>17.356460000000002</v>
      </c>
      <c r="G462" s="2">
        <f>'Moving Avg'!F462</f>
        <v>17.418624999999995</v>
      </c>
      <c r="H462" s="2">
        <f>'Moving Avg'!G462</f>
        <v>18.083662000000007</v>
      </c>
      <c r="I462" s="2">
        <f>'Moving Avg'!H462</f>
        <v>19.240640000000006</v>
      </c>
      <c r="J462" s="5" t="str">
        <f>OBV!F462</f>
        <v>BULLISH</v>
      </c>
      <c r="K462" s="5" t="str">
        <f>OBV!G462</f>
        <v>STRONG</v>
      </c>
      <c r="L462" s="5" t="str">
        <f>OBV!H462</f>
        <v>CONFIRMED BULLISH</v>
      </c>
      <c r="M462" s="7">
        <f t="shared" si="70"/>
        <v>25</v>
      </c>
      <c r="N462" s="7">
        <f t="shared" si="71"/>
        <v>100</v>
      </c>
      <c r="O462" s="7">
        <f t="shared" si="72"/>
        <v>0</v>
      </c>
      <c r="P462" s="7">
        <f t="shared" si="73"/>
        <v>100</v>
      </c>
      <c r="Q462" s="8">
        <f t="shared" si="74"/>
        <v>58.75</v>
      </c>
      <c r="R462" s="8">
        <f t="shared" si="75"/>
        <v>50</v>
      </c>
      <c r="S462" s="8">
        <f t="shared" si="76"/>
        <v>63.75</v>
      </c>
      <c r="T462" s="8">
        <f t="shared" si="77"/>
        <v>56.25</v>
      </c>
      <c r="U462" s="7">
        <f t="shared" si="78"/>
        <v>57.5</v>
      </c>
      <c r="V462" s="7">
        <f t="shared" si="79"/>
        <v>57.1875</v>
      </c>
    </row>
    <row r="463" spans="1:22" ht="13.5" x14ac:dyDescent="0.25">
      <c r="A463" s="3">
        <f>RSI!A463</f>
        <v>45273</v>
      </c>
      <c r="B463" s="2">
        <f>RSI!B463</f>
        <v>17.366900000000001</v>
      </c>
      <c r="C463" s="2">
        <f>RSI!I463</f>
        <v>36.919456080266144</v>
      </c>
      <c r="D463" s="2">
        <f>MACD!E463</f>
        <v>-5.4617038637683635E-2</v>
      </c>
      <c r="E463" s="2">
        <f>MACD!F463</f>
        <v>4.3073646994512452E-2</v>
      </c>
      <c r="F463" s="2">
        <f>'Moving Avg'!D463</f>
        <v>17.359940000000002</v>
      </c>
      <c r="G463" s="2">
        <f>'Moving Avg'!F463</f>
        <v>17.365599999999993</v>
      </c>
      <c r="H463" s="2">
        <f>'Moving Avg'!G463</f>
        <v>18.055500000000009</v>
      </c>
      <c r="I463" s="2">
        <f>'Moving Avg'!H463</f>
        <v>19.229310000000009</v>
      </c>
      <c r="J463" s="5" t="str">
        <f>OBV!F463</f>
        <v>BULLISH</v>
      </c>
      <c r="K463" s="5" t="str">
        <f>OBV!G463</f>
        <v>STRONG</v>
      </c>
      <c r="L463" s="5" t="str">
        <f>OBV!H463</f>
        <v>CONFIRMED BULLISH</v>
      </c>
      <c r="M463" s="7">
        <f t="shared" si="70"/>
        <v>25</v>
      </c>
      <c r="N463" s="7">
        <f t="shared" si="71"/>
        <v>100</v>
      </c>
      <c r="O463" s="7">
        <f t="shared" si="72"/>
        <v>0</v>
      </c>
      <c r="P463" s="7">
        <f t="shared" si="73"/>
        <v>100</v>
      </c>
      <c r="Q463" s="8">
        <f t="shared" si="74"/>
        <v>58.75</v>
      </c>
      <c r="R463" s="8">
        <f t="shared" si="75"/>
        <v>50</v>
      </c>
      <c r="S463" s="8">
        <f t="shared" si="76"/>
        <v>63.75</v>
      </c>
      <c r="T463" s="8">
        <f t="shared" si="77"/>
        <v>56.25</v>
      </c>
      <c r="U463" s="7">
        <f t="shared" si="78"/>
        <v>57.5</v>
      </c>
      <c r="V463" s="7">
        <f t="shared" si="79"/>
        <v>57.1875</v>
      </c>
    </row>
    <row r="464" spans="1:22" ht="13.5" x14ac:dyDescent="0.25">
      <c r="A464" s="3">
        <f>RSI!A464</f>
        <v>45274</v>
      </c>
      <c r="B464" s="2">
        <f>RSI!B464</f>
        <v>17.2974</v>
      </c>
      <c r="C464" s="2">
        <f>RSI!I464</f>
        <v>34.347067585605075</v>
      </c>
      <c r="D464" s="2">
        <f>MACD!E464</f>
        <v>-7.1146614769908467E-2</v>
      </c>
      <c r="E464" s="2">
        <f>MACD!F464</f>
        <v>2.0229594641628268E-2</v>
      </c>
      <c r="F464" s="2">
        <f>'Moving Avg'!D464</f>
        <v>17.349519999999998</v>
      </c>
      <c r="G464" s="2">
        <f>'Moving Avg'!F464</f>
        <v>17.361255</v>
      </c>
      <c r="H464" s="2">
        <f>'Moving Avg'!G464</f>
        <v>18.025948000000003</v>
      </c>
      <c r="I464" s="2">
        <f>'Moving Avg'!H464</f>
        <v>19.217751000000007</v>
      </c>
      <c r="J464" s="5" t="str">
        <f>OBV!F464</f>
        <v>BULLISH</v>
      </c>
      <c r="K464" s="5" t="str">
        <f>OBV!G464</f>
        <v>STRONG</v>
      </c>
      <c r="L464" s="5" t="str">
        <f>OBV!H464</f>
        <v>BULLISH DIVERGENCE</v>
      </c>
      <c r="M464" s="7">
        <f t="shared" si="70"/>
        <v>25</v>
      </c>
      <c r="N464" s="7">
        <f t="shared" si="71"/>
        <v>100</v>
      </c>
      <c r="O464" s="7">
        <f t="shared" si="72"/>
        <v>0</v>
      </c>
      <c r="P464" s="7">
        <f t="shared" si="73"/>
        <v>83</v>
      </c>
      <c r="Q464" s="8">
        <f t="shared" si="74"/>
        <v>56.2</v>
      </c>
      <c r="R464" s="8">
        <f t="shared" si="75"/>
        <v>45.75</v>
      </c>
      <c r="S464" s="8">
        <f t="shared" si="76"/>
        <v>56.1</v>
      </c>
      <c r="T464" s="8">
        <f t="shared" si="77"/>
        <v>52</v>
      </c>
      <c r="U464" s="7">
        <f t="shared" si="78"/>
        <v>52.683333333333337</v>
      </c>
      <c r="V464" s="7">
        <f t="shared" si="79"/>
        <v>52.512500000000003</v>
      </c>
    </row>
    <row r="465" spans="1:22" ht="13.5" x14ac:dyDescent="0.25">
      <c r="A465" s="3">
        <f>RSI!A465</f>
        <v>45275</v>
      </c>
      <c r="B465" s="2">
        <f>RSI!B465</f>
        <v>17.332100000000001</v>
      </c>
      <c r="C465" s="2">
        <f>RSI!I465</f>
        <v>36.717850771467695</v>
      </c>
      <c r="D465" s="2">
        <f>MACD!E465</f>
        <v>-7.3925096186670203E-2</v>
      </c>
      <c r="E465" s="2">
        <f>MACD!F465</f>
        <v>1.3986564759685752E-3</v>
      </c>
      <c r="F465" s="2">
        <f>'Moving Avg'!D465</f>
        <v>17.34778</v>
      </c>
      <c r="G465" s="2">
        <f>'Moving Avg'!F465</f>
        <v>17.358645000000003</v>
      </c>
      <c r="H465" s="2">
        <f>'Moving Avg'!G465</f>
        <v>17.997090000000004</v>
      </c>
      <c r="I465" s="2">
        <f>'Moving Avg'!H465</f>
        <v>19.206365500000008</v>
      </c>
      <c r="J465" s="5" t="str">
        <f>OBV!F465</f>
        <v>BULLISH</v>
      </c>
      <c r="K465" s="5" t="str">
        <f>OBV!G465</f>
        <v>STRONG</v>
      </c>
      <c r="L465" s="5" t="str">
        <f>OBV!H465</f>
        <v>BULLISH DIVERGENCE</v>
      </c>
      <c r="M465" s="7">
        <f t="shared" si="70"/>
        <v>25</v>
      </c>
      <c r="N465" s="7">
        <f t="shared" si="71"/>
        <v>100</v>
      </c>
      <c r="O465" s="7">
        <f t="shared" si="72"/>
        <v>0</v>
      </c>
      <c r="P465" s="7">
        <f t="shared" si="73"/>
        <v>83</v>
      </c>
      <c r="Q465" s="8">
        <f t="shared" si="74"/>
        <v>56.2</v>
      </c>
      <c r="R465" s="8">
        <f t="shared" si="75"/>
        <v>45.75</v>
      </c>
      <c r="S465" s="8">
        <f t="shared" si="76"/>
        <v>56.1</v>
      </c>
      <c r="T465" s="8">
        <f t="shared" si="77"/>
        <v>52</v>
      </c>
      <c r="U465" s="7">
        <f t="shared" si="78"/>
        <v>52.683333333333337</v>
      </c>
      <c r="V465" s="7">
        <f t="shared" si="79"/>
        <v>52.512500000000003</v>
      </c>
    </row>
    <row r="466" spans="1:22" ht="13.5" x14ac:dyDescent="0.25">
      <c r="A466" s="3">
        <f>RSI!A466</f>
        <v>45278</v>
      </c>
      <c r="B466" s="2">
        <f>RSI!B466</f>
        <v>17.332100000000001</v>
      </c>
      <c r="C466" s="2">
        <f>RSI!I466</f>
        <v>36.717850771467702</v>
      </c>
      <c r="D466" s="2">
        <f>MACD!E466</f>
        <v>-7.4862936656362677E-2</v>
      </c>
      <c r="E466" s="2">
        <f>MACD!F466</f>
        <v>-1.3853662150497676E-2</v>
      </c>
      <c r="F466" s="2">
        <f>'Moving Avg'!D466</f>
        <v>17.339079999999999</v>
      </c>
      <c r="G466" s="2">
        <f>'Moving Avg'!F466</f>
        <v>17.356035000000002</v>
      </c>
      <c r="H466" s="2">
        <f>'Moving Avg'!G466</f>
        <v>17.968232000000004</v>
      </c>
      <c r="I466" s="2">
        <f>'Moving Avg'!H466</f>
        <v>19.194901000000005</v>
      </c>
      <c r="J466" s="5" t="str">
        <f>OBV!F466</f>
        <v>BEARISH</v>
      </c>
      <c r="K466" s="5" t="str">
        <f>OBV!G466</f>
        <v>NEUTRAL</v>
      </c>
      <c r="L466" s="5" t="str">
        <f>OBV!H466</f>
        <v>CONFIRMED BEARISH</v>
      </c>
      <c r="M466" s="7">
        <f t="shared" si="70"/>
        <v>25</v>
      </c>
      <c r="N466" s="7">
        <f t="shared" si="71"/>
        <v>100</v>
      </c>
      <c r="O466" s="7">
        <f t="shared" si="72"/>
        <v>0</v>
      </c>
      <c r="P466" s="7">
        <f t="shared" si="73"/>
        <v>16.5</v>
      </c>
      <c r="Q466" s="8">
        <f t="shared" si="74"/>
        <v>46.225000000000001</v>
      </c>
      <c r="R466" s="8">
        <f t="shared" si="75"/>
        <v>29.125</v>
      </c>
      <c r="S466" s="8">
        <f t="shared" si="76"/>
        <v>26.175000000000001</v>
      </c>
      <c r="T466" s="8">
        <f t="shared" si="77"/>
        <v>35.375</v>
      </c>
      <c r="U466" s="7">
        <f t="shared" si="78"/>
        <v>33.841666666666661</v>
      </c>
      <c r="V466" s="7">
        <f t="shared" si="79"/>
        <v>34.224999999999994</v>
      </c>
    </row>
    <row r="467" spans="1:22" ht="13.5" x14ac:dyDescent="0.25">
      <c r="A467" s="3">
        <f>RSI!A467</f>
        <v>45279</v>
      </c>
      <c r="B467" s="2">
        <f>RSI!B467</f>
        <v>17.332100000000001</v>
      </c>
      <c r="C467" s="2">
        <f>RSI!I467</f>
        <v>36.717850771467702</v>
      </c>
      <c r="D467" s="2">
        <f>MACD!E467</f>
        <v>-7.5686453415734434E-2</v>
      </c>
      <c r="E467" s="2">
        <f>MACD!F467</f>
        <v>-2.622022040354503E-2</v>
      </c>
      <c r="F467" s="2">
        <f>'Moving Avg'!D467</f>
        <v>17.332119999999996</v>
      </c>
      <c r="G467" s="2">
        <f>'Moving Avg'!F467</f>
        <v>17.353425000000005</v>
      </c>
      <c r="H467" s="2">
        <f>'Moving Avg'!G467</f>
        <v>17.939374000000001</v>
      </c>
      <c r="I467" s="2">
        <f>'Moving Avg'!H467</f>
        <v>19.183714000000005</v>
      </c>
      <c r="J467" s="5" t="str">
        <f>OBV!F467</f>
        <v>BEARISH</v>
      </c>
      <c r="K467" s="5" t="str">
        <f>OBV!G467</f>
        <v>NEUTRAL</v>
      </c>
      <c r="L467" s="5" t="str">
        <f>OBV!H467</f>
        <v>CONFIRMED BEARISH</v>
      </c>
      <c r="M467" s="7">
        <f t="shared" si="70"/>
        <v>25</v>
      </c>
      <c r="N467" s="7">
        <f t="shared" si="71"/>
        <v>100</v>
      </c>
      <c r="O467" s="7">
        <f t="shared" si="72"/>
        <v>0</v>
      </c>
      <c r="P467" s="7">
        <f t="shared" si="73"/>
        <v>16.5</v>
      </c>
      <c r="Q467" s="8">
        <f t="shared" si="74"/>
        <v>46.225000000000001</v>
      </c>
      <c r="R467" s="8">
        <f t="shared" si="75"/>
        <v>29.125</v>
      </c>
      <c r="S467" s="8">
        <f t="shared" si="76"/>
        <v>26.175000000000001</v>
      </c>
      <c r="T467" s="8">
        <f t="shared" si="77"/>
        <v>35.375</v>
      </c>
      <c r="U467" s="7">
        <f t="shared" si="78"/>
        <v>33.841666666666661</v>
      </c>
      <c r="V467" s="7">
        <f t="shared" si="79"/>
        <v>34.224999999999994</v>
      </c>
    </row>
    <row r="468" spans="1:22" ht="13.5" x14ac:dyDescent="0.25">
      <c r="A468" s="3">
        <f>RSI!A468</f>
        <v>45280</v>
      </c>
      <c r="B468" s="2">
        <f>RSI!B468</f>
        <v>17.314800000000002</v>
      </c>
      <c r="C468" s="2">
        <f>RSI!I468</f>
        <v>35.910377130450556</v>
      </c>
      <c r="D468" s="2">
        <f>MACD!E468</f>
        <v>-7.5228679327885573E-2</v>
      </c>
      <c r="E468" s="2">
        <f>MACD!F468</f>
        <v>-3.6021912188413135E-2</v>
      </c>
      <c r="F468" s="2">
        <f>'Moving Avg'!D468</f>
        <v>17.3217</v>
      </c>
      <c r="G468" s="2">
        <f>'Moving Avg'!F468</f>
        <v>17.349950000000003</v>
      </c>
      <c r="H468" s="2">
        <f>'Moving Avg'!G468</f>
        <v>17.910169999999997</v>
      </c>
      <c r="I468" s="2">
        <f>'Moving Avg'!H468</f>
        <v>19.174025000000007</v>
      </c>
      <c r="J468" s="5" t="str">
        <f>OBV!F468</f>
        <v>BEARISH</v>
      </c>
      <c r="K468" s="5" t="str">
        <f>OBV!G468</f>
        <v>NEUTRAL</v>
      </c>
      <c r="L468" s="5" t="str">
        <f>OBV!H468</f>
        <v>CONFIRMED BEARISH</v>
      </c>
      <c r="M468" s="7">
        <f t="shared" si="70"/>
        <v>25</v>
      </c>
      <c r="N468" s="7">
        <f t="shared" si="71"/>
        <v>100</v>
      </c>
      <c r="O468" s="7">
        <f t="shared" si="72"/>
        <v>0</v>
      </c>
      <c r="P468" s="7">
        <f t="shared" si="73"/>
        <v>16.5</v>
      </c>
      <c r="Q468" s="8">
        <f t="shared" si="74"/>
        <v>46.225000000000001</v>
      </c>
      <c r="R468" s="8">
        <f t="shared" si="75"/>
        <v>29.125</v>
      </c>
      <c r="S468" s="8">
        <f t="shared" si="76"/>
        <v>26.175000000000001</v>
      </c>
      <c r="T468" s="8">
        <f t="shared" si="77"/>
        <v>35.375</v>
      </c>
      <c r="U468" s="7">
        <f t="shared" si="78"/>
        <v>33.841666666666661</v>
      </c>
      <c r="V468" s="7">
        <f t="shared" si="79"/>
        <v>34.224999999999994</v>
      </c>
    </row>
    <row r="469" spans="1:22" ht="13.5" x14ac:dyDescent="0.25">
      <c r="A469" s="3">
        <f>RSI!A469</f>
        <v>45281</v>
      </c>
      <c r="B469" s="2">
        <f>RSI!B469</f>
        <v>17.314800000000002</v>
      </c>
      <c r="C469" s="2">
        <f>RSI!I469</f>
        <v>35.910377130450556</v>
      </c>
      <c r="D469" s="2">
        <f>MACD!E469</f>
        <v>-7.361727593338685E-2</v>
      </c>
      <c r="E469" s="2">
        <f>MACD!F469</f>
        <v>-4.3540984937407878E-2</v>
      </c>
      <c r="F469" s="2">
        <f>'Moving Avg'!D469</f>
        <v>17.325180000000003</v>
      </c>
      <c r="G469" s="2">
        <f>'Moving Avg'!F469</f>
        <v>17.346475000000005</v>
      </c>
      <c r="H469" s="2">
        <f>'Moving Avg'!G469</f>
        <v>17.880965999999997</v>
      </c>
      <c r="I469" s="2">
        <f>'Moving Avg'!H469</f>
        <v>19.170080000000006</v>
      </c>
      <c r="J469" s="5" t="str">
        <f>OBV!F469</f>
        <v>BEARISH</v>
      </c>
      <c r="K469" s="5" t="str">
        <f>OBV!G469</f>
        <v>NEUTRAL</v>
      </c>
      <c r="L469" s="5" t="str">
        <f>OBV!H469</f>
        <v>BEARISH DIVERGENCE</v>
      </c>
      <c r="M469" s="7">
        <f t="shared" si="70"/>
        <v>25</v>
      </c>
      <c r="N469" s="7">
        <f t="shared" si="71"/>
        <v>100</v>
      </c>
      <c r="O469" s="7">
        <f t="shared" si="72"/>
        <v>0</v>
      </c>
      <c r="P469" s="7">
        <f t="shared" si="73"/>
        <v>16.5</v>
      </c>
      <c r="Q469" s="8">
        <f t="shared" si="74"/>
        <v>46.225000000000001</v>
      </c>
      <c r="R469" s="8">
        <f t="shared" si="75"/>
        <v>29.125</v>
      </c>
      <c r="S469" s="8">
        <f t="shared" si="76"/>
        <v>26.175000000000001</v>
      </c>
      <c r="T469" s="8">
        <f t="shared" si="77"/>
        <v>35.375</v>
      </c>
      <c r="U469" s="7">
        <f t="shared" si="78"/>
        <v>33.841666666666661</v>
      </c>
      <c r="V469" s="7">
        <f t="shared" si="79"/>
        <v>34.224999999999994</v>
      </c>
    </row>
    <row r="470" spans="1:22" ht="13.5" x14ac:dyDescent="0.25">
      <c r="A470" s="3">
        <f>RSI!A470</f>
        <v>45282</v>
      </c>
      <c r="B470" s="2">
        <f>RSI!B470</f>
        <v>16.940999999999999</v>
      </c>
      <c r="C470" s="2">
        <f>RSI!I470</f>
        <v>23.15187233083671</v>
      </c>
      <c r="D470" s="2">
        <f>MACD!E470</f>
        <v>-4.4769968135035754E-2</v>
      </c>
      <c r="E470" s="2">
        <f>MACD!F470</f>
        <v>-4.3786781576933456E-2</v>
      </c>
      <c r="F470" s="2">
        <f>'Moving Avg'!D470</f>
        <v>17.246960000000001</v>
      </c>
      <c r="G470" s="2">
        <f>'Moving Avg'!F470</f>
        <v>17.324745</v>
      </c>
      <c r="H470" s="2">
        <f>'Moving Avg'!G470</f>
        <v>17.845327999999999</v>
      </c>
      <c r="I470" s="2">
        <f>'Moving Avg'!H470</f>
        <v>19.158839000000004</v>
      </c>
      <c r="J470" s="5" t="str">
        <f>OBV!F470</f>
        <v>BEARISH</v>
      </c>
      <c r="K470" s="5" t="str">
        <f>OBV!G470</f>
        <v>NEUTRAL</v>
      </c>
      <c r="L470" s="5" t="str">
        <f>OBV!H470</f>
        <v>CONFIRMED BEARISH</v>
      </c>
      <c r="M470" s="7">
        <f t="shared" si="70"/>
        <v>50</v>
      </c>
      <c r="N470" s="7">
        <f t="shared" si="71"/>
        <v>45</v>
      </c>
      <c r="O470" s="7">
        <f t="shared" si="72"/>
        <v>0</v>
      </c>
      <c r="P470" s="7">
        <f t="shared" si="73"/>
        <v>16.5</v>
      </c>
      <c r="Q470" s="8">
        <f t="shared" si="74"/>
        <v>35.725000000000001</v>
      </c>
      <c r="R470" s="8">
        <f t="shared" si="75"/>
        <v>23.125</v>
      </c>
      <c r="S470" s="8">
        <f t="shared" si="76"/>
        <v>21.675000000000001</v>
      </c>
      <c r="T470" s="8">
        <f t="shared" si="77"/>
        <v>27.875</v>
      </c>
      <c r="U470" s="7">
        <f t="shared" si="78"/>
        <v>26.841666666666669</v>
      </c>
      <c r="V470" s="7">
        <f t="shared" si="79"/>
        <v>27.1</v>
      </c>
    </row>
    <row r="471" spans="1:22" ht="13.5" x14ac:dyDescent="0.25">
      <c r="A471" s="3">
        <f>RSI!A471</f>
        <v>45285</v>
      </c>
      <c r="B471" s="2">
        <f>RSI!B471</f>
        <v>16.940999999999999</v>
      </c>
      <c r="C471" s="2">
        <f>RSI!I471</f>
        <v>23.15187233083671</v>
      </c>
      <c r="D471" s="2">
        <f>MACD!E471</f>
        <v>-1.1748630479516464E-2</v>
      </c>
      <c r="E471" s="2">
        <f>MACD!F471</f>
        <v>-3.7379151357450062E-2</v>
      </c>
      <c r="F471" s="2">
        <f>'Moving Avg'!D471</f>
        <v>17.168740000000003</v>
      </c>
      <c r="G471" s="2">
        <f>'Moving Avg'!F471</f>
        <v>17.303449999999998</v>
      </c>
      <c r="H471" s="2">
        <f>'Moving Avg'!G471</f>
        <v>17.809689999999993</v>
      </c>
      <c r="I471" s="2">
        <f>'Moving Avg'!H471</f>
        <v>19.147281000000003</v>
      </c>
      <c r="J471" s="5" t="str">
        <f>OBV!F471</f>
        <v>BEARISH</v>
      </c>
      <c r="K471" s="5" t="str">
        <f>OBV!G471</f>
        <v>NEUTRAL</v>
      </c>
      <c r="L471" s="5" t="str">
        <f>OBV!H471</f>
        <v>CONFIRMED BEARISH</v>
      </c>
      <c r="M471" s="7">
        <f t="shared" si="70"/>
        <v>50</v>
      </c>
      <c r="N471" s="7">
        <f t="shared" si="71"/>
        <v>0</v>
      </c>
      <c r="O471" s="7">
        <f t="shared" si="72"/>
        <v>0</v>
      </c>
      <c r="P471" s="7">
        <f t="shared" si="73"/>
        <v>16.5</v>
      </c>
      <c r="Q471" s="8">
        <f t="shared" si="74"/>
        <v>19.975000000000001</v>
      </c>
      <c r="R471" s="8">
        <f t="shared" si="75"/>
        <v>14.125</v>
      </c>
      <c r="S471" s="8">
        <f t="shared" si="76"/>
        <v>14.925000000000001</v>
      </c>
      <c r="T471" s="8">
        <f t="shared" si="77"/>
        <v>16.625</v>
      </c>
      <c r="U471" s="7">
        <f t="shared" si="78"/>
        <v>16.341666666666669</v>
      </c>
      <c r="V471" s="7">
        <f t="shared" si="79"/>
        <v>16.412500000000001</v>
      </c>
    </row>
    <row r="472" spans="1:22" ht="13.5" x14ac:dyDescent="0.25">
      <c r="A472" s="3">
        <f>RSI!A472</f>
        <v>45286</v>
      </c>
      <c r="B472" s="2">
        <f>RSI!B472</f>
        <v>16.940999999999999</v>
      </c>
      <c r="C472" s="2">
        <f>RSI!I472</f>
        <v>23.15187233083671</v>
      </c>
      <c r="D472" s="2">
        <f>MACD!E472</f>
        <v>1.7870920452637051E-2</v>
      </c>
      <c r="E472" s="2">
        <f>MACD!F472</f>
        <v>-2.6329136995432642E-2</v>
      </c>
      <c r="F472" s="2">
        <f>'Moving Avg'!D472</f>
        <v>17.090520000000001</v>
      </c>
      <c r="G472" s="2">
        <f>'Moving Avg'!F472</f>
        <v>17.282154999999996</v>
      </c>
      <c r="H472" s="2">
        <f>'Moving Avg'!G472</f>
        <v>17.774051999999998</v>
      </c>
      <c r="I472" s="2">
        <f>'Moving Avg'!H472</f>
        <v>19.135723000000002</v>
      </c>
      <c r="J472" s="5" t="str">
        <f>OBV!F472</f>
        <v>BEARISH</v>
      </c>
      <c r="K472" s="5" t="str">
        <f>OBV!G472</f>
        <v>NEUTRAL</v>
      </c>
      <c r="L472" s="5" t="str">
        <f>OBV!H472</f>
        <v>CONFIRMED BEARISH</v>
      </c>
      <c r="M472" s="7">
        <f t="shared" si="70"/>
        <v>50</v>
      </c>
      <c r="N472" s="7">
        <f t="shared" si="71"/>
        <v>0</v>
      </c>
      <c r="O472" s="7">
        <f t="shared" si="72"/>
        <v>0</v>
      </c>
      <c r="P472" s="7">
        <f t="shared" si="73"/>
        <v>16.5</v>
      </c>
      <c r="Q472" s="8">
        <f t="shared" si="74"/>
        <v>19.975000000000001</v>
      </c>
      <c r="R472" s="8">
        <f t="shared" si="75"/>
        <v>14.125</v>
      </c>
      <c r="S472" s="8">
        <f t="shared" si="76"/>
        <v>14.925000000000001</v>
      </c>
      <c r="T472" s="8">
        <f t="shared" si="77"/>
        <v>16.625</v>
      </c>
      <c r="U472" s="7">
        <f t="shared" si="78"/>
        <v>16.341666666666669</v>
      </c>
      <c r="V472" s="7">
        <f t="shared" si="79"/>
        <v>16.412500000000001</v>
      </c>
    </row>
    <row r="473" spans="1:22" ht="13.5" x14ac:dyDescent="0.25">
      <c r="A473" s="3">
        <f>RSI!A473</f>
        <v>45287</v>
      </c>
      <c r="B473" s="2">
        <f>RSI!B473</f>
        <v>16.9497</v>
      </c>
      <c r="C473" s="2">
        <f>RSI!I473</f>
        <v>23.937442072791498</v>
      </c>
      <c r="D473" s="2">
        <f>MACD!E473</f>
        <v>4.5082580921388171E-2</v>
      </c>
      <c r="E473" s="2">
        <f>MACD!F473</f>
        <v>-1.2046793412068478E-2</v>
      </c>
      <c r="F473" s="2">
        <f>'Moving Avg'!D473</f>
        <v>17.017500000000002</v>
      </c>
      <c r="G473" s="2">
        <f>'Moving Avg'!F473</f>
        <v>17.261294999999997</v>
      </c>
      <c r="H473" s="2">
        <f>'Moving Avg'!G473</f>
        <v>17.747975999999998</v>
      </c>
      <c r="I473" s="2">
        <f>'Moving Avg'!H473</f>
        <v>19.124208500000005</v>
      </c>
      <c r="J473" s="5" t="str">
        <f>OBV!F473</f>
        <v>BULLISH</v>
      </c>
      <c r="K473" s="5" t="str">
        <f>OBV!G473</f>
        <v>NEUTRAL</v>
      </c>
      <c r="L473" s="5" t="str">
        <f>OBV!H473</f>
        <v>BULLISH DIVERGENCE</v>
      </c>
      <c r="M473" s="7">
        <f t="shared" si="70"/>
        <v>50</v>
      </c>
      <c r="N473" s="7">
        <f t="shared" si="71"/>
        <v>0</v>
      </c>
      <c r="O473" s="7">
        <f t="shared" si="72"/>
        <v>0</v>
      </c>
      <c r="P473" s="7">
        <f t="shared" si="73"/>
        <v>66.5</v>
      </c>
      <c r="Q473" s="8">
        <f t="shared" si="74"/>
        <v>27.475000000000001</v>
      </c>
      <c r="R473" s="8">
        <f t="shared" si="75"/>
        <v>26.625</v>
      </c>
      <c r="S473" s="8">
        <f t="shared" si="76"/>
        <v>37.424999999999997</v>
      </c>
      <c r="T473" s="8">
        <f t="shared" si="77"/>
        <v>29.125</v>
      </c>
      <c r="U473" s="7">
        <f t="shared" si="78"/>
        <v>30.508333333333336</v>
      </c>
      <c r="V473" s="7">
        <f t="shared" si="79"/>
        <v>30.162500000000001</v>
      </c>
    </row>
    <row r="474" spans="1:22" ht="13.5" x14ac:dyDescent="0.25">
      <c r="A474" s="3">
        <f>RSI!A474</f>
        <v>45288</v>
      </c>
      <c r="B474" s="2">
        <f>RSI!B474</f>
        <v>16.9497</v>
      </c>
      <c r="C474" s="2">
        <f>RSI!I474</f>
        <v>23.937442072791512</v>
      </c>
      <c r="D474" s="2">
        <f>MACD!E474</f>
        <v>5.9950604582986955E-2</v>
      </c>
      <c r="E474" s="2">
        <f>MACD!F474</f>
        <v>2.3526861869426086E-3</v>
      </c>
      <c r="F474" s="2">
        <f>'Moving Avg'!D474</f>
        <v>16.944479999999999</v>
      </c>
      <c r="G474" s="2">
        <f>'Moving Avg'!F474</f>
        <v>17.244344999999996</v>
      </c>
      <c r="H474" s="2">
        <f>'Moving Avg'!G474</f>
        <v>17.712337999999999</v>
      </c>
      <c r="I474" s="2">
        <f>'Moving Avg'!H474</f>
        <v>19.112694000000005</v>
      </c>
      <c r="J474" s="5" t="str">
        <f>OBV!F474</f>
        <v>BULLISH</v>
      </c>
      <c r="K474" s="5" t="str">
        <f>OBV!G474</f>
        <v>NEUTRAL</v>
      </c>
      <c r="L474" s="5" t="str">
        <f>OBV!H474</f>
        <v>BULLISH DIVERGENCE</v>
      </c>
      <c r="M474" s="7">
        <f t="shared" si="70"/>
        <v>50</v>
      </c>
      <c r="N474" s="7">
        <f t="shared" si="71"/>
        <v>0</v>
      </c>
      <c r="O474" s="7">
        <f t="shared" si="72"/>
        <v>0</v>
      </c>
      <c r="P474" s="7">
        <f t="shared" si="73"/>
        <v>66.5</v>
      </c>
      <c r="Q474" s="8">
        <f t="shared" si="74"/>
        <v>27.475000000000001</v>
      </c>
      <c r="R474" s="8">
        <f t="shared" si="75"/>
        <v>26.625</v>
      </c>
      <c r="S474" s="8">
        <f t="shared" si="76"/>
        <v>37.424999999999997</v>
      </c>
      <c r="T474" s="8">
        <f t="shared" si="77"/>
        <v>29.125</v>
      </c>
      <c r="U474" s="7">
        <f t="shared" si="78"/>
        <v>30.508333333333336</v>
      </c>
      <c r="V474" s="7">
        <f t="shared" si="79"/>
        <v>30.162500000000001</v>
      </c>
    </row>
    <row r="475" spans="1:22" ht="13.5" x14ac:dyDescent="0.25">
      <c r="A475" s="3">
        <f>RSI!A475</f>
        <v>45289</v>
      </c>
      <c r="B475" s="2">
        <f>RSI!B475</f>
        <v>16.9497</v>
      </c>
      <c r="C475" s="2">
        <f>RSI!I475</f>
        <v>23.937442072791498</v>
      </c>
      <c r="D475" s="2">
        <f>MACD!E475</f>
        <v>8.0216997997823114E-2</v>
      </c>
      <c r="E475" s="2">
        <f>MACD!F475</f>
        <v>1.7925548549118712E-2</v>
      </c>
      <c r="F475" s="2">
        <f>'Moving Avg'!D475</f>
        <v>16.94622</v>
      </c>
      <c r="G475" s="2">
        <f>'Moving Avg'!F475</f>
        <v>17.223484999999997</v>
      </c>
      <c r="H475" s="2">
        <f>'Moving Avg'!G475</f>
        <v>17.676699999999997</v>
      </c>
      <c r="I475" s="2">
        <f>'Moving Avg'!H475</f>
        <v>19.101179500000004</v>
      </c>
      <c r="J475" s="5" t="str">
        <f>OBV!F475</f>
        <v>BULLISH</v>
      </c>
      <c r="K475" s="5" t="str">
        <f>OBV!G475</f>
        <v>NEUTRAL</v>
      </c>
      <c r="L475" s="5" t="str">
        <f>OBV!H475</f>
        <v>CONFIRMED BULLISH</v>
      </c>
      <c r="M475" s="7">
        <f t="shared" si="70"/>
        <v>50</v>
      </c>
      <c r="N475" s="7">
        <f t="shared" si="71"/>
        <v>0</v>
      </c>
      <c r="O475" s="7">
        <f t="shared" si="72"/>
        <v>0</v>
      </c>
      <c r="P475" s="7">
        <f t="shared" si="73"/>
        <v>83.5</v>
      </c>
      <c r="Q475" s="8">
        <f t="shared" si="74"/>
        <v>30.024999999999999</v>
      </c>
      <c r="R475" s="8">
        <f t="shared" si="75"/>
        <v>30.875</v>
      </c>
      <c r="S475" s="8">
        <f t="shared" si="76"/>
        <v>45.075000000000003</v>
      </c>
      <c r="T475" s="8">
        <f t="shared" si="77"/>
        <v>33.375</v>
      </c>
      <c r="U475" s="7">
        <f t="shared" si="78"/>
        <v>35.324999999999996</v>
      </c>
      <c r="V475" s="7">
        <f t="shared" si="79"/>
        <v>34.837499999999999</v>
      </c>
    </row>
    <row r="476" spans="1:22" ht="13.5" x14ac:dyDescent="0.25">
      <c r="A476" s="3">
        <f>RSI!A476</f>
        <v>45293</v>
      </c>
      <c r="B476" s="2">
        <f>RSI!B476</f>
        <v>17.818899999999999</v>
      </c>
      <c r="C476" s="2">
        <f>RSI!I476</f>
        <v>66.57435566388159</v>
      </c>
      <c r="D476" s="2">
        <f>MACD!E476</f>
        <v>3.5153722206054283E-2</v>
      </c>
      <c r="E476" s="2">
        <f>MACD!F476</f>
        <v>2.1371183280505829E-2</v>
      </c>
      <c r="F476" s="2">
        <f>'Moving Avg'!D476</f>
        <v>17.1218</v>
      </c>
      <c r="G476" s="2">
        <f>'Moving Avg'!F476</f>
        <v>17.246084999999997</v>
      </c>
      <c r="H476" s="2">
        <f>'Moving Avg'!G476</f>
        <v>17.658445999999998</v>
      </c>
      <c r="I476" s="2">
        <f>'Moving Avg'!H476</f>
        <v>19.095199500000003</v>
      </c>
      <c r="J476" s="5" t="str">
        <f>OBV!F476</f>
        <v>BULLISH</v>
      </c>
      <c r="K476" s="5" t="str">
        <f>OBV!G476</f>
        <v>STRONG</v>
      </c>
      <c r="L476" s="5" t="str">
        <f>OBV!H476</f>
        <v>CONFIRMED BULLISH</v>
      </c>
      <c r="M476" s="7">
        <f t="shared" si="70"/>
        <v>25</v>
      </c>
      <c r="N476" s="7">
        <f t="shared" si="71"/>
        <v>0</v>
      </c>
      <c r="O476" s="7">
        <f t="shared" si="72"/>
        <v>0</v>
      </c>
      <c r="P476" s="7">
        <f t="shared" si="73"/>
        <v>100</v>
      </c>
      <c r="Q476" s="8">
        <f t="shared" si="74"/>
        <v>23.75</v>
      </c>
      <c r="R476" s="8">
        <f t="shared" si="75"/>
        <v>30</v>
      </c>
      <c r="S476" s="8">
        <f t="shared" si="76"/>
        <v>48.75</v>
      </c>
      <c r="T476" s="8">
        <f t="shared" si="77"/>
        <v>31.25</v>
      </c>
      <c r="U476" s="7">
        <f t="shared" si="78"/>
        <v>34.166666666666664</v>
      </c>
      <c r="V476" s="7">
        <f t="shared" si="79"/>
        <v>33.4375</v>
      </c>
    </row>
    <row r="477" spans="1:22" ht="13.5" x14ac:dyDescent="0.25">
      <c r="A477" s="3">
        <f>RSI!A477</f>
        <v>45294</v>
      </c>
      <c r="B477" s="2">
        <f>RSI!B477</f>
        <v>17.3843</v>
      </c>
      <c r="C477" s="2">
        <f>RSI!I477</f>
        <v>51.138860462319847</v>
      </c>
      <c r="D477" s="2">
        <f>MACD!E477</f>
        <v>2.6092138925253749E-2</v>
      </c>
      <c r="E477" s="2">
        <f>MACD!F477</f>
        <v>2.2315374409455416E-2</v>
      </c>
      <c r="F477" s="2">
        <f>'Moving Avg'!D477</f>
        <v>17.210460000000001</v>
      </c>
      <c r="G477" s="2">
        <f>'Moving Avg'!F477</f>
        <v>17.247389999999999</v>
      </c>
      <c r="H477" s="2">
        <f>'Moving Avg'!G477</f>
        <v>17.631674</v>
      </c>
      <c r="I477" s="2">
        <f>'Moving Avg'!H477</f>
        <v>19.086254000000007</v>
      </c>
      <c r="J477" s="5" t="str">
        <f>OBV!F477</f>
        <v>BULLISH</v>
      </c>
      <c r="K477" s="5" t="str">
        <f>OBV!G477</f>
        <v>STRONG</v>
      </c>
      <c r="L477" s="5" t="str">
        <f>OBV!H477</f>
        <v>CONFIRMED BULLISH</v>
      </c>
      <c r="M477" s="7">
        <f t="shared" si="70"/>
        <v>25</v>
      </c>
      <c r="N477" s="7">
        <f t="shared" si="71"/>
        <v>0</v>
      </c>
      <c r="O477" s="7">
        <f t="shared" si="72"/>
        <v>0</v>
      </c>
      <c r="P477" s="7">
        <f t="shared" si="73"/>
        <v>100</v>
      </c>
      <c r="Q477" s="8">
        <f t="shared" si="74"/>
        <v>23.75</v>
      </c>
      <c r="R477" s="8">
        <f t="shared" si="75"/>
        <v>30</v>
      </c>
      <c r="S477" s="8">
        <f t="shared" si="76"/>
        <v>48.75</v>
      </c>
      <c r="T477" s="8">
        <f t="shared" si="77"/>
        <v>31.25</v>
      </c>
      <c r="U477" s="7">
        <f t="shared" si="78"/>
        <v>34.166666666666664</v>
      </c>
      <c r="V477" s="7">
        <f t="shared" si="79"/>
        <v>33.4375</v>
      </c>
    </row>
    <row r="478" spans="1:22" ht="13.5" x14ac:dyDescent="0.25">
      <c r="A478" s="3">
        <f>RSI!A478</f>
        <v>45295</v>
      </c>
      <c r="B478" s="2">
        <f>RSI!B478</f>
        <v>17.366900000000001</v>
      </c>
      <c r="C478" s="2">
        <f>RSI!I478</f>
        <v>50.632699222664371</v>
      </c>
      <c r="D478" s="2">
        <f>MACD!E478</f>
        <v>1.6727740184737883E-2</v>
      </c>
      <c r="E478" s="2">
        <f>MACD!F478</f>
        <v>2.1197847564511912E-2</v>
      </c>
      <c r="F478" s="2">
        <f>'Moving Avg'!D478</f>
        <v>17.293900000000001</v>
      </c>
      <c r="G478" s="2">
        <f>'Moving Avg'!F478</f>
        <v>17.248259999999998</v>
      </c>
      <c r="H478" s="2">
        <f>'Moving Avg'!G478</f>
        <v>17.606987999999998</v>
      </c>
      <c r="I478" s="2">
        <f>'Moving Avg'!H478</f>
        <v>19.076825500000005</v>
      </c>
      <c r="J478" s="5" t="str">
        <f>OBV!F478</f>
        <v>BEARISH</v>
      </c>
      <c r="K478" s="5" t="str">
        <f>OBV!G478</f>
        <v>NEUTRAL</v>
      </c>
      <c r="L478" s="5" t="str">
        <f>OBV!H478</f>
        <v>BEARISH DIVERGENCE</v>
      </c>
      <c r="M478" s="7">
        <f t="shared" si="70"/>
        <v>25</v>
      </c>
      <c r="N478" s="7">
        <f t="shared" si="71"/>
        <v>45</v>
      </c>
      <c r="O478" s="7">
        <f t="shared" si="72"/>
        <v>0</v>
      </c>
      <c r="P478" s="7">
        <f t="shared" si="73"/>
        <v>16.5</v>
      </c>
      <c r="Q478" s="8">
        <f t="shared" si="74"/>
        <v>26.975000000000001</v>
      </c>
      <c r="R478" s="8">
        <f t="shared" si="75"/>
        <v>18.125</v>
      </c>
      <c r="S478" s="8">
        <f t="shared" si="76"/>
        <v>17.925000000000001</v>
      </c>
      <c r="T478" s="8">
        <f t="shared" si="77"/>
        <v>21.625</v>
      </c>
      <c r="U478" s="7">
        <f t="shared" si="78"/>
        <v>21.008333333333336</v>
      </c>
      <c r="V478" s="7">
        <f t="shared" si="79"/>
        <v>21.162500000000001</v>
      </c>
    </row>
    <row r="479" spans="1:22" ht="13.5" x14ac:dyDescent="0.25">
      <c r="A479" s="3">
        <f>RSI!A479</f>
        <v>45296</v>
      </c>
      <c r="B479" s="2">
        <f>RSI!B479</f>
        <v>17.349499999999999</v>
      </c>
      <c r="C479" s="2">
        <f>RSI!I479</f>
        <v>50.098689836442695</v>
      </c>
      <c r="D479" s="2">
        <f>MACD!E479</f>
        <v>9.8954877221153481E-3</v>
      </c>
      <c r="E479" s="2">
        <f>MACD!F479</f>
        <v>1.8937375596032598E-2</v>
      </c>
      <c r="F479" s="2">
        <f>'Moving Avg'!D479</f>
        <v>17.373860000000001</v>
      </c>
      <c r="G479" s="2">
        <f>'Moving Avg'!F479</f>
        <v>17.248259999999995</v>
      </c>
      <c r="H479" s="2">
        <f>'Moving Avg'!G479</f>
        <v>17.581954</v>
      </c>
      <c r="I479" s="2">
        <f>'Moving Avg'!H479</f>
        <v>19.067310000000006</v>
      </c>
      <c r="J479" s="5" t="str">
        <f>OBV!F479</f>
        <v>BEARISH</v>
      </c>
      <c r="K479" s="5" t="str">
        <f>OBV!G479</f>
        <v>NEUTRAL</v>
      </c>
      <c r="L479" s="5" t="str">
        <f>OBV!H479</f>
        <v>BEARISH DIVERGENCE</v>
      </c>
      <c r="M479" s="7">
        <f t="shared" si="70"/>
        <v>25</v>
      </c>
      <c r="N479" s="7">
        <f t="shared" si="71"/>
        <v>45</v>
      </c>
      <c r="O479" s="7">
        <f t="shared" si="72"/>
        <v>0</v>
      </c>
      <c r="P479" s="7">
        <f t="shared" si="73"/>
        <v>16.5</v>
      </c>
      <c r="Q479" s="8">
        <f t="shared" si="74"/>
        <v>26.975000000000001</v>
      </c>
      <c r="R479" s="8">
        <f t="shared" si="75"/>
        <v>18.125</v>
      </c>
      <c r="S479" s="8">
        <f t="shared" si="76"/>
        <v>17.925000000000001</v>
      </c>
      <c r="T479" s="8">
        <f t="shared" si="77"/>
        <v>21.625</v>
      </c>
      <c r="U479" s="7">
        <f t="shared" si="78"/>
        <v>21.008333333333336</v>
      </c>
      <c r="V479" s="7">
        <f t="shared" si="79"/>
        <v>21.162500000000001</v>
      </c>
    </row>
    <row r="480" spans="1:22" ht="13.5" x14ac:dyDescent="0.25">
      <c r="A480" s="3">
        <f>RSI!A480</f>
        <v>45299</v>
      </c>
      <c r="B480" s="2">
        <f>RSI!B480</f>
        <v>17.288699999999999</v>
      </c>
      <c r="C480" s="2">
        <f>RSI!I480</f>
        <v>48.186283151602765</v>
      </c>
      <c r="D480" s="2">
        <f>MACD!E480</f>
        <v>-4.8969615919222775E-2</v>
      </c>
      <c r="E480" s="2">
        <f>MACD!F480</f>
        <v>5.3559772929815241E-3</v>
      </c>
      <c r="F480" s="2">
        <f>'Moving Avg'!D480</f>
        <v>17.441660000000002</v>
      </c>
      <c r="G480" s="2">
        <f>'Moving Avg'!F480</f>
        <v>17.245654999999996</v>
      </c>
      <c r="H480" s="2">
        <f>'Moving Avg'!G480</f>
        <v>17.555703999999995</v>
      </c>
      <c r="I480" s="2">
        <f>'Moving Avg'!H480</f>
        <v>19.0574905</v>
      </c>
      <c r="J480" s="5" t="str">
        <f>OBV!F480</f>
        <v>BEARISH</v>
      </c>
      <c r="K480" s="5" t="str">
        <f>OBV!G480</f>
        <v>NEUTRAL</v>
      </c>
      <c r="L480" s="5" t="str">
        <f>OBV!H480</f>
        <v>BEARISH DIVERGENCE</v>
      </c>
      <c r="M480" s="7">
        <f t="shared" si="70"/>
        <v>25</v>
      </c>
      <c r="N480" s="7">
        <f t="shared" si="71"/>
        <v>100</v>
      </c>
      <c r="O480" s="7">
        <f t="shared" si="72"/>
        <v>0</v>
      </c>
      <c r="P480" s="7">
        <f t="shared" si="73"/>
        <v>16.5</v>
      </c>
      <c r="Q480" s="8">
        <f t="shared" si="74"/>
        <v>46.225000000000001</v>
      </c>
      <c r="R480" s="8">
        <f t="shared" si="75"/>
        <v>29.125</v>
      </c>
      <c r="S480" s="8">
        <f t="shared" si="76"/>
        <v>26.175000000000001</v>
      </c>
      <c r="T480" s="8">
        <f t="shared" si="77"/>
        <v>35.375</v>
      </c>
      <c r="U480" s="7">
        <f t="shared" si="78"/>
        <v>33.841666666666661</v>
      </c>
      <c r="V480" s="7">
        <f t="shared" si="79"/>
        <v>34.224999999999994</v>
      </c>
    </row>
    <row r="481" spans="1:22" ht="13.5" x14ac:dyDescent="0.25">
      <c r="A481" s="3">
        <f>RSI!A481</f>
        <v>45300</v>
      </c>
      <c r="B481" s="2">
        <f>RSI!B481</f>
        <v>17.201799999999999</v>
      </c>
      <c r="C481" s="2">
        <f>RSI!I481</f>
        <v>45.512155296747196</v>
      </c>
      <c r="D481" s="2">
        <f>MACD!E481</f>
        <v>-9.2056296938284987E-2</v>
      </c>
      <c r="E481" s="2">
        <f>MACD!F481</f>
        <v>-1.4126477553271781E-2</v>
      </c>
      <c r="F481" s="2">
        <f>'Moving Avg'!D481</f>
        <v>17.318239999999996</v>
      </c>
      <c r="G481" s="2">
        <f>'Moving Avg'!F481</f>
        <v>17.236964999999998</v>
      </c>
      <c r="H481" s="2">
        <f>'Moving Avg'!G481</f>
        <v>17.526845999999999</v>
      </c>
      <c r="I481" s="2">
        <f>'Moving Avg'!H481</f>
        <v>19.0472365</v>
      </c>
      <c r="J481" s="5" t="str">
        <f>OBV!F481</f>
        <v>BEARISH</v>
      </c>
      <c r="K481" s="5" t="str">
        <f>OBV!G481</f>
        <v>NEUTRAL</v>
      </c>
      <c r="L481" s="5" t="str">
        <f>OBV!H481</f>
        <v>CONFIRMED BEARISH</v>
      </c>
      <c r="M481" s="7">
        <f t="shared" si="70"/>
        <v>25</v>
      </c>
      <c r="N481" s="7">
        <f t="shared" si="71"/>
        <v>100</v>
      </c>
      <c r="O481" s="7">
        <f t="shared" si="72"/>
        <v>0</v>
      </c>
      <c r="P481" s="7">
        <f t="shared" si="73"/>
        <v>16.5</v>
      </c>
      <c r="Q481" s="8">
        <f t="shared" si="74"/>
        <v>46.225000000000001</v>
      </c>
      <c r="R481" s="8">
        <f t="shared" si="75"/>
        <v>29.125</v>
      </c>
      <c r="S481" s="8">
        <f t="shared" si="76"/>
        <v>26.175000000000001</v>
      </c>
      <c r="T481" s="8">
        <f t="shared" si="77"/>
        <v>35.375</v>
      </c>
      <c r="U481" s="7">
        <f t="shared" si="78"/>
        <v>33.841666666666661</v>
      </c>
      <c r="V481" s="7">
        <f t="shared" si="79"/>
        <v>34.224999999999994</v>
      </c>
    </row>
    <row r="482" spans="1:22" ht="13.5" x14ac:dyDescent="0.25">
      <c r="A482" s="3">
        <f>RSI!A482</f>
        <v>45301</v>
      </c>
      <c r="B482" s="2">
        <f>RSI!B482</f>
        <v>17.201799999999999</v>
      </c>
      <c r="C482" s="2">
        <f>RSI!I482</f>
        <v>45.512155296747196</v>
      </c>
      <c r="D482" s="2">
        <f>MACD!E482</f>
        <v>-0.12773667327016369</v>
      </c>
      <c r="E482" s="2">
        <f>MACD!F482</f>
        <v>-3.6848516696650166E-2</v>
      </c>
      <c r="F482" s="2">
        <f>'Moving Avg'!D482</f>
        <v>17.281739999999996</v>
      </c>
      <c r="G482" s="2">
        <f>'Moving Avg'!F482</f>
        <v>17.22871</v>
      </c>
      <c r="H482" s="2">
        <f>'Moving Avg'!G482</f>
        <v>17.497987999999999</v>
      </c>
      <c r="I482" s="2">
        <f>'Moving Avg'!H482</f>
        <v>19.037180500000002</v>
      </c>
      <c r="J482" s="5" t="str">
        <f>OBV!F482</f>
        <v>BEARISH</v>
      </c>
      <c r="K482" s="5" t="str">
        <f>OBV!G482</f>
        <v>NEUTRAL</v>
      </c>
      <c r="L482" s="5" t="str">
        <f>OBV!H482</f>
        <v>CONFIRMED BEARISH</v>
      </c>
      <c r="M482" s="7">
        <f t="shared" si="70"/>
        <v>25</v>
      </c>
      <c r="N482" s="7">
        <f t="shared" si="71"/>
        <v>100</v>
      </c>
      <c r="O482" s="7">
        <f t="shared" si="72"/>
        <v>0</v>
      </c>
      <c r="P482" s="7">
        <f t="shared" si="73"/>
        <v>16.5</v>
      </c>
      <c r="Q482" s="8">
        <f t="shared" si="74"/>
        <v>46.225000000000001</v>
      </c>
      <c r="R482" s="8">
        <f t="shared" si="75"/>
        <v>29.125</v>
      </c>
      <c r="S482" s="8">
        <f t="shared" si="76"/>
        <v>26.175000000000001</v>
      </c>
      <c r="T482" s="8">
        <f t="shared" si="77"/>
        <v>35.375</v>
      </c>
      <c r="U482" s="7">
        <f t="shared" si="78"/>
        <v>33.841666666666661</v>
      </c>
      <c r="V482" s="7">
        <f t="shared" si="79"/>
        <v>34.224999999999994</v>
      </c>
    </row>
    <row r="483" spans="1:22" ht="13.5" x14ac:dyDescent="0.25">
      <c r="A483" s="3">
        <f>RSI!A483</f>
        <v>45302</v>
      </c>
      <c r="B483" s="2">
        <f>RSI!B483</f>
        <v>17.114799999999999</v>
      </c>
      <c r="C483" s="2">
        <f>RSI!I483</f>
        <v>42.757067197731722</v>
      </c>
      <c r="D483" s="2">
        <f>MACD!E483</f>
        <v>-0.14942486927639109</v>
      </c>
      <c r="E483" s="2">
        <f>MACD!F483</f>
        <v>-5.9363787212598357E-2</v>
      </c>
      <c r="F483" s="2">
        <f>'Moving Avg'!D483</f>
        <v>17.23132</v>
      </c>
      <c r="G483" s="2">
        <f>'Moving Avg'!F483</f>
        <v>17.216104999999999</v>
      </c>
      <c r="H483" s="2">
        <f>'Moving Avg'!G483</f>
        <v>17.468433999999998</v>
      </c>
      <c r="I483" s="2">
        <f>'Moving Avg'!H483</f>
        <v>19.026887500000001</v>
      </c>
      <c r="J483" s="5" t="str">
        <f>OBV!F483</f>
        <v>BEARISH</v>
      </c>
      <c r="K483" s="5" t="str">
        <f>OBV!G483</f>
        <v>NEUTRAL</v>
      </c>
      <c r="L483" s="5" t="str">
        <f>OBV!H483</f>
        <v>CONFIRMED BEARISH</v>
      </c>
      <c r="M483" s="7">
        <f t="shared" si="70"/>
        <v>25</v>
      </c>
      <c r="N483" s="7">
        <f t="shared" si="71"/>
        <v>100</v>
      </c>
      <c r="O483" s="7">
        <f t="shared" si="72"/>
        <v>0</v>
      </c>
      <c r="P483" s="7">
        <f t="shared" si="73"/>
        <v>16.5</v>
      </c>
      <c r="Q483" s="8">
        <f t="shared" si="74"/>
        <v>46.225000000000001</v>
      </c>
      <c r="R483" s="8">
        <f t="shared" si="75"/>
        <v>29.125</v>
      </c>
      <c r="S483" s="8">
        <f t="shared" si="76"/>
        <v>26.175000000000001</v>
      </c>
      <c r="T483" s="8">
        <f t="shared" si="77"/>
        <v>35.375</v>
      </c>
      <c r="U483" s="7">
        <f t="shared" si="78"/>
        <v>33.841666666666661</v>
      </c>
      <c r="V483" s="7">
        <f t="shared" si="79"/>
        <v>34.224999999999994</v>
      </c>
    </row>
    <row r="484" spans="1:22" ht="13.5" x14ac:dyDescent="0.25">
      <c r="A484" s="3">
        <f>RSI!A484</f>
        <v>45303</v>
      </c>
      <c r="B484" s="2">
        <f>RSI!B484</f>
        <v>17.106200000000001</v>
      </c>
      <c r="C484" s="2">
        <f>RSI!I484</f>
        <v>42.483294485765796</v>
      </c>
      <c r="D484" s="2">
        <f>MACD!E484</f>
        <v>-0.16595864256586879</v>
      </c>
      <c r="E484" s="2">
        <f>MACD!F484</f>
        <v>-8.0682758283252443E-2</v>
      </c>
      <c r="F484" s="2">
        <f>'Moving Avg'!D484</f>
        <v>17.182659999999998</v>
      </c>
      <c r="G484" s="2">
        <f>'Moving Avg'!F484</f>
        <v>17.206544999999998</v>
      </c>
      <c r="H484" s="2">
        <f>'Moving Avg'!G484</f>
        <v>17.445836</v>
      </c>
      <c r="I484" s="2">
        <f>'Moving Avg'!H484</f>
        <v>19.016551500000002</v>
      </c>
      <c r="J484" s="5" t="str">
        <f>OBV!F484</f>
        <v>BEARISH</v>
      </c>
      <c r="K484" s="5" t="str">
        <f>OBV!G484</f>
        <v>NEUTRAL</v>
      </c>
      <c r="L484" s="5" t="str">
        <f>OBV!H484</f>
        <v>CONFIRMED BEARISH</v>
      </c>
      <c r="M484" s="7">
        <f t="shared" si="70"/>
        <v>25</v>
      </c>
      <c r="N484" s="7">
        <f t="shared" si="71"/>
        <v>100</v>
      </c>
      <c r="O484" s="7">
        <f t="shared" si="72"/>
        <v>0</v>
      </c>
      <c r="P484" s="7">
        <f t="shared" si="73"/>
        <v>16.5</v>
      </c>
      <c r="Q484" s="8">
        <f t="shared" si="74"/>
        <v>46.225000000000001</v>
      </c>
      <c r="R484" s="8">
        <f t="shared" si="75"/>
        <v>29.125</v>
      </c>
      <c r="S484" s="8">
        <f t="shared" si="76"/>
        <v>26.175000000000001</v>
      </c>
      <c r="T484" s="8">
        <f t="shared" si="77"/>
        <v>35.375</v>
      </c>
      <c r="U484" s="7">
        <f t="shared" si="78"/>
        <v>33.841666666666661</v>
      </c>
      <c r="V484" s="7">
        <f t="shared" si="79"/>
        <v>34.224999999999994</v>
      </c>
    </row>
    <row r="485" spans="1:22" ht="13.5" x14ac:dyDescent="0.25">
      <c r="A485" s="3">
        <f>RSI!A485</f>
        <v>45306</v>
      </c>
      <c r="B485" s="2">
        <f>RSI!B485</f>
        <v>17.088799999999999</v>
      </c>
      <c r="C485" s="2">
        <f>RSI!I485</f>
        <v>41.898748369051816</v>
      </c>
      <c r="D485" s="2">
        <f>MACD!E485</f>
        <v>-0.17751577386029282</v>
      </c>
      <c r="E485" s="2">
        <f>MACD!F485</f>
        <v>-0.10004936139866052</v>
      </c>
      <c r="F485" s="2">
        <f>'Moving Avg'!D485</f>
        <v>17.142680000000002</v>
      </c>
      <c r="G485" s="2">
        <f>'Moving Avg'!F485</f>
        <v>17.194379999999999</v>
      </c>
      <c r="H485" s="2">
        <f>'Moving Avg'!G485</f>
        <v>17.423237999999998</v>
      </c>
      <c r="I485" s="2">
        <f>'Moving Avg'!H485</f>
        <v>19.006921000000002</v>
      </c>
      <c r="J485" s="5" t="str">
        <f>OBV!F485</f>
        <v>BEARISH</v>
      </c>
      <c r="K485" s="5" t="str">
        <f>OBV!G485</f>
        <v>NEUTRAL</v>
      </c>
      <c r="L485" s="5" t="str">
        <f>OBV!H485</f>
        <v>CONFIRMED BEARISH</v>
      </c>
      <c r="M485" s="7">
        <f t="shared" si="70"/>
        <v>25</v>
      </c>
      <c r="N485" s="7">
        <f t="shared" si="71"/>
        <v>100</v>
      </c>
      <c r="O485" s="7">
        <f t="shared" si="72"/>
        <v>0</v>
      </c>
      <c r="P485" s="7">
        <f t="shared" si="73"/>
        <v>16.5</v>
      </c>
      <c r="Q485" s="8">
        <f t="shared" si="74"/>
        <v>46.225000000000001</v>
      </c>
      <c r="R485" s="8">
        <f t="shared" si="75"/>
        <v>29.125</v>
      </c>
      <c r="S485" s="8">
        <f t="shared" si="76"/>
        <v>26.175000000000001</v>
      </c>
      <c r="T485" s="8">
        <f t="shared" si="77"/>
        <v>35.375</v>
      </c>
      <c r="U485" s="7">
        <f t="shared" si="78"/>
        <v>33.841666666666661</v>
      </c>
      <c r="V485" s="7">
        <f t="shared" si="79"/>
        <v>34.224999999999994</v>
      </c>
    </row>
    <row r="486" spans="1:22" ht="13.5" x14ac:dyDescent="0.25">
      <c r="A486" s="3">
        <f>RSI!A486</f>
        <v>45307</v>
      </c>
      <c r="B486" s="2">
        <f>RSI!B486</f>
        <v>17.253900000000002</v>
      </c>
      <c r="C486" s="2">
        <f>RSI!I486</f>
        <v>49.060767797088268</v>
      </c>
      <c r="D486" s="2">
        <f>MACD!E486</f>
        <v>-6.4639272465779385E-2</v>
      </c>
      <c r="E486" s="2">
        <f>MACD!F486</f>
        <v>-9.2967343612084308E-2</v>
      </c>
      <c r="F486" s="2">
        <f>'Moving Avg'!D486</f>
        <v>17.153099999999998</v>
      </c>
      <c r="G486" s="2">
        <f>'Moving Avg'!F486</f>
        <v>17.190470000000001</v>
      </c>
      <c r="H486" s="2">
        <f>'Moving Avg'!G486</f>
        <v>17.398378000000001</v>
      </c>
      <c r="I486" s="2">
        <f>'Moving Avg'!H486</f>
        <v>18.998116000000003</v>
      </c>
      <c r="J486" s="5" t="str">
        <f>OBV!F486</f>
        <v>BEARISH</v>
      </c>
      <c r="K486" s="5" t="str">
        <f>OBV!G486</f>
        <v>NEUTRAL</v>
      </c>
      <c r="L486" s="5" t="str">
        <f>OBV!H486</f>
        <v>BEARISH DIVERGENCE</v>
      </c>
      <c r="M486" s="7">
        <f t="shared" si="70"/>
        <v>25</v>
      </c>
      <c r="N486" s="7">
        <f t="shared" si="71"/>
        <v>0</v>
      </c>
      <c r="O486" s="7">
        <f t="shared" si="72"/>
        <v>0</v>
      </c>
      <c r="P486" s="7">
        <f t="shared" si="73"/>
        <v>16.5</v>
      </c>
      <c r="Q486" s="8">
        <f t="shared" si="74"/>
        <v>11.225</v>
      </c>
      <c r="R486" s="8">
        <f t="shared" si="75"/>
        <v>9.125</v>
      </c>
      <c r="S486" s="8">
        <f t="shared" si="76"/>
        <v>11.175000000000001</v>
      </c>
      <c r="T486" s="8">
        <f t="shared" si="77"/>
        <v>10.375</v>
      </c>
      <c r="U486" s="7">
        <f t="shared" si="78"/>
        <v>10.508333333333335</v>
      </c>
      <c r="V486" s="7">
        <f t="shared" si="79"/>
        <v>10.475000000000001</v>
      </c>
    </row>
    <row r="487" spans="1:22" ht="13.5" x14ac:dyDescent="0.25">
      <c r="A487" s="3">
        <f>RSI!A487</f>
        <v>45308</v>
      </c>
      <c r="B487" s="2">
        <f>RSI!B487</f>
        <v>17.253900000000002</v>
      </c>
      <c r="C487" s="2">
        <f>RSI!I487</f>
        <v>49.060767797088268</v>
      </c>
      <c r="D487" s="2">
        <f>MACD!E487</f>
        <v>-3.5889429236846127E-2</v>
      </c>
      <c r="E487" s="2">
        <f>MACD!F487</f>
        <v>-8.1551760737036669E-2</v>
      </c>
      <c r="F487" s="2">
        <f>'Moving Avg'!D487</f>
        <v>17.163520000000002</v>
      </c>
      <c r="G487" s="2">
        <f>'Moving Avg'!F487</f>
        <v>17.18656</v>
      </c>
      <c r="H487" s="2">
        <f>'Moving Avg'!G487</f>
        <v>17.373518000000004</v>
      </c>
      <c r="I487" s="2">
        <f>'Moving Avg'!H487</f>
        <v>18.987330000000004</v>
      </c>
      <c r="J487" s="5" t="str">
        <f>OBV!F487</f>
        <v>BEARISH</v>
      </c>
      <c r="K487" s="5" t="str">
        <f>OBV!G487</f>
        <v>NEUTRAL</v>
      </c>
      <c r="L487" s="5" t="str">
        <f>OBV!H487</f>
        <v>BEARISH DIVERGENCE</v>
      </c>
      <c r="M487" s="7">
        <f t="shared" si="70"/>
        <v>25</v>
      </c>
      <c r="N487" s="7">
        <f t="shared" si="71"/>
        <v>0</v>
      </c>
      <c r="O487" s="7">
        <f t="shared" si="72"/>
        <v>0</v>
      </c>
      <c r="P487" s="7">
        <f t="shared" si="73"/>
        <v>16.5</v>
      </c>
      <c r="Q487" s="8">
        <f t="shared" si="74"/>
        <v>11.225</v>
      </c>
      <c r="R487" s="8">
        <f t="shared" si="75"/>
        <v>9.125</v>
      </c>
      <c r="S487" s="8">
        <f t="shared" si="76"/>
        <v>11.175000000000001</v>
      </c>
      <c r="T487" s="8">
        <f t="shared" si="77"/>
        <v>10.375</v>
      </c>
      <c r="U487" s="7">
        <f t="shared" si="78"/>
        <v>10.508333333333335</v>
      </c>
      <c r="V487" s="7">
        <f t="shared" si="79"/>
        <v>10.475000000000001</v>
      </c>
    </row>
    <row r="488" spans="1:22" ht="13.5" x14ac:dyDescent="0.25">
      <c r="A488" s="3">
        <f>RSI!A488</f>
        <v>45309</v>
      </c>
      <c r="B488" s="2">
        <f>RSI!B488</f>
        <v>17.3843</v>
      </c>
      <c r="C488" s="2">
        <f>RSI!I488</f>
        <v>54.228981550857824</v>
      </c>
      <c r="D488" s="2">
        <f>MACD!E488</f>
        <v>-2.38057693938174E-2</v>
      </c>
      <c r="E488" s="2">
        <f>MACD!F488</f>
        <v>-7.0002562468392815E-2</v>
      </c>
      <c r="F488" s="2">
        <f>'Moving Avg'!D488</f>
        <v>17.217419999999997</v>
      </c>
      <c r="G488" s="2">
        <f>'Moving Avg'!F488</f>
        <v>17.190034999999998</v>
      </c>
      <c r="H488" s="2">
        <f>'Moving Avg'!G488</f>
        <v>17.351962000000004</v>
      </c>
      <c r="I488" s="2">
        <f>'Moving Avg'!H488</f>
        <v>18.975651000000006</v>
      </c>
      <c r="J488" s="5" t="str">
        <f>OBV!F488</f>
        <v>BEARISH</v>
      </c>
      <c r="K488" s="5" t="str">
        <f>OBV!G488</f>
        <v>NEUTRAL</v>
      </c>
      <c r="L488" s="5" t="str">
        <f>OBV!H488</f>
        <v>BEARISH DIVERGENCE</v>
      </c>
      <c r="M488" s="7">
        <f t="shared" si="70"/>
        <v>25</v>
      </c>
      <c r="N488" s="7">
        <f t="shared" si="71"/>
        <v>0</v>
      </c>
      <c r="O488" s="7">
        <f t="shared" si="72"/>
        <v>0</v>
      </c>
      <c r="P488" s="7">
        <f t="shared" si="73"/>
        <v>16.5</v>
      </c>
      <c r="Q488" s="8">
        <f t="shared" si="74"/>
        <v>11.225</v>
      </c>
      <c r="R488" s="8">
        <f t="shared" si="75"/>
        <v>9.125</v>
      </c>
      <c r="S488" s="8">
        <f t="shared" si="76"/>
        <v>11.175000000000001</v>
      </c>
      <c r="T488" s="8">
        <f t="shared" si="77"/>
        <v>10.375</v>
      </c>
      <c r="U488" s="7">
        <f t="shared" si="78"/>
        <v>10.508333333333335</v>
      </c>
      <c r="V488" s="7">
        <f t="shared" si="79"/>
        <v>10.475000000000001</v>
      </c>
    </row>
    <row r="489" spans="1:22" ht="13.5" x14ac:dyDescent="0.25">
      <c r="A489" s="3">
        <f>RSI!A489</f>
        <v>45310</v>
      </c>
      <c r="B489" s="2">
        <f>RSI!B489</f>
        <v>17.3843</v>
      </c>
      <c r="C489" s="2">
        <f>RSI!I489</f>
        <v>54.228981550857824</v>
      </c>
      <c r="D489" s="2">
        <f>MACD!E489</f>
        <v>-1.6942437386958886E-2</v>
      </c>
      <c r="E489" s="2">
        <f>MACD!F489</f>
        <v>-5.9390537452106026E-2</v>
      </c>
      <c r="F489" s="2">
        <f>'Moving Avg'!D489</f>
        <v>17.273040000000002</v>
      </c>
      <c r="G489" s="2">
        <f>'Moving Avg'!F489</f>
        <v>17.193509999999996</v>
      </c>
      <c r="H489" s="2">
        <f>'Moving Avg'!G489</f>
        <v>17.343270000000008</v>
      </c>
      <c r="I489" s="2">
        <f>'Moving Avg'!H489</f>
        <v>18.964328500000008</v>
      </c>
      <c r="J489" s="5" t="str">
        <f>OBV!F489</f>
        <v>BEARISH</v>
      </c>
      <c r="K489" s="5" t="str">
        <f>OBV!G489</f>
        <v>NEUTRAL</v>
      </c>
      <c r="L489" s="5" t="str">
        <f>OBV!H489</f>
        <v>BEARISH DIVERGENCE</v>
      </c>
      <c r="M489" s="7">
        <f t="shared" si="70"/>
        <v>25</v>
      </c>
      <c r="N489" s="7">
        <f t="shared" si="71"/>
        <v>0</v>
      </c>
      <c r="O489" s="7">
        <f t="shared" si="72"/>
        <v>0</v>
      </c>
      <c r="P489" s="7">
        <f t="shared" si="73"/>
        <v>16.5</v>
      </c>
      <c r="Q489" s="8">
        <f t="shared" si="74"/>
        <v>11.225</v>
      </c>
      <c r="R489" s="8">
        <f t="shared" si="75"/>
        <v>9.125</v>
      </c>
      <c r="S489" s="8">
        <f t="shared" si="76"/>
        <v>11.175000000000001</v>
      </c>
      <c r="T489" s="8">
        <f t="shared" si="77"/>
        <v>10.375</v>
      </c>
      <c r="U489" s="7">
        <f t="shared" si="78"/>
        <v>10.508333333333335</v>
      </c>
      <c r="V489" s="7">
        <f t="shared" si="79"/>
        <v>10.475000000000001</v>
      </c>
    </row>
    <row r="490" spans="1:22" ht="13.5" x14ac:dyDescent="0.25">
      <c r="A490" s="3">
        <f>RSI!A490</f>
        <v>45313</v>
      </c>
      <c r="B490" s="2">
        <f>RSI!B490</f>
        <v>17.1235</v>
      </c>
      <c r="C490" s="2">
        <f>RSI!I490</f>
        <v>43.898181326090736</v>
      </c>
      <c r="D490" s="2">
        <f>MACD!E490</f>
        <v>-1.8040155880036934E-3</v>
      </c>
      <c r="E490" s="2">
        <f>MACD!F490</f>
        <v>-4.7873233079285565E-2</v>
      </c>
      <c r="F490" s="2">
        <f>'Moving Avg'!D490</f>
        <v>17.279980000000002</v>
      </c>
      <c r="G490" s="2">
        <f>'Moving Avg'!F490</f>
        <v>17.202634999999997</v>
      </c>
      <c r="H490" s="2">
        <f>'Moving Avg'!G490</f>
        <v>17.329362000000007</v>
      </c>
      <c r="I490" s="2">
        <f>'Moving Avg'!H490</f>
        <v>18.951702000000008</v>
      </c>
      <c r="J490" s="5" t="str">
        <f>OBV!F490</f>
        <v>BULLISH</v>
      </c>
      <c r="K490" s="5" t="str">
        <f>OBV!G490</f>
        <v>NEUTRAL</v>
      </c>
      <c r="L490" s="5" t="str">
        <f>OBV!H490</f>
        <v>CONFIRMED BULLISH</v>
      </c>
      <c r="M490" s="7">
        <f t="shared" si="70"/>
        <v>25</v>
      </c>
      <c r="N490" s="7">
        <f t="shared" si="71"/>
        <v>0</v>
      </c>
      <c r="O490" s="7">
        <f t="shared" si="72"/>
        <v>0</v>
      </c>
      <c r="P490" s="7">
        <f t="shared" si="73"/>
        <v>83.5</v>
      </c>
      <c r="Q490" s="8">
        <f t="shared" si="74"/>
        <v>21.274999999999999</v>
      </c>
      <c r="R490" s="8">
        <f t="shared" si="75"/>
        <v>25.875</v>
      </c>
      <c r="S490" s="8">
        <f t="shared" si="76"/>
        <v>41.325000000000003</v>
      </c>
      <c r="T490" s="8">
        <f t="shared" si="77"/>
        <v>27.125</v>
      </c>
      <c r="U490" s="7">
        <f t="shared" si="78"/>
        <v>29.491666666666664</v>
      </c>
      <c r="V490" s="7">
        <f t="shared" si="79"/>
        <v>28.9</v>
      </c>
    </row>
    <row r="491" spans="1:22" ht="13.5" x14ac:dyDescent="0.25">
      <c r="A491" s="3">
        <f>RSI!A491</f>
        <v>45314</v>
      </c>
      <c r="B491" s="2">
        <f>RSI!B491</f>
        <v>17.088799999999999</v>
      </c>
      <c r="C491" s="2">
        <f>RSI!I491</f>
        <v>42.731748456429827</v>
      </c>
      <c r="D491" s="2">
        <f>MACD!E491</f>
        <v>1.1608905574824746E-3</v>
      </c>
      <c r="E491" s="2">
        <f>MACD!F491</f>
        <v>-3.8066408351931966E-2</v>
      </c>
      <c r="F491" s="2">
        <f>'Moving Avg'!D491</f>
        <v>17.246959999999994</v>
      </c>
      <c r="G491" s="2">
        <f>'Moving Avg'!F491</f>
        <v>17.210024999999995</v>
      </c>
      <c r="H491" s="2">
        <f>'Moving Avg'!G491</f>
        <v>17.323452000000003</v>
      </c>
      <c r="I491" s="2">
        <f>'Moving Avg'!H491</f>
        <v>18.938981500000008</v>
      </c>
      <c r="J491" s="5" t="str">
        <f>OBV!F491</f>
        <v>BEARISH</v>
      </c>
      <c r="K491" s="5" t="str">
        <f>OBV!G491</f>
        <v>NEUTRAL</v>
      </c>
      <c r="L491" s="5" t="str">
        <f>OBV!H491</f>
        <v>CONFIRMED BEARISH</v>
      </c>
      <c r="M491" s="7">
        <f t="shared" si="70"/>
        <v>25</v>
      </c>
      <c r="N491" s="7">
        <f t="shared" si="71"/>
        <v>0</v>
      </c>
      <c r="O491" s="7">
        <f t="shared" si="72"/>
        <v>0</v>
      </c>
      <c r="P491" s="7">
        <f t="shared" si="73"/>
        <v>16.5</v>
      </c>
      <c r="Q491" s="8">
        <f t="shared" si="74"/>
        <v>11.225</v>
      </c>
      <c r="R491" s="8">
        <f t="shared" si="75"/>
        <v>9.125</v>
      </c>
      <c r="S491" s="8">
        <f t="shared" si="76"/>
        <v>11.175000000000001</v>
      </c>
      <c r="T491" s="8">
        <f t="shared" si="77"/>
        <v>10.375</v>
      </c>
      <c r="U491" s="7">
        <f t="shared" si="78"/>
        <v>10.508333333333335</v>
      </c>
      <c r="V491" s="7">
        <f t="shared" si="79"/>
        <v>10.475000000000001</v>
      </c>
    </row>
    <row r="492" spans="1:22" ht="13.5" x14ac:dyDescent="0.25">
      <c r="A492" s="3">
        <f>RSI!A492</f>
        <v>45315</v>
      </c>
      <c r="B492" s="2">
        <f>RSI!B492</f>
        <v>17.0366</v>
      </c>
      <c r="C492" s="2">
        <f>RSI!I492</f>
        <v>40.968206155899978</v>
      </c>
      <c r="D492" s="2">
        <f>MACD!E492</f>
        <v>8.6250091551427488E-3</v>
      </c>
      <c r="E492" s="2">
        <f>MACD!F492</f>
        <v>-2.8728124850517026E-2</v>
      </c>
      <c r="F492" s="2">
        <f>'Moving Avg'!D492</f>
        <v>17.203499999999998</v>
      </c>
      <c r="G492" s="2">
        <f>'Moving Avg'!F492</f>
        <v>17.214804999999998</v>
      </c>
      <c r="H492" s="2">
        <f>'Moving Avg'!G492</f>
        <v>17.295636000000005</v>
      </c>
      <c r="I492" s="2">
        <f>'Moving Avg'!H492</f>
        <v>18.925920500000007</v>
      </c>
      <c r="J492" s="5" t="str">
        <f>OBV!F492</f>
        <v>BEARISH</v>
      </c>
      <c r="K492" s="5" t="str">
        <f>OBV!G492</f>
        <v>NEUTRAL</v>
      </c>
      <c r="L492" s="5" t="str">
        <f>OBV!H492</f>
        <v>CONFIRMED BEARISH</v>
      </c>
      <c r="M492" s="7">
        <f t="shared" si="70"/>
        <v>25</v>
      </c>
      <c r="N492" s="7">
        <f t="shared" si="71"/>
        <v>0</v>
      </c>
      <c r="O492" s="7">
        <f t="shared" si="72"/>
        <v>0</v>
      </c>
      <c r="P492" s="7">
        <f t="shared" si="73"/>
        <v>16.5</v>
      </c>
      <c r="Q492" s="8">
        <f t="shared" si="74"/>
        <v>11.225</v>
      </c>
      <c r="R492" s="8">
        <f t="shared" si="75"/>
        <v>9.125</v>
      </c>
      <c r="S492" s="8">
        <f t="shared" si="76"/>
        <v>11.175000000000001</v>
      </c>
      <c r="T492" s="8">
        <f t="shared" si="77"/>
        <v>10.375</v>
      </c>
      <c r="U492" s="7">
        <f t="shared" si="78"/>
        <v>10.508333333333335</v>
      </c>
      <c r="V492" s="7">
        <f t="shared" si="79"/>
        <v>10.475000000000001</v>
      </c>
    </row>
    <row r="493" spans="1:22" ht="13.5" x14ac:dyDescent="0.25">
      <c r="A493" s="3">
        <f>RSI!A493</f>
        <v>45316</v>
      </c>
      <c r="B493" s="2">
        <f>RSI!B493</f>
        <v>17.0366</v>
      </c>
      <c r="C493" s="2">
        <f>RSI!I493</f>
        <v>40.968206155899978</v>
      </c>
      <c r="D493" s="2">
        <f>MACD!E493</f>
        <v>2.8726803167842263E-3</v>
      </c>
      <c r="E493" s="2">
        <f>MACD!F493</f>
        <v>-2.2407963817056776E-2</v>
      </c>
      <c r="F493" s="2">
        <f>'Moving Avg'!D493</f>
        <v>17.133960000000002</v>
      </c>
      <c r="G493" s="2">
        <f>'Moving Avg'!F493</f>
        <v>17.219149999999999</v>
      </c>
      <c r="H493" s="2">
        <f>'Moving Avg'!G493</f>
        <v>17.267820000000004</v>
      </c>
      <c r="I493" s="2">
        <f>'Moving Avg'!H493</f>
        <v>18.912463500000008</v>
      </c>
      <c r="J493" s="5" t="str">
        <f>OBV!F493</f>
        <v>BEARISH</v>
      </c>
      <c r="K493" s="5" t="str">
        <f>OBV!G493</f>
        <v>NEUTRAL</v>
      </c>
      <c r="L493" s="5" t="str">
        <f>OBV!H493</f>
        <v>CONFIRMED BEARISH</v>
      </c>
      <c r="M493" s="7">
        <f t="shared" si="70"/>
        <v>25</v>
      </c>
      <c r="N493" s="7">
        <f t="shared" si="71"/>
        <v>0</v>
      </c>
      <c r="O493" s="7">
        <f t="shared" si="72"/>
        <v>0</v>
      </c>
      <c r="P493" s="7">
        <f t="shared" si="73"/>
        <v>16.5</v>
      </c>
      <c r="Q493" s="8">
        <f t="shared" si="74"/>
        <v>11.225</v>
      </c>
      <c r="R493" s="8">
        <f t="shared" si="75"/>
        <v>9.125</v>
      </c>
      <c r="S493" s="8">
        <f t="shared" si="76"/>
        <v>11.175000000000001</v>
      </c>
      <c r="T493" s="8">
        <f t="shared" si="77"/>
        <v>10.375</v>
      </c>
      <c r="U493" s="7">
        <f t="shared" si="78"/>
        <v>10.508333333333335</v>
      </c>
      <c r="V493" s="7">
        <f t="shared" si="79"/>
        <v>10.475000000000001</v>
      </c>
    </row>
    <row r="494" spans="1:22" ht="13.5" x14ac:dyDescent="0.25">
      <c r="A494" s="3">
        <f>RSI!A494</f>
        <v>45317</v>
      </c>
      <c r="B494" s="2">
        <f>RSI!B494</f>
        <v>17.1235</v>
      </c>
      <c r="C494" s="2">
        <f>RSI!I494</f>
        <v>45.324773659796215</v>
      </c>
      <c r="D494" s="2">
        <f>MACD!E494</f>
        <v>-8.5358129932338045E-3</v>
      </c>
      <c r="E494" s="2">
        <f>MACD!F494</f>
        <v>-1.9633533652292184E-2</v>
      </c>
      <c r="F494" s="2">
        <f>'Moving Avg'!D494</f>
        <v>17.081799999999998</v>
      </c>
      <c r="G494" s="2">
        <f>'Moving Avg'!F494</f>
        <v>17.227839999999997</v>
      </c>
      <c r="H494" s="2">
        <f>'Moving Avg'!G494</f>
        <v>17.262604000000007</v>
      </c>
      <c r="I494" s="2">
        <f>'Moving Avg'!H494</f>
        <v>18.89944100000001</v>
      </c>
      <c r="J494" s="5" t="str">
        <f>OBV!F494</f>
        <v>BEARISH</v>
      </c>
      <c r="K494" s="5" t="str">
        <f>OBV!G494</f>
        <v>NEUTRAL</v>
      </c>
      <c r="L494" s="5" t="str">
        <f>OBV!H494</f>
        <v>CONFIRMED BEARISH</v>
      </c>
      <c r="M494" s="7">
        <f t="shared" si="70"/>
        <v>25</v>
      </c>
      <c r="N494" s="7">
        <f t="shared" si="71"/>
        <v>0</v>
      </c>
      <c r="O494" s="7">
        <f t="shared" si="72"/>
        <v>0</v>
      </c>
      <c r="P494" s="7">
        <f t="shared" si="73"/>
        <v>16.5</v>
      </c>
      <c r="Q494" s="8">
        <f t="shared" si="74"/>
        <v>11.225</v>
      </c>
      <c r="R494" s="8">
        <f t="shared" si="75"/>
        <v>9.125</v>
      </c>
      <c r="S494" s="8">
        <f t="shared" si="76"/>
        <v>11.175000000000001</v>
      </c>
      <c r="T494" s="8">
        <f t="shared" si="77"/>
        <v>10.375</v>
      </c>
      <c r="U494" s="7">
        <f t="shared" si="78"/>
        <v>10.508333333333335</v>
      </c>
      <c r="V494" s="7">
        <f t="shared" si="79"/>
        <v>10.475000000000001</v>
      </c>
    </row>
    <row r="495" spans="1:22" ht="13.5" x14ac:dyDescent="0.25">
      <c r="A495" s="3">
        <f>RSI!A495</f>
        <v>45320</v>
      </c>
      <c r="B495" s="2">
        <f>RSI!B495</f>
        <v>17.158300000000001</v>
      </c>
      <c r="C495" s="2">
        <f>RSI!I495</f>
        <v>47.011272730732024</v>
      </c>
      <c r="D495" s="2">
        <f>MACD!E495</f>
        <v>-2.2828668857282963E-2</v>
      </c>
      <c r="E495" s="2">
        <f>MACD!F495</f>
        <v>-2.027256069329034E-2</v>
      </c>
      <c r="F495" s="2">
        <f>'Moving Avg'!D495</f>
        <v>17.088760000000001</v>
      </c>
      <c r="G495" s="2">
        <f>'Moving Avg'!F495</f>
        <v>17.238269999999996</v>
      </c>
      <c r="H495" s="2">
        <f>'Moving Avg'!G495</f>
        <v>17.258084000000007</v>
      </c>
      <c r="I495" s="2">
        <f>'Moving Avg'!H495</f>
        <v>18.88659250000001</v>
      </c>
      <c r="J495" s="5" t="str">
        <f>OBV!F495</f>
        <v>BEARISH</v>
      </c>
      <c r="K495" s="5" t="str">
        <f>OBV!G495</f>
        <v>NEUTRAL</v>
      </c>
      <c r="L495" s="5" t="str">
        <f>OBV!H495</f>
        <v>BEARISH DIVERGENCE</v>
      </c>
      <c r="M495" s="7">
        <f t="shared" si="70"/>
        <v>25</v>
      </c>
      <c r="N495" s="7">
        <f t="shared" si="71"/>
        <v>45</v>
      </c>
      <c r="O495" s="7">
        <f t="shared" si="72"/>
        <v>0</v>
      </c>
      <c r="P495" s="7">
        <f t="shared" si="73"/>
        <v>16.5</v>
      </c>
      <c r="Q495" s="8">
        <f t="shared" si="74"/>
        <v>26.975000000000001</v>
      </c>
      <c r="R495" s="8">
        <f t="shared" si="75"/>
        <v>18.125</v>
      </c>
      <c r="S495" s="8">
        <f t="shared" si="76"/>
        <v>17.925000000000001</v>
      </c>
      <c r="T495" s="8">
        <f t="shared" si="77"/>
        <v>21.625</v>
      </c>
      <c r="U495" s="7">
        <f t="shared" si="78"/>
        <v>21.008333333333336</v>
      </c>
      <c r="V495" s="7">
        <f t="shared" si="79"/>
        <v>21.162500000000001</v>
      </c>
    </row>
    <row r="496" spans="1:22" ht="13.5" x14ac:dyDescent="0.25">
      <c r="A496" s="3">
        <f>RSI!A496</f>
        <v>45321</v>
      </c>
      <c r="B496" s="2">
        <f>RSI!B496</f>
        <v>17.158300000000001</v>
      </c>
      <c r="C496" s="2">
        <f>RSI!I496</f>
        <v>47.011272730732024</v>
      </c>
      <c r="D496" s="2">
        <f>MACD!E496</f>
        <v>-9.1586423250440419E-3</v>
      </c>
      <c r="E496" s="2">
        <f>MACD!F496</f>
        <v>-1.804977701964108E-2</v>
      </c>
      <c r="F496" s="2">
        <f>'Moving Avg'!D496</f>
        <v>17.10266</v>
      </c>
      <c r="G496" s="2">
        <f>'Moving Avg'!F496</f>
        <v>17.20524</v>
      </c>
      <c r="H496" s="2">
        <f>'Moving Avg'!G496</f>
        <v>17.253564000000011</v>
      </c>
      <c r="I496" s="2">
        <f>'Moving Avg'!H496</f>
        <v>18.875328500000009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  <c r="M496" s="7">
        <f t="shared" si="70"/>
        <v>25</v>
      </c>
      <c r="N496" s="7">
        <f t="shared" si="71"/>
        <v>0</v>
      </c>
      <c r="O496" s="7">
        <f t="shared" si="72"/>
        <v>0</v>
      </c>
      <c r="P496" s="7">
        <f t="shared" si="73"/>
        <v>83.5</v>
      </c>
      <c r="Q496" s="8">
        <f t="shared" si="74"/>
        <v>21.274999999999999</v>
      </c>
      <c r="R496" s="8">
        <f t="shared" si="75"/>
        <v>25.875</v>
      </c>
      <c r="S496" s="8">
        <f t="shared" si="76"/>
        <v>41.325000000000003</v>
      </c>
      <c r="T496" s="8">
        <f t="shared" si="77"/>
        <v>27.125</v>
      </c>
      <c r="U496" s="7">
        <f t="shared" si="78"/>
        <v>29.491666666666664</v>
      </c>
      <c r="V496" s="7">
        <f t="shared" si="79"/>
        <v>28.9</v>
      </c>
    </row>
    <row r="497" spans="1:22" ht="13.5" x14ac:dyDescent="0.25">
      <c r="A497" s="3">
        <f>RSI!A497</f>
        <v>45322</v>
      </c>
      <c r="B497" s="2">
        <f>RSI!B497</f>
        <v>17.158300000000001</v>
      </c>
      <c r="C497" s="2">
        <f>RSI!I497</f>
        <v>47.011272730732024</v>
      </c>
      <c r="D497" s="2">
        <f>MACD!E497</f>
        <v>2.745323104203834E-3</v>
      </c>
      <c r="E497" s="2">
        <f>MACD!F497</f>
        <v>-1.3890756994872099E-2</v>
      </c>
      <c r="F497" s="2">
        <f>'Moving Avg'!D497</f>
        <v>17.126999999999999</v>
      </c>
      <c r="G497" s="2">
        <f>'Moving Avg'!F497</f>
        <v>17.193939999999998</v>
      </c>
      <c r="H497" s="2">
        <f>'Moving Avg'!G497</f>
        <v>17.249044000000008</v>
      </c>
      <c r="I497" s="2">
        <f>'Moving Avg'!H497</f>
        <v>18.864064500000012</v>
      </c>
      <c r="J497" s="5" t="str">
        <f>OBV!F497</f>
        <v>BULLISH</v>
      </c>
      <c r="K497" s="5" t="str">
        <f>OBV!G497</f>
        <v>NEUTRAL</v>
      </c>
      <c r="L497" s="5" t="str">
        <f>OBV!H497</f>
        <v>CONFIRMED BULLISH</v>
      </c>
      <c r="M497" s="7">
        <f t="shared" si="70"/>
        <v>25</v>
      </c>
      <c r="N497" s="7">
        <f t="shared" si="71"/>
        <v>0</v>
      </c>
      <c r="O497" s="7">
        <f t="shared" si="72"/>
        <v>0</v>
      </c>
      <c r="P497" s="7">
        <f t="shared" si="73"/>
        <v>83.5</v>
      </c>
      <c r="Q497" s="8">
        <f t="shared" si="74"/>
        <v>21.274999999999999</v>
      </c>
      <c r="R497" s="8">
        <f t="shared" si="75"/>
        <v>25.875</v>
      </c>
      <c r="S497" s="8">
        <f t="shared" si="76"/>
        <v>41.325000000000003</v>
      </c>
      <c r="T497" s="8">
        <f t="shared" si="77"/>
        <v>27.125</v>
      </c>
      <c r="U497" s="7">
        <f t="shared" si="78"/>
        <v>29.491666666666664</v>
      </c>
      <c r="V497" s="7">
        <f t="shared" si="79"/>
        <v>28.9</v>
      </c>
    </row>
    <row r="498" spans="1:22" ht="13.5" x14ac:dyDescent="0.25">
      <c r="A498" s="3">
        <f>RSI!A498</f>
        <v>45323</v>
      </c>
      <c r="B498" s="2">
        <f>RSI!B498</f>
        <v>17.193100000000001</v>
      </c>
      <c r="C498" s="2">
        <f>RSI!I498</f>
        <v>48.976966417809798</v>
      </c>
      <c r="D498" s="2">
        <f>MACD!E498</f>
        <v>3.0613725385190804E-2</v>
      </c>
      <c r="E498" s="2">
        <f>MACD!F498</f>
        <v>-4.9898605188595183E-3</v>
      </c>
      <c r="F498" s="2">
        <f>'Moving Avg'!D498</f>
        <v>17.158300000000001</v>
      </c>
      <c r="G498" s="2">
        <f>'Moving Avg'!F498</f>
        <v>17.18525</v>
      </c>
      <c r="H498" s="2">
        <f>'Moving Avg'!G498</f>
        <v>17.245220000000007</v>
      </c>
      <c r="I498" s="2">
        <f>'Moving Avg'!H498</f>
        <v>18.853370500000011</v>
      </c>
      <c r="J498" s="5" t="str">
        <f>OBV!F498</f>
        <v>BULLISH</v>
      </c>
      <c r="K498" s="5" t="str">
        <f>OBV!G498</f>
        <v>NEUTRAL</v>
      </c>
      <c r="L498" s="5" t="str">
        <f>OBV!H498</f>
        <v>CONFIRMED BULLISH</v>
      </c>
      <c r="M498" s="7">
        <f t="shared" si="70"/>
        <v>25</v>
      </c>
      <c r="N498" s="7">
        <f t="shared" si="71"/>
        <v>0</v>
      </c>
      <c r="O498" s="7">
        <f t="shared" si="72"/>
        <v>0</v>
      </c>
      <c r="P498" s="7">
        <f t="shared" si="73"/>
        <v>83.5</v>
      </c>
      <c r="Q498" s="8">
        <f t="shared" si="74"/>
        <v>21.274999999999999</v>
      </c>
      <c r="R498" s="8">
        <f t="shared" si="75"/>
        <v>25.875</v>
      </c>
      <c r="S498" s="8">
        <f t="shared" si="76"/>
        <v>41.325000000000003</v>
      </c>
      <c r="T498" s="8">
        <f t="shared" si="77"/>
        <v>27.125</v>
      </c>
      <c r="U498" s="7">
        <f t="shared" si="78"/>
        <v>29.491666666666664</v>
      </c>
      <c r="V498" s="7">
        <f t="shared" si="79"/>
        <v>28.9</v>
      </c>
    </row>
    <row r="499" spans="1:22" ht="13.5" x14ac:dyDescent="0.25">
      <c r="A499" s="3">
        <f>RSI!A499</f>
        <v>45324</v>
      </c>
      <c r="B499" s="2">
        <f>RSI!B499</f>
        <v>16.9497</v>
      </c>
      <c r="C499" s="2">
        <f>RSI!I499</f>
        <v>38.280583979639559</v>
      </c>
      <c r="D499" s="2">
        <f>MACD!E499</f>
        <v>7.230761634168914E-2</v>
      </c>
      <c r="E499" s="2">
        <f>MACD!F499</f>
        <v>1.0469634853250212E-2</v>
      </c>
      <c r="F499" s="2">
        <f>'Moving Avg'!D499</f>
        <v>17.123540000000002</v>
      </c>
      <c r="G499" s="2">
        <f>'Moving Avg'!F499</f>
        <v>17.165259999999996</v>
      </c>
      <c r="H499" s="2">
        <f>'Moving Avg'!G499</f>
        <v>17.236528000000011</v>
      </c>
      <c r="I499" s="2">
        <f>'Moving Avg'!H499</f>
        <v>18.841459500000013</v>
      </c>
      <c r="J499" s="5" t="str">
        <f>OBV!F499</f>
        <v>BULLISH</v>
      </c>
      <c r="K499" s="5" t="str">
        <f>OBV!G499</f>
        <v>NEUTRAL</v>
      </c>
      <c r="L499" s="5" t="str">
        <f>OBV!H499</f>
        <v>BULLISH DIVERGENCE</v>
      </c>
      <c r="M499" s="7">
        <f t="shared" si="70"/>
        <v>25</v>
      </c>
      <c r="N499" s="7">
        <f t="shared" si="71"/>
        <v>0</v>
      </c>
      <c r="O499" s="7">
        <f t="shared" si="72"/>
        <v>0</v>
      </c>
      <c r="P499" s="7">
        <f t="shared" si="73"/>
        <v>66.5</v>
      </c>
      <c r="Q499" s="8">
        <f t="shared" si="74"/>
        <v>18.725000000000001</v>
      </c>
      <c r="R499" s="8">
        <f t="shared" si="75"/>
        <v>21.625</v>
      </c>
      <c r="S499" s="8">
        <f t="shared" si="76"/>
        <v>33.674999999999997</v>
      </c>
      <c r="T499" s="8">
        <f t="shared" si="77"/>
        <v>22.875</v>
      </c>
      <c r="U499" s="7">
        <f t="shared" si="78"/>
        <v>24.675000000000001</v>
      </c>
      <c r="V499" s="7">
        <f t="shared" si="79"/>
        <v>24.225000000000001</v>
      </c>
    </row>
    <row r="500" spans="1:22" ht="13.5" x14ac:dyDescent="0.25">
      <c r="A500" s="3">
        <f>RSI!A500</f>
        <v>45327</v>
      </c>
      <c r="B500" s="2">
        <f>RSI!B500</f>
        <v>16.8888</v>
      </c>
      <c r="C500" s="2">
        <f>RSI!I500</f>
        <v>36.153073691429782</v>
      </c>
      <c r="D500" s="2">
        <f>MACD!E500</f>
        <v>7.3490492545875696E-2</v>
      </c>
      <c r="E500" s="2">
        <f>MACD!F500</f>
        <v>2.3073806391775309E-2</v>
      </c>
      <c r="F500" s="2">
        <f>'Moving Avg'!D500</f>
        <v>17.06964</v>
      </c>
      <c r="G500" s="2">
        <f>'Moving Avg'!F500</f>
        <v>17.145265000000002</v>
      </c>
      <c r="H500" s="2">
        <f>'Moving Avg'!G500</f>
        <v>17.226792000000007</v>
      </c>
      <c r="I500" s="2">
        <f>'Moving Avg'!H500</f>
        <v>18.829244000000013</v>
      </c>
      <c r="J500" s="5" t="str">
        <f>OBV!F500</f>
        <v>BEARISH</v>
      </c>
      <c r="K500" s="5" t="str">
        <f>OBV!G500</f>
        <v>NEUTRAL</v>
      </c>
      <c r="L500" s="5" t="str">
        <f>OBV!H500</f>
        <v>CONFIRMED BEARISH</v>
      </c>
      <c r="M500" s="7">
        <f t="shared" si="70"/>
        <v>25</v>
      </c>
      <c r="N500" s="7">
        <f t="shared" si="71"/>
        <v>0</v>
      </c>
      <c r="O500" s="7">
        <f t="shared" si="72"/>
        <v>0</v>
      </c>
      <c r="P500" s="7">
        <f t="shared" si="73"/>
        <v>16.5</v>
      </c>
      <c r="Q500" s="8">
        <f t="shared" si="74"/>
        <v>11.225</v>
      </c>
      <c r="R500" s="8">
        <f t="shared" si="75"/>
        <v>9.125</v>
      </c>
      <c r="S500" s="8">
        <f t="shared" si="76"/>
        <v>11.175000000000001</v>
      </c>
      <c r="T500" s="8">
        <f t="shared" si="77"/>
        <v>10.375</v>
      </c>
      <c r="U500" s="7">
        <f t="shared" si="78"/>
        <v>10.508333333333335</v>
      </c>
      <c r="V500" s="7">
        <f t="shared" si="79"/>
        <v>10.475000000000001</v>
      </c>
    </row>
    <row r="501" spans="1:22" ht="13.5" x14ac:dyDescent="0.25">
      <c r="A501" s="3">
        <f>RSI!A501</f>
        <v>45328</v>
      </c>
      <c r="B501" s="2">
        <f>RSI!B501</f>
        <v>16.854099999999999</v>
      </c>
      <c r="C501" s="2">
        <f>RSI!I501</f>
        <v>34.960812262357791</v>
      </c>
      <c r="D501" s="2">
        <f>MACD!E501</f>
        <v>7.3486301622708083E-2</v>
      </c>
      <c r="E501" s="2">
        <f>MACD!F501</f>
        <v>3.3156305437961865E-2</v>
      </c>
      <c r="F501" s="2">
        <f>'Moving Avg'!D501</f>
        <v>17.008800000000001</v>
      </c>
      <c r="G501" s="2">
        <f>'Moving Avg'!F501</f>
        <v>17.127880000000001</v>
      </c>
      <c r="H501" s="2">
        <f>'Moving Avg'!G501</f>
        <v>17.216536000000008</v>
      </c>
      <c r="I501" s="2">
        <f>'Moving Avg'!H501</f>
        <v>18.822639000000013</v>
      </c>
      <c r="J501" s="5" t="str">
        <f>OBV!F501</f>
        <v>BEARISH</v>
      </c>
      <c r="K501" s="5" t="str">
        <f>OBV!G501</f>
        <v>NEUTRAL</v>
      </c>
      <c r="L501" s="5" t="str">
        <f>OBV!H501</f>
        <v>CONFIRMED BEARISH</v>
      </c>
      <c r="M501" s="7">
        <f t="shared" si="70"/>
        <v>25</v>
      </c>
      <c r="N501" s="7">
        <f t="shared" si="71"/>
        <v>0</v>
      </c>
      <c r="O501" s="7">
        <f t="shared" si="72"/>
        <v>0</v>
      </c>
      <c r="P501" s="7">
        <f t="shared" si="73"/>
        <v>16.5</v>
      </c>
      <c r="Q501" s="8">
        <f t="shared" si="74"/>
        <v>11.225</v>
      </c>
      <c r="R501" s="8">
        <f t="shared" si="75"/>
        <v>9.125</v>
      </c>
      <c r="S501" s="8">
        <f t="shared" si="76"/>
        <v>11.175000000000001</v>
      </c>
      <c r="T501" s="8">
        <f t="shared" si="77"/>
        <v>10.375</v>
      </c>
      <c r="U501" s="7">
        <f t="shared" si="78"/>
        <v>10.508333333333335</v>
      </c>
      <c r="V501" s="7">
        <f t="shared" si="79"/>
        <v>10.475000000000001</v>
      </c>
    </row>
    <row r="502" spans="1:22" ht="13.5" x14ac:dyDescent="0.25">
      <c r="A502" s="3">
        <f>RSI!A502</f>
        <v>45329</v>
      </c>
      <c r="B502" s="2">
        <f>RSI!B502</f>
        <v>16.8019</v>
      </c>
      <c r="C502" s="2">
        <f>RSI!I502</f>
        <v>33.187727510005089</v>
      </c>
      <c r="D502" s="2">
        <f>MACD!E502</f>
        <v>7.1156108715690891E-2</v>
      </c>
      <c r="E502" s="2">
        <f>MACD!F502</f>
        <v>4.0756266093507673E-2</v>
      </c>
      <c r="F502" s="2">
        <f>'Moving Avg'!D502</f>
        <v>16.937519999999999</v>
      </c>
      <c r="G502" s="2">
        <f>'Moving Avg'!F502</f>
        <v>17.107885000000003</v>
      </c>
      <c r="H502" s="2">
        <f>'Moving Avg'!G502</f>
        <v>17.205236000000003</v>
      </c>
      <c r="I502" s="2">
        <f>'Moving Avg'!H502</f>
        <v>18.811574000000011</v>
      </c>
      <c r="J502" s="5" t="str">
        <f>OBV!F502</f>
        <v>BEARISH</v>
      </c>
      <c r="K502" s="5" t="str">
        <f>OBV!G502</f>
        <v>NEUTRAL</v>
      </c>
      <c r="L502" s="5" t="str">
        <f>OBV!H502</f>
        <v>CONFIRMED BEARISH</v>
      </c>
      <c r="M502" s="7">
        <f t="shared" si="70"/>
        <v>25</v>
      </c>
      <c r="N502" s="7">
        <f t="shared" si="71"/>
        <v>0</v>
      </c>
      <c r="O502" s="7">
        <f t="shared" si="72"/>
        <v>0</v>
      </c>
      <c r="P502" s="7">
        <f t="shared" si="73"/>
        <v>16.5</v>
      </c>
      <c r="Q502" s="8">
        <f t="shared" si="74"/>
        <v>11.225</v>
      </c>
      <c r="R502" s="8">
        <f t="shared" si="75"/>
        <v>9.125</v>
      </c>
      <c r="S502" s="8">
        <f t="shared" si="76"/>
        <v>11.175000000000001</v>
      </c>
      <c r="T502" s="8">
        <f t="shared" si="77"/>
        <v>10.375</v>
      </c>
      <c r="U502" s="7">
        <f t="shared" si="78"/>
        <v>10.508333333333335</v>
      </c>
      <c r="V502" s="7">
        <f t="shared" si="79"/>
        <v>10.475000000000001</v>
      </c>
    </row>
    <row r="503" spans="1:22" ht="13.5" x14ac:dyDescent="0.25">
      <c r="A503" s="3">
        <f>RSI!A503</f>
        <v>45330</v>
      </c>
      <c r="B503" s="2">
        <f>RSI!B503</f>
        <v>16.602</v>
      </c>
      <c r="C503" s="2">
        <f>RSI!I503</f>
        <v>27.446968247323284</v>
      </c>
      <c r="D503" s="2">
        <f>MACD!E503</f>
        <v>8.6001614458453446E-2</v>
      </c>
      <c r="E503" s="2">
        <f>MACD!F503</f>
        <v>4.980533576649683E-2</v>
      </c>
      <c r="F503" s="2">
        <f>'Moving Avg'!D503</f>
        <v>16.819300000000002</v>
      </c>
      <c r="G503" s="2">
        <f>'Moving Avg'!F503</f>
        <v>17.082244999999997</v>
      </c>
      <c r="H503" s="2">
        <f>'Moving Avg'!G503</f>
        <v>17.189938000000005</v>
      </c>
      <c r="I503" s="2">
        <f>'Moving Avg'!H503</f>
        <v>18.79954900000001</v>
      </c>
      <c r="J503" s="5" t="str">
        <f>OBV!F503</f>
        <v>BEARISH</v>
      </c>
      <c r="K503" s="5" t="str">
        <f>OBV!G503</f>
        <v>NEUTRAL</v>
      </c>
      <c r="L503" s="5" t="str">
        <f>OBV!H503</f>
        <v>CONFIRMED BEARISH</v>
      </c>
      <c r="M503" s="7">
        <f t="shared" si="70"/>
        <v>50</v>
      </c>
      <c r="N503" s="7">
        <f t="shared" si="71"/>
        <v>0</v>
      </c>
      <c r="O503" s="7">
        <f t="shared" si="72"/>
        <v>0</v>
      </c>
      <c r="P503" s="7">
        <f t="shared" si="73"/>
        <v>16.5</v>
      </c>
      <c r="Q503" s="8">
        <f t="shared" si="74"/>
        <v>19.975000000000001</v>
      </c>
      <c r="R503" s="8">
        <f t="shared" si="75"/>
        <v>14.125</v>
      </c>
      <c r="S503" s="8">
        <f t="shared" si="76"/>
        <v>14.925000000000001</v>
      </c>
      <c r="T503" s="8">
        <f t="shared" si="77"/>
        <v>16.625</v>
      </c>
      <c r="U503" s="7">
        <f t="shared" si="78"/>
        <v>16.341666666666669</v>
      </c>
      <c r="V503" s="7">
        <f t="shared" si="79"/>
        <v>16.412500000000001</v>
      </c>
    </row>
    <row r="504" spans="1:22" ht="13.5" x14ac:dyDescent="0.25">
      <c r="A504" s="3">
        <f>RSI!A504</f>
        <v>45331</v>
      </c>
      <c r="B504" s="2">
        <f>RSI!B504</f>
        <v>16.584599999999998</v>
      </c>
      <c r="C504" s="2">
        <f>RSI!I504</f>
        <v>27.00902100130034</v>
      </c>
      <c r="D504" s="2">
        <f>MACD!E504</f>
        <v>0.11626345953373729</v>
      </c>
      <c r="E504" s="2">
        <f>MACD!F504</f>
        <v>6.3096960519944928E-2</v>
      </c>
      <c r="F504" s="2">
        <f>'Moving Avg'!D504</f>
        <v>16.746279999999999</v>
      </c>
      <c r="G504" s="2">
        <f>'Moving Avg'!F504</f>
        <v>17.056165</v>
      </c>
      <c r="H504" s="2">
        <f>'Moving Avg'!G504</f>
        <v>17.175856000000007</v>
      </c>
      <c r="I504" s="2">
        <f>'Moving Avg'!H504</f>
        <v>18.793102000000015</v>
      </c>
      <c r="J504" s="5" t="str">
        <f>OBV!F504</f>
        <v>BEARISH</v>
      </c>
      <c r="K504" s="5" t="str">
        <f>OBV!G504</f>
        <v>NEUTRAL</v>
      </c>
      <c r="L504" s="5" t="str">
        <f>OBV!H504</f>
        <v>CONFIRMED BEARISH</v>
      </c>
      <c r="M504" s="7">
        <f t="shared" si="70"/>
        <v>50</v>
      </c>
      <c r="N504" s="7">
        <f t="shared" si="71"/>
        <v>0</v>
      </c>
      <c r="O504" s="7">
        <f t="shared" si="72"/>
        <v>0</v>
      </c>
      <c r="P504" s="7">
        <f t="shared" si="73"/>
        <v>16.5</v>
      </c>
      <c r="Q504" s="8">
        <f t="shared" si="74"/>
        <v>19.975000000000001</v>
      </c>
      <c r="R504" s="8">
        <f t="shared" si="75"/>
        <v>14.125</v>
      </c>
      <c r="S504" s="8">
        <f t="shared" si="76"/>
        <v>14.925000000000001</v>
      </c>
      <c r="T504" s="8">
        <f t="shared" si="77"/>
        <v>16.625</v>
      </c>
      <c r="U504" s="7">
        <f t="shared" si="78"/>
        <v>16.341666666666669</v>
      </c>
      <c r="V504" s="7">
        <f t="shared" si="79"/>
        <v>16.412500000000001</v>
      </c>
    </row>
    <row r="505" spans="1:22" ht="13.5" x14ac:dyDescent="0.25">
      <c r="A505" s="3">
        <f>RSI!A505</f>
        <v>45334</v>
      </c>
      <c r="B505" s="2">
        <f>RSI!B505</f>
        <v>16.5672</v>
      </c>
      <c r="C505" s="2">
        <f>RSI!I505</f>
        <v>26.552751299347477</v>
      </c>
      <c r="D505" s="2">
        <f>MACD!E505</f>
        <v>0.15143198818777748</v>
      </c>
      <c r="E505" s="2">
        <f>MACD!F505</f>
        <v>8.0763966053511438E-2</v>
      </c>
      <c r="F505" s="2">
        <f>'Moving Avg'!D505</f>
        <v>16.681959999999997</v>
      </c>
      <c r="G505" s="2">
        <f>'Moving Avg'!F505</f>
        <v>17.030085</v>
      </c>
      <c r="H505" s="2">
        <f>'Moving Avg'!G505</f>
        <v>17.159862000000004</v>
      </c>
      <c r="I505" s="2">
        <f>'Moving Avg'!H505</f>
        <v>18.781655500000014</v>
      </c>
      <c r="J505" s="5" t="str">
        <f>OBV!F505</f>
        <v>BEARISH</v>
      </c>
      <c r="K505" s="5" t="str">
        <f>OBV!G505</f>
        <v>NEUTRAL</v>
      </c>
      <c r="L505" s="5" t="str">
        <f>OBV!H505</f>
        <v>CONFIRMED BEARISH</v>
      </c>
      <c r="M505" s="7">
        <f t="shared" si="70"/>
        <v>50</v>
      </c>
      <c r="N505" s="7">
        <f t="shared" si="71"/>
        <v>0</v>
      </c>
      <c r="O505" s="7">
        <f t="shared" si="72"/>
        <v>0</v>
      </c>
      <c r="P505" s="7">
        <f t="shared" si="73"/>
        <v>16.5</v>
      </c>
      <c r="Q505" s="8">
        <f t="shared" si="74"/>
        <v>19.975000000000001</v>
      </c>
      <c r="R505" s="8">
        <f t="shared" si="75"/>
        <v>14.125</v>
      </c>
      <c r="S505" s="8">
        <f t="shared" si="76"/>
        <v>14.925000000000001</v>
      </c>
      <c r="T505" s="8">
        <f t="shared" si="77"/>
        <v>16.625</v>
      </c>
      <c r="U505" s="7">
        <f t="shared" si="78"/>
        <v>16.341666666666669</v>
      </c>
      <c r="V505" s="7">
        <f t="shared" si="79"/>
        <v>16.412500000000001</v>
      </c>
    </row>
    <row r="506" spans="1:22" ht="13.5" x14ac:dyDescent="0.25">
      <c r="A506" s="3">
        <f>RSI!A506</f>
        <v>45335</v>
      </c>
      <c r="B506" s="2">
        <f>RSI!B506</f>
        <v>16.4282</v>
      </c>
      <c r="C506" s="2">
        <f>RSI!I506</f>
        <v>23.183441604805779</v>
      </c>
      <c r="D506" s="2">
        <f>MACD!E506</f>
        <v>0.1942924366980634</v>
      </c>
      <c r="E506" s="2">
        <f>MACD!F506</f>
        <v>0.10346966018242183</v>
      </c>
      <c r="F506" s="2">
        <f>'Moving Avg'!D506</f>
        <v>16.596780000000003</v>
      </c>
      <c r="G506" s="2">
        <f>'Moving Avg'!F506</f>
        <v>16.988800000000001</v>
      </c>
      <c r="H506" s="2">
        <f>'Moving Avg'!G506</f>
        <v>17.141088000000003</v>
      </c>
      <c r="I506" s="2">
        <f>'Moving Avg'!H506</f>
        <v>18.767335500000016</v>
      </c>
      <c r="J506" s="5" t="str">
        <f>OBV!F506</f>
        <v>BEARISH</v>
      </c>
      <c r="K506" s="5" t="str">
        <f>OBV!G506</f>
        <v>NEUTRAL</v>
      </c>
      <c r="L506" s="5" t="str">
        <f>OBV!H506</f>
        <v>CONFIRMED BEARISH</v>
      </c>
      <c r="M506" s="7">
        <f t="shared" si="70"/>
        <v>50</v>
      </c>
      <c r="N506" s="7">
        <f t="shared" si="71"/>
        <v>0</v>
      </c>
      <c r="O506" s="7">
        <f t="shared" si="72"/>
        <v>0</v>
      </c>
      <c r="P506" s="7">
        <f t="shared" si="73"/>
        <v>16.5</v>
      </c>
      <c r="Q506" s="8">
        <f t="shared" si="74"/>
        <v>19.975000000000001</v>
      </c>
      <c r="R506" s="8">
        <f t="shared" si="75"/>
        <v>14.125</v>
      </c>
      <c r="S506" s="8">
        <f t="shared" si="76"/>
        <v>14.925000000000001</v>
      </c>
      <c r="T506" s="8">
        <f t="shared" si="77"/>
        <v>16.625</v>
      </c>
      <c r="U506" s="7">
        <f t="shared" si="78"/>
        <v>16.341666666666669</v>
      </c>
      <c r="V506" s="7">
        <f t="shared" si="79"/>
        <v>16.412500000000001</v>
      </c>
    </row>
    <row r="507" spans="1:22" ht="13.5" x14ac:dyDescent="0.25">
      <c r="A507" s="3">
        <f>RSI!A507</f>
        <v>45336</v>
      </c>
      <c r="B507" s="2">
        <f>RSI!B507</f>
        <v>16.4282</v>
      </c>
      <c r="C507" s="2">
        <f>RSI!I507</f>
        <v>23.183441604805779</v>
      </c>
      <c r="D507" s="2">
        <f>MACD!E507</f>
        <v>0.23397862927224011</v>
      </c>
      <c r="E507" s="2">
        <f>MACD!F507</f>
        <v>0.1295714540003855</v>
      </c>
      <c r="F507" s="2">
        <f>'Moving Avg'!D507</f>
        <v>16.522040000000001</v>
      </c>
      <c r="G507" s="2">
        <f>'Moving Avg'!F507</f>
        <v>16.947515000000003</v>
      </c>
      <c r="H507" s="2">
        <f>'Moving Avg'!G507</f>
        <v>17.122488000000004</v>
      </c>
      <c r="I507" s="2">
        <f>'Moving Avg'!H507</f>
        <v>18.752500500000014</v>
      </c>
      <c r="J507" s="5" t="str">
        <f>OBV!F507</f>
        <v>BEARISH</v>
      </c>
      <c r="K507" s="5" t="str">
        <f>OBV!G507</f>
        <v>NEUTRAL</v>
      </c>
      <c r="L507" s="5" t="str">
        <f>OBV!H507</f>
        <v>CONFIRMED BEARISH</v>
      </c>
      <c r="M507" s="7">
        <f t="shared" si="70"/>
        <v>50</v>
      </c>
      <c r="N507" s="7">
        <f t="shared" si="71"/>
        <v>0</v>
      </c>
      <c r="O507" s="7">
        <f t="shared" si="72"/>
        <v>0</v>
      </c>
      <c r="P507" s="7">
        <f t="shared" si="73"/>
        <v>16.5</v>
      </c>
      <c r="Q507" s="8">
        <f t="shared" si="74"/>
        <v>19.975000000000001</v>
      </c>
      <c r="R507" s="8">
        <f t="shared" si="75"/>
        <v>14.125</v>
      </c>
      <c r="S507" s="8">
        <f t="shared" si="76"/>
        <v>14.925000000000001</v>
      </c>
      <c r="T507" s="8">
        <f t="shared" si="77"/>
        <v>16.625</v>
      </c>
      <c r="U507" s="7">
        <f t="shared" si="78"/>
        <v>16.341666666666669</v>
      </c>
      <c r="V507" s="7">
        <f t="shared" si="79"/>
        <v>16.412500000000001</v>
      </c>
    </row>
    <row r="508" spans="1:22" ht="13.5" x14ac:dyDescent="0.25">
      <c r="A508" s="3">
        <f>RSI!A508</f>
        <v>45337</v>
      </c>
      <c r="B508" s="2">
        <f>RSI!B508</f>
        <v>16.4282</v>
      </c>
      <c r="C508" s="2">
        <f>RSI!I508</f>
        <v>23.183441604805779</v>
      </c>
      <c r="D508" s="2">
        <f>MACD!E508</f>
        <v>0.27607945104092835</v>
      </c>
      <c r="E508" s="2">
        <f>MACD!F508</f>
        <v>0.15887305340849409</v>
      </c>
      <c r="F508" s="2">
        <f>'Moving Avg'!D508</f>
        <v>16.487280000000002</v>
      </c>
      <c r="G508" s="2">
        <f>'Moving Avg'!F508</f>
        <v>16.899710000000002</v>
      </c>
      <c r="H508" s="2">
        <f>'Moving Avg'!G508</f>
        <v>17.104062000000003</v>
      </c>
      <c r="I508" s="2">
        <f>'Moving Avg'!H508</f>
        <v>18.737784000000016</v>
      </c>
      <c r="J508" s="5" t="str">
        <f>OBV!F508</f>
        <v>BEARISH</v>
      </c>
      <c r="K508" s="5" t="str">
        <f>OBV!G508</f>
        <v>NEUTRAL</v>
      </c>
      <c r="L508" s="5" t="str">
        <f>OBV!H508</f>
        <v>CONFIRMED BEARISH</v>
      </c>
      <c r="M508" s="7">
        <f t="shared" si="70"/>
        <v>50</v>
      </c>
      <c r="N508" s="7">
        <f t="shared" si="71"/>
        <v>0</v>
      </c>
      <c r="O508" s="7">
        <f t="shared" si="72"/>
        <v>0</v>
      </c>
      <c r="P508" s="7">
        <f t="shared" si="73"/>
        <v>16.5</v>
      </c>
      <c r="Q508" s="8">
        <f t="shared" si="74"/>
        <v>19.975000000000001</v>
      </c>
      <c r="R508" s="8">
        <f t="shared" si="75"/>
        <v>14.125</v>
      </c>
      <c r="S508" s="8">
        <f t="shared" si="76"/>
        <v>14.925000000000001</v>
      </c>
      <c r="T508" s="8">
        <f t="shared" si="77"/>
        <v>16.625</v>
      </c>
      <c r="U508" s="7">
        <f t="shared" si="78"/>
        <v>16.341666666666669</v>
      </c>
      <c r="V508" s="7">
        <f t="shared" si="79"/>
        <v>16.412500000000001</v>
      </c>
    </row>
    <row r="509" spans="1:22" ht="13.5" x14ac:dyDescent="0.25">
      <c r="A509" s="3">
        <f>RSI!A509</f>
        <v>45338</v>
      </c>
      <c r="B509" s="2">
        <f>RSI!B509</f>
        <v>16.5151</v>
      </c>
      <c r="C509" s="2">
        <f>RSI!I509</f>
        <v>30.108374528664356</v>
      </c>
      <c r="D509" s="2">
        <f>MACD!E509</f>
        <v>0.27075183902447364</v>
      </c>
      <c r="E509" s="2">
        <f>MACD!F509</f>
        <v>0.18124881053169001</v>
      </c>
      <c r="F509" s="2">
        <f>'Moving Avg'!D509</f>
        <v>16.473380000000002</v>
      </c>
      <c r="G509" s="2">
        <f>'Moving Avg'!F509</f>
        <v>16.856249999999999</v>
      </c>
      <c r="H509" s="2">
        <f>'Moving Avg'!G509</f>
        <v>17.087373999999997</v>
      </c>
      <c r="I509" s="2">
        <f>'Moving Avg'!H509</f>
        <v>18.723700000000015</v>
      </c>
      <c r="J509" s="5" t="str">
        <f>OBV!F509</f>
        <v>BEARISH</v>
      </c>
      <c r="K509" s="5" t="str">
        <f>OBV!G509</f>
        <v>NEUTRAL</v>
      </c>
      <c r="L509" s="5" t="str">
        <f>OBV!H509</f>
        <v>CONFIRMED BEARISH</v>
      </c>
      <c r="M509" s="7">
        <f t="shared" si="70"/>
        <v>25</v>
      </c>
      <c r="N509" s="7">
        <f t="shared" si="71"/>
        <v>0</v>
      </c>
      <c r="O509" s="7">
        <f t="shared" si="72"/>
        <v>0</v>
      </c>
      <c r="P509" s="7">
        <f t="shared" si="73"/>
        <v>16.5</v>
      </c>
      <c r="Q509" s="8">
        <f t="shared" si="74"/>
        <v>11.225</v>
      </c>
      <c r="R509" s="8">
        <f t="shared" si="75"/>
        <v>9.125</v>
      </c>
      <c r="S509" s="8">
        <f t="shared" si="76"/>
        <v>11.175000000000001</v>
      </c>
      <c r="T509" s="8">
        <f t="shared" si="77"/>
        <v>10.375</v>
      </c>
      <c r="U509" s="7">
        <f t="shared" si="78"/>
        <v>10.508333333333335</v>
      </c>
      <c r="V509" s="7">
        <f t="shared" si="79"/>
        <v>10.475000000000001</v>
      </c>
    </row>
    <row r="510" spans="1:22" ht="13.5" x14ac:dyDescent="0.25">
      <c r="A510" s="3">
        <f>RSI!A510</f>
        <v>45341</v>
      </c>
      <c r="B510" s="2">
        <f>RSI!B510</f>
        <v>16.5151</v>
      </c>
      <c r="C510" s="2">
        <f>RSI!I510</f>
        <v>30.108374528664356</v>
      </c>
      <c r="D510" s="2">
        <f>MACD!E510</f>
        <v>0.25907576876629079</v>
      </c>
      <c r="E510" s="2">
        <f>MACD!F510</f>
        <v>0.19681420217861018</v>
      </c>
      <c r="F510" s="2">
        <f>'Moving Avg'!D510</f>
        <v>16.462960000000002</v>
      </c>
      <c r="G510" s="2">
        <f>'Moving Avg'!F510</f>
        <v>16.825830000000003</v>
      </c>
      <c r="H510" s="2">
        <f>'Moving Avg'!G510</f>
        <v>17.070859999999996</v>
      </c>
      <c r="I510" s="2">
        <f>'Moving Avg'!H510</f>
        <v>18.715122500000017</v>
      </c>
      <c r="J510" s="5" t="str">
        <f>OBV!F510</f>
        <v>BEARISH</v>
      </c>
      <c r="K510" s="5" t="str">
        <f>OBV!G510</f>
        <v>NEUTRAL</v>
      </c>
      <c r="L510" s="5" t="str">
        <f>OBV!H510</f>
        <v>CONFIRMED BEARISH</v>
      </c>
      <c r="M510" s="7">
        <f t="shared" si="70"/>
        <v>25</v>
      </c>
      <c r="N510" s="7">
        <f t="shared" si="71"/>
        <v>0</v>
      </c>
      <c r="O510" s="7">
        <f t="shared" si="72"/>
        <v>0</v>
      </c>
      <c r="P510" s="7">
        <f t="shared" si="73"/>
        <v>16.5</v>
      </c>
      <c r="Q510" s="8">
        <f t="shared" si="74"/>
        <v>11.225</v>
      </c>
      <c r="R510" s="8">
        <f t="shared" si="75"/>
        <v>9.125</v>
      </c>
      <c r="S510" s="8">
        <f t="shared" si="76"/>
        <v>11.175000000000001</v>
      </c>
      <c r="T510" s="8">
        <f t="shared" si="77"/>
        <v>10.375</v>
      </c>
      <c r="U510" s="7">
        <f t="shared" si="78"/>
        <v>10.508333333333335</v>
      </c>
      <c r="V510" s="7">
        <f t="shared" si="79"/>
        <v>10.475000000000001</v>
      </c>
    </row>
    <row r="511" spans="1:22" ht="13.5" x14ac:dyDescent="0.25">
      <c r="A511" s="3">
        <f>RSI!A511</f>
        <v>45342</v>
      </c>
      <c r="B511" s="2">
        <f>RSI!B511</f>
        <v>16.602</v>
      </c>
      <c r="C511" s="2">
        <f>RSI!I511</f>
        <v>36.7239751617929</v>
      </c>
      <c r="D511" s="2">
        <f>MACD!E511</f>
        <v>0.23945861094274434</v>
      </c>
      <c r="E511" s="2">
        <f>MACD!F511</f>
        <v>0.20534308393143702</v>
      </c>
      <c r="F511" s="2">
        <f>'Moving Avg'!D511</f>
        <v>16.497720000000001</v>
      </c>
      <c r="G511" s="2">
        <f>'Moving Avg'!F511</f>
        <v>16.801490000000001</v>
      </c>
      <c r="H511" s="2">
        <f>'Moving Avg'!G511</f>
        <v>17.055387999999997</v>
      </c>
      <c r="I511" s="2">
        <f>'Moving Avg'!H511</f>
        <v>18.701671500000014</v>
      </c>
      <c r="J511" s="5" t="str">
        <f>OBV!F511</f>
        <v>BULLISH</v>
      </c>
      <c r="K511" s="5" t="str">
        <f>OBV!G511</f>
        <v>NEUTRAL</v>
      </c>
      <c r="L511" s="5" t="str">
        <f>OBV!H511</f>
        <v>CONFIRMED BULLISH</v>
      </c>
      <c r="M511" s="7">
        <f t="shared" si="70"/>
        <v>25</v>
      </c>
      <c r="N511" s="7">
        <f t="shared" si="71"/>
        <v>0</v>
      </c>
      <c r="O511" s="7">
        <f t="shared" si="72"/>
        <v>0</v>
      </c>
      <c r="P511" s="7">
        <f t="shared" si="73"/>
        <v>83.5</v>
      </c>
      <c r="Q511" s="8">
        <f t="shared" si="74"/>
        <v>21.274999999999999</v>
      </c>
      <c r="R511" s="8">
        <f t="shared" si="75"/>
        <v>25.875</v>
      </c>
      <c r="S511" s="8">
        <f t="shared" si="76"/>
        <v>41.325000000000003</v>
      </c>
      <c r="T511" s="8">
        <f t="shared" si="77"/>
        <v>27.125</v>
      </c>
      <c r="U511" s="7">
        <f t="shared" si="78"/>
        <v>29.491666666666664</v>
      </c>
      <c r="V511" s="7">
        <f t="shared" si="79"/>
        <v>28.9</v>
      </c>
    </row>
    <row r="512" spans="1:22" ht="13.5" x14ac:dyDescent="0.25">
      <c r="A512" s="3">
        <f>RSI!A512</f>
        <v>45343</v>
      </c>
      <c r="B512" s="2">
        <f>RSI!B512</f>
        <v>16.602</v>
      </c>
      <c r="C512" s="2">
        <f>RSI!I512</f>
        <v>36.723975161792893</v>
      </c>
      <c r="D512" s="2">
        <f>MACD!E512</f>
        <v>0.21620233503036346</v>
      </c>
      <c r="E512" s="2">
        <f>MACD!F512</f>
        <v>0.20751493415122232</v>
      </c>
      <c r="F512" s="2">
        <f>'Moving Avg'!D512</f>
        <v>16.53248</v>
      </c>
      <c r="G512" s="2">
        <f>'Moving Avg'!F512</f>
        <v>16.77976</v>
      </c>
      <c r="H512" s="2">
        <f>'Moving Avg'!G512</f>
        <v>17.040089999999996</v>
      </c>
      <c r="I512" s="2">
        <f>'Moving Avg'!H512</f>
        <v>18.687943000000015</v>
      </c>
      <c r="J512" s="5" t="str">
        <f>OBV!F512</f>
        <v>BULLISH</v>
      </c>
      <c r="K512" s="5" t="str">
        <f>OBV!G512</f>
        <v>NEUTRAL</v>
      </c>
      <c r="L512" s="5" t="str">
        <f>OBV!H512</f>
        <v>CONFIRMED BULLISH</v>
      </c>
      <c r="M512" s="7">
        <f t="shared" si="70"/>
        <v>25</v>
      </c>
      <c r="N512" s="7">
        <f t="shared" si="71"/>
        <v>0</v>
      </c>
      <c r="O512" s="7">
        <f t="shared" si="72"/>
        <v>0</v>
      </c>
      <c r="P512" s="7">
        <f t="shared" si="73"/>
        <v>83.5</v>
      </c>
      <c r="Q512" s="8">
        <f t="shared" si="74"/>
        <v>21.274999999999999</v>
      </c>
      <c r="R512" s="8">
        <f t="shared" si="75"/>
        <v>25.875</v>
      </c>
      <c r="S512" s="8">
        <f t="shared" si="76"/>
        <v>41.325000000000003</v>
      </c>
      <c r="T512" s="8">
        <f t="shared" si="77"/>
        <v>27.125</v>
      </c>
      <c r="U512" s="7">
        <f t="shared" si="78"/>
        <v>29.491666666666664</v>
      </c>
      <c r="V512" s="7">
        <f t="shared" si="79"/>
        <v>28.9</v>
      </c>
    </row>
    <row r="513" spans="1:22" ht="13.5" x14ac:dyDescent="0.25">
      <c r="A513" s="3">
        <f>RSI!A513</f>
        <v>45344</v>
      </c>
      <c r="B513" s="2">
        <f>RSI!B513</f>
        <v>16.602</v>
      </c>
      <c r="C513" s="2">
        <f>RSI!I513</f>
        <v>36.723975161792893</v>
      </c>
      <c r="D513" s="2">
        <f>MACD!E513</f>
        <v>0.16704197828954648</v>
      </c>
      <c r="E513" s="2">
        <f>MACD!F513</f>
        <v>0.19942034297888717</v>
      </c>
      <c r="F513" s="2">
        <f>'Moving Avg'!D513</f>
        <v>16.567240000000002</v>
      </c>
      <c r="G513" s="2">
        <f>'Moving Avg'!F513</f>
        <v>16.758029999999998</v>
      </c>
      <c r="H513" s="2">
        <f>'Moving Avg'!G513</f>
        <v>17.024791999999994</v>
      </c>
      <c r="I513" s="2">
        <f>'Moving Avg'!H513</f>
        <v>18.674293500000012</v>
      </c>
      <c r="J513" s="5" t="str">
        <f>OBV!F513</f>
        <v>BULLISH</v>
      </c>
      <c r="K513" s="5" t="str">
        <f>OBV!G513</f>
        <v>NEUTRAL</v>
      </c>
      <c r="L513" s="5" t="str">
        <f>OBV!H513</f>
        <v>CONFIRMED BULLISH</v>
      </c>
      <c r="M513" s="7">
        <f t="shared" si="70"/>
        <v>25</v>
      </c>
      <c r="N513" s="7">
        <f t="shared" si="71"/>
        <v>100</v>
      </c>
      <c r="O513" s="7">
        <f t="shared" si="72"/>
        <v>0</v>
      </c>
      <c r="P513" s="7">
        <f t="shared" si="73"/>
        <v>83.5</v>
      </c>
      <c r="Q513" s="8">
        <f t="shared" si="74"/>
        <v>56.274999999999999</v>
      </c>
      <c r="R513" s="8">
        <f t="shared" si="75"/>
        <v>45.875</v>
      </c>
      <c r="S513" s="8">
        <f t="shared" si="76"/>
        <v>56.325000000000003</v>
      </c>
      <c r="T513" s="8">
        <f t="shared" si="77"/>
        <v>52.125</v>
      </c>
      <c r="U513" s="7">
        <f t="shared" si="78"/>
        <v>52.82500000000001</v>
      </c>
      <c r="V513" s="7">
        <f t="shared" si="79"/>
        <v>52.650000000000006</v>
      </c>
    </row>
    <row r="514" spans="1:22" ht="13.5" x14ac:dyDescent="0.25">
      <c r="A514" s="3">
        <f>RSI!A514</f>
        <v>45345</v>
      </c>
      <c r="B514" s="2">
        <f>RSI!B514</f>
        <v>16.602</v>
      </c>
      <c r="C514" s="2">
        <f>RSI!I514</f>
        <v>36.723975161792893</v>
      </c>
      <c r="D514" s="2">
        <f>MACD!E514</f>
        <v>0.12394549391096277</v>
      </c>
      <c r="E514" s="2">
        <f>MACD!F514</f>
        <v>0.18432537316530229</v>
      </c>
      <c r="F514" s="2">
        <f>'Moving Avg'!D514</f>
        <v>16.584620000000001</v>
      </c>
      <c r="G514" s="2">
        <f>'Moving Avg'!F514</f>
        <v>16.731954999999996</v>
      </c>
      <c r="H514" s="2">
        <f>'Moving Avg'!G514</f>
        <v>17.010883999999994</v>
      </c>
      <c r="I514" s="2">
        <f>'Moving Avg'!H514</f>
        <v>18.661436500000011</v>
      </c>
      <c r="J514" s="5" t="str">
        <f>OBV!F514</f>
        <v>BULLISH</v>
      </c>
      <c r="K514" s="5" t="str">
        <f>OBV!G514</f>
        <v>NEUTRAL</v>
      </c>
      <c r="L514" s="5" t="str">
        <f>OBV!H514</f>
        <v>CONFIRMED BULLISH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100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83.5</v>
      </c>
      <c r="Q514" s="8">
        <f t="shared" si="74"/>
        <v>56.274999999999999</v>
      </c>
      <c r="R514" s="8">
        <f t="shared" si="75"/>
        <v>45.875</v>
      </c>
      <c r="S514" s="8">
        <f t="shared" si="76"/>
        <v>56.325000000000003</v>
      </c>
      <c r="T514" s="8">
        <f t="shared" si="77"/>
        <v>52.125</v>
      </c>
      <c r="U514" s="7">
        <f t="shared" si="78"/>
        <v>52.82500000000001</v>
      </c>
      <c r="V514" s="7">
        <f t="shared" si="79"/>
        <v>52.650000000000006</v>
      </c>
    </row>
    <row r="515" spans="1:22" ht="13.5" x14ac:dyDescent="0.25">
      <c r="A515" s="3">
        <f>RSI!A515</f>
        <v>45348</v>
      </c>
      <c r="B515" s="2">
        <f>RSI!B515</f>
        <v>16.7758</v>
      </c>
      <c r="C515" s="2">
        <f>RSI!I515</f>
        <v>49.566065445113104</v>
      </c>
      <c r="D515" s="2">
        <f>MACD!E515</f>
        <v>7.3018670037019007E-2</v>
      </c>
      <c r="E515" s="2">
        <f>MACD!F515</f>
        <v>0.16206403253964563</v>
      </c>
      <c r="F515" s="2">
        <f>'Moving Avg'!D515</f>
        <v>16.636760000000002</v>
      </c>
      <c r="G515" s="2">
        <f>'Moving Avg'!F515</f>
        <v>16.712829999999993</v>
      </c>
      <c r="H515" s="2">
        <f>'Moving Avg'!G515</f>
        <v>16.999757999999993</v>
      </c>
      <c r="I515" s="2">
        <f>'Moving Avg'!H515</f>
        <v>18.648656000000013</v>
      </c>
      <c r="J515" s="5" t="str">
        <f>OBV!F515</f>
        <v>BULLISH</v>
      </c>
      <c r="K515" s="5" t="str">
        <f>OBV!G515</f>
        <v>NEUTRAL</v>
      </c>
      <c r="L515" s="5" t="str">
        <f>OBV!H515</f>
        <v>CONFIRMED BULLISH</v>
      </c>
      <c r="M515" s="7">
        <f t="shared" si="80"/>
        <v>25</v>
      </c>
      <c r="N515" s="7">
        <f t="shared" si="81"/>
        <v>100</v>
      </c>
      <c r="O515" s="7">
        <f t="shared" si="82"/>
        <v>0</v>
      </c>
      <c r="P515" s="7">
        <f t="shared" si="83"/>
        <v>83.5</v>
      </c>
      <c r="Q515" s="8">
        <f t="shared" ref="Q515:Q578" si="84">0.35*M515+N515*0.35+O515*0.15+P515*0.15</f>
        <v>56.274999999999999</v>
      </c>
      <c r="R515" s="8">
        <f t="shared" ref="R515:R578" si="85">M515*0.2+N515*0.2+O515*0.35+P515*0.25</f>
        <v>45.875</v>
      </c>
      <c r="S515" s="8">
        <f t="shared" ref="S515:S578" si="86">M515*0.15+N515*0.15+O515*0.25+P515*0.45</f>
        <v>56.325000000000003</v>
      </c>
      <c r="T515" s="8">
        <f t="shared" ref="T515:T578" si="87">0.25*SUM(M515:P515)</f>
        <v>52.125</v>
      </c>
      <c r="U515" s="7">
        <f t="shared" ref="U515:U578" si="88">SUM(Q515:S515)/3</f>
        <v>52.82500000000001</v>
      </c>
      <c r="V515" s="7">
        <f t="shared" ref="V515:V578" si="89">SUM(Q515:T515)/4</f>
        <v>52.650000000000006</v>
      </c>
    </row>
    <row r="516" spans="1:22" ht="13.5" x14ac:dyDescent="0.25">
      <c r="A516" s="3">
        <f>RSI!A516</f>
        <v>45349</v>
      </c>
      <c r="B516" s="2">
        <f>RSI!B516</f>
        <v>16.680199999999999</v>
      </c>
      <c r="C516" s="2">
        <f>RSI!I516</f>
        <v>44.2465863694338</v>
      </c>
      <c r="D516" s="2">
        <f>MACD!E516</f>
        <v>1.5606273326241649E-2</v>
      </c>
      <c r="E516" s="2">
        <f>MACD!F516</f>
        <v>0.13277248069696482</v>
      </c>
      <c r="F516" s="2">
        <f>'Moving Avg'!D516</f>
        <v>16.6524</v>
      </c>
      <c r="G516" s="2">
        <f>'Moving Avg'!F516</f>
        <v>16.688924999999998</v>
      </c>
      <c r="H516" s="2">
        <f>'Moving Avg'!G516</f>
        <v>16.986719999999995</v>
      </c>
      <c r="I516" s="2">
        <f>'Moving Avg'!H516</f>
        <v>18.63539750000001</v>
      </c>
      <c r="J516" s="5" t="str">
        <f>OBV!F516</f>
        <v>BULLISH</v>
      </c>
      <c r="K516" s="5" t="str">
        <f>OBV!G516</f>
        <v>NEUTRAL</v>
      </c>
      <c r="L516" s="5" t="str">
        <f>OBV!H516</f>
        <v>CONFIRMED BULLISH</v>
      </c>
      <c r="M516" s="7">
        <f t="shared" si="80"/>
        <v>25</v>
      </c>
      <c r="N516" s="7">
        <f t="shared" si="81"/>
        <v>100</v>
      </c>
      <c r="O516" s="7">
        <f t="shared" si="82"/>
        <v>0</v>
      </c>
      <c r="P516" s="7">
        <f t="shared" si="83"/>
        <v>83.5</v>
      </c>
      <c r="Q516" s="8">
        <f t="shared" si="84"/>
        <v>56.274999999999999</v>
      </c>
      <c r="R516" s="8">
        <f t="shared" si="85"/>
        <v>45.875</v>
      </c>
      <c r="S516" s="8">
        <f t="shared" si="86"/>
        <v>56.325000000000003</v>
      </c>
      <c r="T516" s="8">
        <f t="shared" si="87"/>
        <v>52.125</v>
      </c>
      <c r="U516" s="7">
        <f t="shared" si="88"/>
        <v>52.82500000000001</v>
      </c>
      <c r="V516" s="7">
        <f t="shared" si="89"/>
        <v>52.650000000000006</v>
      </c>
    </row>
    <row r="517" spans="1:22" ht="13.5" x14ac:dyDescent="0.25">
      <c r="A517" s="3">
        <f>RSI!A517</f>
        <v>45350</v>
      </c>
      <c r="B517" s="2">
        <f>RSI!B517</f>
        <v>16.680199999999999</v>
      </c>
      <c r="C517" s="2">
        <f>RSI!I517</f>
        <v>44.246586369433793</v>
      </c>
      <c r="D517" s="2">
        <f>MACD!E517</f>
        <v>-3.2424593308427063E-2</v>
      </c>
      <c r="E517" s="2">
        <f>MACD!F517</f>
        <v>9.9733065895886458E-2</v>
      </c>
      <c r="F517" s="2">
        <f>'Moving Avg'!D517</f>
        <v>16.668039999999998</v>
      </c>
      <c r="G517" s="2">
        <f>'Moving Avg'!F517</f>
        <v>16.665019999999998</v>
      </c>
      <c r="H517" s="2">
        <f>'Moving Avg'!G517</f>
        <v>16.973681999999993</v>
      </c>
      <c r="I517" s="2">
        <f>'Moving Avg'!H517</f>
        <v>18.621743000000009</v>
      </c>
      <c r="J517" s="5" t="str">
        <f>OBV!F517</f>
        <v>BULLISH</v>
      </c>
      <c r="K517" s="5" t="str">
        <f>OBV!G517</f>
        <v>NEUTRAL</v>
      </c>
      <c r="L517" s="5" t="str">
        <f>OBV!H517</f>
        <v>CONFIRMED BULLISH</v>
      </c>
      <c r="M517" s="7">
        <f t="shared" si="80"/>
        <v>25</v>
      </c>
      <c r="N517" s="7">
        <f t="shared" si="81"/>
        <v>100</v>
      </c>
      <c r="O517" s="7">
        <f t="shared" si="82"/>
        <v>0</v>
      </c>
      <c r="P517" s="7">
        <f t="shared" si="83"/>
        <v>83.5</v>
      </c>
      <c r="Q517" s="8">
        <f t="shared" si="84"/>
        <v>56.274999999999999</v>
      </c>
      <c r="R517" s="8">
        <f t="shared" si="85"/>
        <v>45.875</v>
      </c>
      <c r="S517" s="8">
        <f t="shared" si="86"/>
        <v>56.325000000000003</v>
      </c>
      <c r="T517" s="8">
        <f t="shared" si="87"/>
        <v>52.125</v>
      </c>
      <c r="U517" s="7">
        <f t="shared" si="88"/>
        <v>52.82500000000001</v>
      </c>
      <c r="V517" s="7">
        <f t="shared" si="89"/>
        <v>52.650000000000006</v>
      </c>
    </row>
    <row r="518" spans="1:22" ht="13.5" x14ac:dyDescent="0.25">
      <c r="A518" s="3">
        <f>RSI!A518</f>
        <v>45351</v>
      </c>
      <c r="B518" s="2">
        <f>RSI!B518</f>
        <v>16.680199999999999</v>
      </c>
      <c r="C518" s="2">
        <f>RSI!I518</f>
        <v>44.246586369433793</v>
      </c>
      <c r="D518" s="2">
        <f>MACD!E518</f>
        <v>-7.2557898012984623E-2</v>
      </c>
      <c r="E518" s="2">
        <f>MACD!F518</f>
        <v>6.5274873114112245E-2</v>
      </c>
      <c r="F518" s="2">
        <f>'Moving Avg'!D518</f>
        <v>16.683680000000003</v>
      </c>
      <c r="G518" s="2">
        <f>'Moving Avg'!F518</f>
        <v>16.639375000000001</v>
      </c>
      <c r="H518" s="2">
        <f>'Moving Avg'!G518</f>
        <v>16.960989999999992</v>
      </c>
      <c r="I518" s="2">
        <f>'Moving Avg'!H518</f>
        <v>18.608088500000004</v>
      </c>
      <c r="J518" s="5" t="str">
        <f>OBV!F518</f>
        <v>BULLISH</v>
      </c>
      <c r="K518" s="5" t="str">
        <f>OBV!G518</f>
        <v>NEUTRAL</v>
      </c>
      <c r="L518" s="5" t="str">
        <f>OBV!H518</f>
        <v>CONFIRMED BULLISH</v>
      </c>
      <c r="M518" s="7">
        <f t="shared" si="80"/>
        <v>25</v>
      </c>
      <c r="N518" s="7">
        <f t="shared" si="81"/>
        <v>100</v>
      </c>
      <c r="O518" s="7">
        <f t="shared" si="82"/>
        <v>0</v>
      </c>
      <c r="P518" s="7">
        <f t="shared" si="83"/>
        <v>83.5</v>
      </c>
      <c r="Q518" s="8">
        <f t="shared" si="84"/>
        <v>56.274999999999999</v>
      </c>
      <c r="R518" s="8">
        <f t="shared" si="85"/>
        <v>45.875</v>
      </c>
      <c r="S518" s="8">
        <f t="shared" si="86"/>
        <v>56.325000000000003</v>
      </c>
      <c r="T518" s="8">
        <f t="shared" si="87"/>
        <v>52.125</v>
      </c>
      <c r="U518" s="7">
        <f t="shared" si="88"/>
        <v>52.82500000000001</v>
      </c>
      <c r="V518" s="7">
        <f t="shared" si="89"/>
        <v>52.650000000000006</v>
      </c>
    </row>
    <row r="519" spans="1:22" ht="13.5" x14ac:dyDescent="0.25">
      <c r="A519" s="3">
        <f>RSI!A519</f>
        <v>45352</v>
      </c>
      <c r="B519" s="2">
        <f>RSI!B519</f>
        <v>16.6889</v>
      </c>
      <c r="C519" s="2">
        <f>RSI!I519</f>
        <v>44.918488347881272</v>
      </c>
      <c r="D519" s="2">
        <f>MACD!E519</f>
        <v>-9.3321508274240017E-2</v>
      </c>
      <c r="E519" s="2">
        <f>MACD!F519</f>
        <v>3.3555596836441798E-2</v>
      </c>
      <c r="F519" s="2">
        <f>'Moving Avg'!D519</f>
        <v>16.701060000000002</v>
      </c>
      <c r="G519" s="2">
        <f>'Moving Avg'!F519</f>
        <v>16.626335000000001</v>
      </c>
      <c r="H519" s="2">
        <f>'Moving Avg'!G519</f>
        <v>16.948471999999992</v>
      </c>
      <c r="I519" s="2">
        <f>'Moving Avg'!H519</f>
        <v>18.592893000000007</v>
      </c>
      <c r="J519" s="5" t="str">
        <f>OBV!F519</f>
        <v>BULLISH</v>
      </c>
      <c r="K519" s="5" t="str">
        <f>OBV!G519</f>
        <v>NEUTRAL</v>
      </c>
      <c r="L519" s="5" t="str">
        <f>OBV!H519</f>
        <v>CONFIRMED BULLISH</v>
      </c>
      <c r="M519" s="7">
        <f t="shared" si="80"/>
        <v>25</v>
      </c>
      <c r="N519" s="7">
        <f t="shared" si="81"/>
        <v>100</v>
      </c>
      <c r="O519" s="7">
        <f t="shared" si="82"/>
        <v>0</v>
      </c>
      <c r="P519" s="7">
        <f t="shared" si="83"/>
        <v>83.5</v>
      </c>
      <c r="Q519" s="8">
        <f t="shared" si="84"/>
        <v>56.274999999999999</v>
      </c>
      <c r="R519" s="8">
        <f t="shared" si="85"/>
        <v>45.875</v>
      </c>
      <c r="S519" s="8">
        <f t="shared" si="86"/>
        <v>56.325000000000003</v>
      </c>
      <c r="T519" s="8">
        <f t="shared" si="87"/>
        <v>52.125</v>
      </c>
      <c r="U519" s="7">
        <f t="shared" si="88"/>
        <v>52.82500000000001</v>
      </c>
      <c r="V519" s="7">
        <f t="shared" si="89"/>
        <v>52.650000000000006</v>
      </c>
    </row>
    <row r="520" spans="1:22" ht="13.5" x14ac:dyDescent="0.25">
      <c r="A520" s="3">
        <f>RSI!A520</f>
        <v>45355</v>
      </c>
      <c r="B520" s="2">
        <f>RSI!B520</f>
        <v>16.680199999999999</v>
      </c>
      <c r="C520" s="2">
        <f>RSI!I520</f>
        <v>44.342989957331625</v>
      </c>
      <c r="D520" s="2">
        <f>MACD!E520</f>
        <v>-0.10986198345586118</v>
      </c>
      <c r="E520" s="2">
        <f>MACD!F520</f>
        <v>4.8720807779812046E-3</v>
      </c>
      <c r="F520" s="2">
        <f>'Moving Avg'!D520</f>
        <v>16.681940000000001</v>
      </c>
      <c r="G520" s="2">
        <f>'Moving Avg'!F520</f>
        <v>16.615905000000001</v>
      </c>
      <c r="H520" s="2">
        <f>'Moving Avg'!G520</f>
        <v>16.943255999999995</v>
      </c>
      <c r="I520" s="2">
        <f>'Moving Avg'!H520</f>
        <v>18.577852000000004</v>
      </c>
      <c r="J520" s="5" t="str">
        <f>OBV!F520</f>
        <v>BEARISH</v>
      </c>
      <c r="K520" s="5" t="str">
        <f>OBV!G520</f>
        <v>NEUTRAL</v>
      </c>
      <c r="L520" s="5" t="str">
        <f>OBV!H520</f>
        <v>CONFIRMED BEARISH</v>
      </c>
      <c r="M520" s="7">
        <f t="shared" si="80"/>
        <v>25</v>
      </c>
      <c r="N520" s="7">
        <f t="shared" si="81"/>
        <v>100</v>
      </c>
      <c r="O520" s="7">
        <f t="shared" si="82"/>
        <v>0</v>
      </c>
      <c r="P520" s="7">
        <f t="shared" si="83"/>
        <v>16.5</v>
      </c>
      <c r="Q520" s="8">
        <f t="shared" si="84"/>
        <v>46.225000000000001</v>
      </c>
      <c r="R520" s="8">
        <f t="shared" si="85"/>
        <v>29.125</v>
      </c>
      <c r="S520" s="8">
        <f t="shared" si="86"/>
        <v>26.175000000000001</v>
      </c>
      <c r="T520" s="8">
        <f t="shared" si="87"/>
        <v>35.375</v>
      </c>
      <c r="U520" s="7">
        <f t="shared" si="88"/>
        <v>33.841666666666661</v>
      </c>
      <c r="V520" s="7">
        <f t="shared" si="89"/>
        <v>34.224999999999994</v>
      </c>
    </row>
    <row r="521" spans="1:22" ht="13.5" x14ac:dyDescent="0.25">
      <c r="A521" s="3">
        <f>RSI!A521</f>
        <v>45356</v>
      </c>
      <c r="B521" s="2">
        <f>RSI!B521</f>
        <v>16.6889</v>
      </c>
      <c r="C521" s="2">
        <f>RSI!I521</f>
        <v>45.10047188528295</v>
      </c>
      <c r="D521" s="2">
        <f>MACD!E521</f>
        <v>-0.11072575194908651</v>
      </c>
      <c r="E521" s="2">
        <f>MACD!F521</f>
        <v>-1.8247485767432341E-2</v>
      </c>
      <c r="F521" s="2">
        <f>'Moving Avg'!D521</f>
        <v>16.683680000000003</v>
      </c>
      <c r="G521" s="2">
        <f>'Moving Avg'!F521</f>
        <v>16.607645000000002</v>
      </c>
      <c r="H521" s="2">
        <f>'Moving Avg'!G521</f>
        <v>16.938213999999995</v>
      </c>
      <c r="I521" s="2">
        <f>'Moving Avg'!H521</f>
        <v>18.568757000000009</v>
      </c>
      <c r="J521" s="5" t="str">
        <f>OBV!F521</f>
        <v>BEARISH</v>
      </c>
      <c r="K521" s="5" t="str">
        <f>OBV!G521</f>
        <v>NEUTRAL</v>
      </c>
      <c r="L521" s="5" t="str">
        <f>OBV!H521</f>
        <v>BEARISH DIVERGENCE</v>
      </c>
      <c r="M521" s="7">
        <f t="shared" si="80"/>
        <v>25</v>
      </c>
      <c r="N521" s="7">
        <f t="shared" si="81"/>
        <v>100</v>
      </c>
      <c r="O521" s="7">
        <f t="shared" si="82"/>
        <v>0</v>
      </c>
      <c r="P521" s="7">
        <f t="shared" si="83"/>
        <v>16.5</v>
      </c>
      <c r="Q521" s="8">
        <f t="shared" si="84"/>
        <v>46.225000000000001</v>
      </c>
      <c r="R521" s="8">
        <f t="shared" si="85"/>
        <v>29.125</v>
      </c>
      <c r="S521" s="8">
        <f t="shared" si="86"/>
        <v>26.175000000000001</v>
      </c>
      <c r="T521" s="8">
        <f t="shared" si="87"/>
        <v>35.375</v>
      </c>
      <c r="U521" s="7">
        <f t="shared" si="88"/>
        <v>33.841666666666661</v>
      </c>
      <c r="V521" s="7">
        <f t="shared" si="89"/>
        <v>34.224999999999994</v>
      </c>
    </row>
    <row r="522" spans="1:22" ht="13.5" x14ac:dyDescent="0.25">
      <c r="A522" s="3">
        <f>RSI!A522</f>
        <v>45357</v>
      </c>
      <c r="B522" s="2">
        <f>RSI!B522</f>
        <v>16.6889</v>
      </c>
      <c r="C522" s="2">
        <f>RSI!I522</f>
        <v>45.100471885282943</v>
      </c>
      <c r="D522" s="2">
        <f>MACD!E522</f>
        <v>-0.1111309751053291</v>
      </c>
      <c r="E522" s="2">
        <f>MACD!F522</f>
        <v>-3.6824183635011692E-2</v>
      </c>
      <c r="F522" s="2">
        <f>'Moving Avg'!D522</f>
        <v>16.685420000000001</v>
      </c>
      <c r="G522" s="2">
        <f>'Moving Avg'!F522</f>
        <v>16.601995000000002</v>
      </c>
      <c r="H522" s="2">
        <f>'Moving Avg'!G522</f>
        <v>16.933171999999992</v>
      </c>
      <c r="I522" s="2">
        <f>'Moving Avg'!H522</f>
        <v>18.555859000000009</v>
      </c>
      <c r="J522" s="5" t="str">
        <f>OBV!F522</f>
        <v>BEARISH</v>
      </c>
      <c r="K522" s="5" t="str">
        <f>OBV!G522</f>
        <v>NEUTRAL</v>
      </c>
      <c r="L522" s="5" t="str">
        <f>OBV!H522</f>
        <v>BEARISH DIVERGENCE</v>
      </c>
      <c r="M522" s="7">
        <f t="shared" si="80"/>
        <v>25</v>
      </c>
      <c r="N522" s="7">
        <f t="shared" si="81"/>
        <v>100</v>
      </c>
      <c r="O522" s="7">
        <f t="shared" si="82"/>
        <v>0</v>
      </c>
      <c r="P522" s="7">
        <f t="shared" si="83"/>
        <v>16.5</v>
      </c>
      <c r="Q522" s="8">
        <f t="shared" si="84"/>
        <v>46.225000000000001</v>
      </c>
      <c r="R522" s="8">
        <f t="shared" si="85"/>
        <v>29.125</v>
      </c>
      <c r="S522" s="8">
        <f t="shared" si="86"/>
        <v>26.175000000000001</v>
      </c>
      <c r="T522" s="8">
        <f t="shared" si="87"/>
        <v>35.375</v>
      </c>
      <c r="U522" s="7">
        <f t="shared" si="88"/>
        <v>33.841666666666661</v>
      </c>
      <c r="V522" s="7">
        <f t="shared" si="89"/>
        <v>34.224999999999994</v>
      </c>
    </row>
    <row r="523" spans="1:22" ht="13.5" x14ac:dyDescent="0.25">
      <c r="A523" s="3">
        <f>RSI!A523</f>
        <v>45358</v>
      </c>
      <c r="B523" s="2">
        <f>RSI!B523</f>
        <v>16.645499999999998</v>
      </c>
      <c r="C523" s="2">
        <f>RSI!I523</f>
        <v>41.808494965804186</v>
      </c>
      <c r="D523" s="2">
        <f>MACD!E523</f>
        <v>-0.10795750635189805</v>
      </c>
      <c r="E523" s="2">
        <f>MACD!F523</f>
        <v>-5.1050848178388966E-2</v>
      </c>
      <c r="F523" s="2">
        <f>'Moving Avg'!D523</f>
        <v>16.67848</v>
      </c>
      <c r="G523" s="2">
        <f>'Moving Avg'!F523</f>
        <v>16.60417</v>
      </c>
      <c r="H523" s="2">
        <f>'Moving Avg'!G523</f>
        <v>16.927087999999991</v>
      </c>
      <c r="I523" s="2">
        <f>'Moving Avg'!H523</f>
        <v>18.540882000000007</v>
      </c>
      <c r="J523" s="5" t="str">
        <f>OBV!F523</f>
        <v>BEARISH</v>
      </c>
      <c r="K523" s="5" t="str">
        <f>OBV!G523</f>
        <v>NEUTRAL</v>
      </c>
      <c r="L523" s="5" t="str">
        <f>OBV!H523</f>
        <v>CONFIRMED BEARISH</v>
      </c>
      <c r="M523" s="7">
        <f t="shared" si="80"/>
        <v>25</v>
      </c>
      <c r="N523" s="7">
        <f t="shared" si="81"/>
        <v>100</v>
      </c>
      <c r="O523" s="7">
        <f t="shared" si="82"/>
        <v>0</v>
      </c>
      <c r="P523" s="7">
        <f t="shared" si="83"/>
        <v>16.5</v>
      </c>
      <c r="Q523" s="8">
        <f t="shared" si="84"/>
        <v>46.225000000000001</v>
      </c>
      <c r="R523" s="8">
        <f t="shared" si="85"/>
        <v>29.125</v>
      </c>
      <c r="S523" s="8">
        <f t="shared" si="86"/>
        <v>26.175000000000001</v>
      </c>
      <c r="T523" s="8">
        <f t="shared" si="87"/>
        <v>35.375</v>
      </c>
      <c r="U523" s="7">
        <f t="shared" si="88"/>
        <v>33.841666666666661</v>
      </c>
      <c r="V523" s="7">
        <f t="shared" si="89"/>
        <v>34.224999999999994</v>
      </c>
    </row>
    <row r="524" spans="1:22" ht="13.5" x14ac:dyDescent="0.25">
      <c r="A524" s="3">
        <f>RSI!A524</f>
        <v>45359</v>
      </c>
      <c r="B524" s="2">
        <f>RSI!B524</f>
        <v>16.636800000000001</v>
      </c>
      <c r="C524" s="2">
        <f>RSI!I524</f>
        <v>41.159913762123431</v>
      </c>
      <c r="D524" s="2">
        <f>MACD!E524</f>
        <v>-0.10409216751257944</v>
      </c>
      <c r="E524" s="2">
        <f>MACD!F524</f>
        <v>-6.165911204522706E-2</v>
      </c>
      <c r="F524" s="2">
        <f>'Moving Avg'!D524</f>
        <v>16.668060000000004</v>
      </c>
      <c r="G524" s="2">
        <f>'Moving Avg'!F524</f>
        <v>16.606780000000004</v>
      </c>
      <c r="H524" s="2">
        <f>'Moving Avg'!G524</f>
        <v>16.920829999999992</v>
      </c>
      <c r="I524" s="2">
        <f>'Moving Avg'!H524</f>
        <v>18.522653000000005</v>
      </c>
      <c r="J524" s="5" t="str">
        <f>OBV!F524</f>
        <v>BEARISH</v>
      </c>
      <c r="K524" s="5" t="str">
        <f>OBV!G524</f>
        <v>NEUTRAL</v>
      </c>
      <c r="L524" s="5" t="str">
        <f>OBV!H524</f>
        <v>CONFIRMED BEARISH</v>
      </c>
      <c r="M524" s="7">
        <f t="shared" si="80"/>
        <v>25</v>
      </c>
      <c r="N524" s="7">
        <f t="shared" si="81"/>
        <v>100</v>
      </c>
      <c r="O524" s="7">
        <f t="shared" si="82"/>
        <v>0</v>
      </c>
      <c r="P524" s="7">
        <f t="shared" si="83"/>
        <v>16.5</v>
      </c>
      <c r="Q524" s="8">
        <f t="shared" si="84"/>
        <v>46.225000000000001</v>
      </c>
      <c r="R524" s="8">
        <f t="shared" si="85"/>
        <v>29.125</v>
      </c>
      <c r="S524" s="8">
        <f t="shared" si="86"/>
        <v>26.175000000000001</v>
      </c>
      <c r="T524" s="8">
        <f t="shared" si="87"/>
        <v>35.375</v>
      </c>
      <c r="U524" s="7">
        <f t="shared" si="88"/>
        <v>33.841666666666661</v>
      </c>
      <c r="V524" s="7">
        <f t="shared" si="89"/>
        <v>34.224999999999994</v>
      </c>
    </row>
    <row r="525" spans="1:22" ht="13.5" x14ac:dyDescent="0.25">
      <c r="A525" s="3">
        <f>RSI!A525</f>
        <v>45362</v>
      </c>
      <c r="B525" s="2">
        <f>RSI!B525</f>
        <v>16.6281</v>
      </c>
      <c r="C525" s="2">
        <f>RSI!I525</f>
        <v>40.483576399352614</v>
      </c>
      <c r="D525" s="2">
        <f>MACD!E525</f>
        <v>-7.2891207823509774E-2</v>
      </c>
      <c r="E525" s="2">
        <f>MACD!F525</f>
        <v>-6.3905531200883603E-2</v>
      </c>
      <c r="F525" s="2">
        <f>'Moving Avg'!D525</f>
        <v>16.657640000000001</v>
      </c>
      <c r="G525" s="2">
        <f>'Moving Avg'!F525</f>
        <v>16.609825000000001</v>
      </c>
      <c r="H525" s="2">
        <f>'Moving Avg'!G525</f>
        <v>16.914397999999991</v>
      </c>
      <c r="I525" s="2">
        <f>'Moving Avg'!H525</f>
        <v>18.502835500000007</v>
      </c>
      <c r="J525" s="5" t="str">
        <f>OBV!F525</f>
        <v>BEARISH</v>
      </c>
      <c r="K525" s="5" t="str">
        <f>OBV!G525</f>
        <v>NEUTRAL</v>
      </c>
      <c r="L525" s="5" t="str">
        <f>OBV!H525</f>
        <v>CONFIRMED BEARISH</v>
      </c>
      <c r="M525" s="7">
        <f t="shared" si="80"/>
        <v>25</v>
      </c>
      <c r="N525" s="7">
        <f t="shared" si="81"/>
        <v>45</v>
      </c>
      <c r="O525" s="7">
        <f t="shared" si="82"/>
        <v>0</v>
      </c>
      <c r="P525" s="7">
        <f t="shared" si="83"/>
        <v>16.5</v>
      </c>
      <c r="Q525" s="8">
        <f t="shared" si="84"/>
        <v>26.975000000000001</v>
      </c>
      <c r="R525" s="8">
        <f t="shared" si="85"/>
        <v>18.125</v>
      </c>
      <c r="S525" s="8">
        <f t="shared" si="86"/>
        <v>17.925000000000001</v>
      </c>
      <c r="T525" s="8">
        <f t="shared" si="87"/>
        <v>21.625</v>
      </c>
      <c r="U525" s="7">
        <f t="shared" si="88"/>
        <v>21.008333333333336</v>
      </c>
      <c r="V525" s="7">
        <f t="shared" si="89"/>
        <v>21.162500000000001</v>
      </c>
    </row>
    <row r="526" spans="1:22" ht="13.5" x14ac:dyDescent="0.25">
      <c r="A526" s="3">
        <f>RSI!A526</f>
        <v>45363</v>
      </c>
      <c r="B526" s="2">
        <f>RSI!B526</f>
        <v>16.6281</v>
      </c>
      <c r="C526" s="2">
        <f>RSI!I526</f>
        <v>40.483576399352621</v>
      </c>
      <c r="D526" s="2">
        <f>MACD!E526</f>
        <v>-6.0639843875396338E-2</v>
      </c>
      <c r="E526" s="2">
        <f>MACD!F526</f>
        <v>-6.3252393735786144E-2</v>
      </c>
      <c r="F526" s="2">
        <f>'Moving Avg'!D526</f>
        <v>16.645479999999999</v>
      </c>
      <c r="G526" s="2">
        <f>'Moving Avg'!F526</f>
        <v>16.619820000000004</v>
      </c>
      <c r="H526" s="2">
        <f>'Moving Avg'!G526</f>
        <v>16.890581999999995</v>
      </c>
      <c r="I526" s="2">
        <f>'Moving Avg'!H526</f>
        <v>18.484602500000008</v>
      </c>
      <c r="J526" s="5" t="str">
        <f>OBV!F526</f>
        <v>BEARISH</v>
      </c>
      <c r="K526" s="5" t="str">
        <f>OBV!G526</f>
        <v>NEUTRAL</v>
      </c>
      <c r="L526" s="5" t="str">
        <f>OBV!H526</f>
        <v>CONFIRMED BEARISH</v>
      </c>
      <c r="M526" s="7">
        <f t="shared" si="80"/>
        <v>25</v>
      </c>
      <c r="N526" s="7">
        <f t="shared" si="81"/>
        <v>0</v>
      </c>
      <c r="O526" s="7">
        <f t="shared" si="82"/>
        <v>0</v>
      </c>
      <c r="P526" s="7">
        <f t="shared" si="83"/>
        <v>16.5</v>
      </c>
      <c r="Q526" s="8">
        <f t="shared" si="84"/>
        <v>11.225</v>
      </c>
      <c r="R526" s="8">
        <f t="shared" si="85"/>
        <v>9.125</v>
      </c>
      <c r="S526" s="8">
        <f t="shared" si="86"/>
        <v>11.175000000000001</v>
      </c>
      <c r="T526" s="8">
        <f t="shared" si="87"/>
        <v>10.375</v>
      </c>
      <c r="U526" s="7">
        <f t="shared" si="88"/>
        <v>10.508333333333335</v>
      </c>
      <c r="V526" s="7">
        <f t="shared" si="89"/>
        <v>10.475000000000001</v>
      </c>
    </row>
    <row r="527" spans="1:22" ht="13.5" x14ac:dyDescent="0.25">
      <c r="A527" s="3">
        <f>RSI!A527</f>
        <v>45364</v>
      </c>
      <c r="B527" s="2">
        <f>RSI!B527</f>
        <v>16.6281</v>
      </c>
      <c r="C527" s="2">
        <f>RSI!I527</f>
        <v>40.483576399352621</v>
      </c>
      <c r="D527" s="2">
        <f>MACD!E527</f>
        <v>-4.9756412361912083E-2</v>
      </c>
      <c r="E527" s="2">
        <f>MACD!F527</f>
        <v>-6.0553197461011336E-2</v>
      </c>
      <c r="F527" s="2">
        <f>'Moving Avg'!D527</f>
        <v>16.633320000000001</v>
      </c>
      <c r="G527" s="2">
        <f>'Moving Avg'!F527</f>
        <v>16.629815000000001</v>
      </c>
      <c r="H527" s="2">
        <f>'Moving Avg'!G527</f>
        <v>16.875457999999995</v>
      </c>
      <c r="I527" s="2">
        <f>'Moving Avg'!H527</f>
        <v>18.466765500000008</v>
      </c>
      <c r="J527" s="5" t="str">
        <f>OBV!F527</f>
        <v>BEARISH</v>
      </c>
      <c r="K527" s="5" t="str">
        <f>OBV!G527</f>
        <v>NEUTRAL</v>
      </c>
      <c r="L527" s="5" t="str">
        <f>OBV!H527</f>
        <v>CONFIRMED BEARISH</v>
      </c>
      <c r="M527" s="7">
        <f t="shared" si="80"/>
        <v>25</v>
      </c>
      <c r="N527" s="7">
        <f t="shared" si="81"/>
        <v>0</v>
      </c>
      <c r="O527" s="7">
        <f t="shared" si="82"/>
        <v>0</v>
      </c>
      <c r="P527" s="7">
        <f t="shared" si="83"/>
        <v>16.5</v>
      </c>
      <c r="Q527" s="8">
        <f t="shared" si="84"/>
        <v>11.225</v>
      </c>
      <c r="R527" s="8">
        <f t="shared" si="85"/>
        <v>9.125</v>
      </c>
      <c r="S527" s="8">
        <f t="shared" si="86"/>
        <v>11.175000000000001</v>
      </c>
      <c r="T527" s="8">
        <f t="shared" si="87"/>
        <v>10.375</v>
      </c>
      <c r="U527" s="7">
        <f t="shared" si="88"/>
        <v>10.508333333333335</v>
      </c>
      <c r="V527" s="7">
        <f t="shared" si="89"/>
        <v>10.475000000000001</v>
      </c>
    </row>
    <row r="528" spans="1:22" ht="13.5" x14ac:dyDescent="0.25">
      <c r="A528" s="3">
        <f>RSI!A528</f>
        <v>45365</v>
      </c>
      <c r="B528" s="2">
        <f>RSI!B528</f>
        <v>16.6281</v>
      </c>
      <c r="C528" s="2">
        <f>RSI!I528</f>
        <v>40.483576399352621</v>
      </c>
      <c r="D528" s="2">
        <f>MACD!E528</f>
        <v>-4.0068750493947647E-2</v>
      </c>
      <c r="E528" s="2">
        <f>MACD!F528</f>
        <v>-5.6456308067598604E-2</v>
      </c>
      <c r="F528" s="2">
        <f>'Moving Avg'!D528</f>
        <v>16.629840000000002</v>
      </c>
      <c r="G528" s="2">
        <f>'Moving Avg'!F528</f>
        <v>16.639810000000004</v>
      </c>
      <c r="H528" s="2">
        <f>'Moving Avg'!G528</f>
        <v>16.860682000000001</v>
      </c>
      <c r="I528" s="2">
        <f>'Moving Avg'!H528</f>
        <v>18.448612000000008</v>
      </c>
      <c r="J528" s="5" t="str">
        <f>OBV!F528</f>
        <v>BEARISH</v>
      </c>
      <c r="K528" s="5" t="str">
        <f>OBV!G528</f>
        <v>NEUTRAL</v>
      </c>
      <c r="L528" s="5" t="str">
        <f>OBV!H528</f>
        <v>CONFIRMED BEARISH</v>
      </c>
      <c r="M528" s="7">
        <f t="shared" si="80"/>
        <v>25</v>
      </c>
      <c r="N528" s="7">
        <f t="shared" si="81"/>
        <v>0</v>
      </c>
      <c r="O528" s="7">
        <f t="shared" si="82"/>
        <v>0</v>
      </c>
      <c r="P528" s="7">
        <f t="shared" si="83"/>
        <v>16.5</v>
      </c>
      <c r="Q528" s="8">
        <f t="shared" si="84"/>
        <v>11.225</v>
      </c>
      <c r="R528" s="8">
        <f t="shared" si="85"/>
        <v>9.125</v>
      </c>
      <c r="S528" s="8">
        <f t="shared" si="86"/>
        <v>11.175000000000001</v>
      </c>
      <c r="T528" s="8">
        <f t="shared" si="87"/>
        <v>10.375</v>
      </c>
      <c r="U528" s="7">
        <f t="shared" si="88"/>
        <v>10.508333333333335</v>
      </c>
      <c r="V528" s="7">
        <f t="shared" si="89"/>
        <v>10.475000000000001</v>
      </c>
    </row>
    <row r="529" spans="1:22" ht="13.5" x14ac:dyDescent="0.25">
      <c r="A529" s="3">
        <f>RSI!A529</f>
        <v>45366</v>
      </c>
      <c r="B529" s="2">
        <f>RSI!B529</f>
        <v>16.610700000000001</v>
      </c>
      <c r="C529" s="2">
        <f>RSI!I529</f>
        <v>38.769811127237354</v>
      </c>
      <c r="D529" s="2">
        <f>MACD!E529</f>
        <v>-2.8800995463562629E-2</v>
      </c>
      <c r="E529" s="2">
        <f>MACD!F529</f>
        <v>-5.0925245546791412E-2</v>
      </c>
      <c r="F529" s="2">
        <f>'Moving Avg'!D529</f>
        <v>16.62462</v>
      </c>
      <c r="G529" s="2">
        <f>'Moving Avg'!F529</f>
        <v>16.644590000000001</v>
      </c>
      <c r="H529" s="2">
        <f>'Moving Avg'!G529</f>
        <v>16.845905999999999</v>
      </c>
      <c r="I529" s="2">
        <f>'Moving Avg'!H529</f>
        <v>18.428668000000009</v>
      </c>
      <c r="J529" s="5" t="str">
        <f>OBV!F529</f>
        <v>BEARISH</v>
      </c>
      <c r="K529" s="5" t="str">
        <f>OBV!G529</f>
        <v>NEUTRAL</v>
      </c>
      <c r="L529" s="5" t="str">
        <f>OBV!H529</f>
        <v>CONFIRMED BEARISH</v>
      </c>
      <c r="M529" s="7">
        <f t="shared" si="80"/>
        <v>25</v>
      </c>
      <c r="N529" s="7">
        <f t="shared" si="81"/>
        <v>0</v>
      </c>
      <c r="O529" s="7">
        <f t="shared" si="82"/>
        <v>0</v>
      </c>
      <c r="P529" s="7">
        <f t="shared" si="83"/>
        <v>16.5</v>
      </c>
      <c r="Q529" s="8">
        <f t="shared" si="84"/>
        <v>11.225</v>
      </c>
      <c r="R529" s="8">
        <f t="shared" si="85"/>
        <v>9.125</v>
      </c>
      <c r="S529" s="8">
        <f t="shared" si="86"/>
        <v>11.175000000000001</v>
      </c>
      <c r="T529" s="8">
        <f t="shared" si="87"/>
        <v>10.375</v>
      </c>
      <c r="U529" s="7">
        <f t="shared" si="88"/>
        <v>10.508333333333335</v>
      </c>
      <c r="V529" s="7">
        <f t="shared" si="89"/>
        <v>10.475000000000001</v>
      </c>
    </row>
    <row r="530" spans="1:22" ht="13.5" x14ac:dyDescent="0.25">
      <c r="A530" s="3">
        <f>RSI!A530</f>
        <v>45369</v>
      </c>
      <c r="B530" s="2">
        <f>RSI!B530</f>
        <v>16.602</v>
      </c>
      <c r="C530" s="2">
        <f>RSI!I530</f>
        <v>37.905773769682497</v>
      </c>
      <c r="D530" s="2">
        <f>MACD!E530</f>
        <v>-1.9447614793445922E-2</v>
      </c>
      <c r="E530" s="2">
        <f>MACD!F530</f>
        <v>-4.4629719396122314E-2</v>
      </c>
      <c r="F530" s="2">
        <f>'Moving Avg'!D530</f>
        <v>16.619400000000002</v>
      </c>
      <c r="G530" s="2">
        <f>'Moving Avg'!F530</f>
        <v>16.648935000000002</v>
      </c>
      <c r="H530" s="2">
        <f>'Moving Avg'!G530</f>
        <v>16.832172</v>
      </c>
      <c r="I530" s="2">
        <f>'Moving Avg'!H530</f>
        <v>18.408878500000011</v>
      </c>
      <c r="J530" s="5" t="str">
        <f>OBV!F530</f>
        <v>BEARISH</v>
      </c>
      <c r="K530" s="5" t="str">
        <f>OBV!G530</f>
        <v>NEUTRAL</v>
      </c>
      <c r="L530" s="5" t="str">
        <f>OBV!H530</f>
        <v>CONFIRMED BEARISH</v>
      </c>
      <c r="M530" s="7">
        <f t="shared" si="80"/>
        <v>25</v>
      </c>
      <c r="N530" s="7">
        <f t="shared" si="81"/>
        <v>0</v>
      </c>
      <c r="O530" s="7">
        <f t="shared" si="82"/>
        <v>0</v>
      </c>
      <c r="P530" s="7">
        <f t="shared" si="83"/>
        <v>16.5</v>
      </c>
      <c r="Q530" s="8">
        <f t="shared" si="84"/>
        <v>11.225</v>
      </c>
      <c r="R530" s="8">
        <f t="shared" si="85"/>
        <v>9.125</v>
      </c>
      <c r="S530" s="8">
        <f t="shared" si="86"/>
        <v>11.175000000000001</v>
      </c>
      <c r="T530" s="8">
        <f t="shared" si="87"/>
        <v>10.375</v>
      </c>
      <c r="U530" s="7">
        <f t="shared" si="88"/>
        <v>10.508333333333335</v>
      </c>
      <c r="V530" s="7">
        <f t="shared" si="89"/>
        <v>10.475000000000001</v>
      </c>
    </row>
    <row r="531" spans="1:22" ht="13.5" x14ac:dyDescent="0.25">
      <c r="A531" s="3">
        <f>RSI!A531</f>
        <v>45370</v>
      </c>
      <c r="B531" s="2">
        <f>RSI!B531</f>
        <v>16.602</v>
      </c>
      <c r="C531" s="2">
        <f>RSI!I531</f>
        <v>37.905773769682497</v>
      </c>
      <c r="D531" s="2">
        <f>MACD!E531</f>
        <v>-9.6682126753364628E-3</v>
      </c>
      <c r="E531" s="2">
        <f>MACD!F531</f>
        <v>-3.7637418051965146E-2</v>
      </c>
      <c r="F531" s="2">
        <f>'Moving Avg'!D531</f>
        <v>16.614180000000001</v>
      </c>
      <c r="G531" s="2">
        <f>'Moving Avg'!F531</f>
        <v>16.648934999999994</v>
      </c>
      <c r="H531" s="2">
        <f>'Moving Avg'!G531</f>
        <v>16.820176</v>
      </c>
      <c r="I531" s="2">
        <f>'Moving Avg'!H531</f>
        <v>18.38675700000001</v>
      </c>
      <c r="J531" s="5" t="str">
        <f>OBV!F531</f>
        <v>BEARISH</v>
      </c>
      <c r="K531" s="5" t="str">
        <f>OBV!G531</f>
        <v>NEUTRAL</v>
      </c>
      <c r="L531" s="5" t="str">
        <f>OBV!H531</f>
        <v>CONFIRMED BEARISH</v>
      </c>
      <c r="M531" s="7">
        <f t="shared" si="80"/>
        <v>25</v>
      </c>
      <c r="N531" s="7">
        <f t="shared" si="81"/>
        <v>0</v>
      </c>
      <c r="O531" s="7">
        <f t="shared" si="82"/>
        <v>0</v>
      </c>
      <c r="P531" s="7">
        <f t="shared" si="83"/>
        <v>16.5</v>
      </c>
      <c r="Q531" s="8">
        <f t="shared" si="84"/>
        <v>11.225</v>
      </c>
      <c r="R531" s="8">
        <f t="shared" si="85"/>
        <v>9.125</v>
      </c>
      <c r="S531" s="8">
        <f t="shared" si="86"/>
        <v>11.175000000000001</v>
      </c>
      <c r="T531" s="8">
        <f t="shared" si="87"/>
        <v>10.375</v>
      </c>
      <c r="U531" s="7">
        <f t="shared" si="88"/>
        <v>10.508333333333335</v>
      </c>
      <c r="V531" s="7">
        <f t="shared" si="89"/>
        <v>10.475000000000001</v>
      </c>
    </row>
    <row r="532" spans="1:22" ht="13.5" x14ac:dyDescent="0.25">
      <c r="A532" s="3">
        <f>RSI!A532</f>
        <v>45372</v>
      </c>
      <c r="B532" s="2">
        <f>RSI!B532</f>
        <v>16.602</v>
      </c>
      <c r="C532" s="2">
        <f>RSI!I532</f>
        <v>37.905773769682497</v>
      </c>
      <c r="D532" s="2">
        <f>MACD!E532</f>
        <v>-9.0579548678348942E-4</v>
      </c>
      <c r="E532" s="2">
        <f>MACD!F532</f>
        <v>-3.0291093538928816E-2</v>
      </c>
      <c r="F532" s="2">
        <f>'Moving Avg'!D532</f>
        <v>16.608960000000003</v>
      </c>
      <c r="G532" s="2">
        <f>'Moving Avg'!F532</f>
        <v>16.648934999999994</v>
      </c>
      <c r="H532" s="2">
        <f>'Moving Avg'!G532</f>
        <v>16.80818</v>
      </c>
      <c r="I532" s="2">
        <f>'Moving Avg'!H532</f>
        <v>18.368721000000008</v>
      </c>
      <c r="J532" s="5" t="str">
        <f>OBV!F532</f>
        <v>BEARISH</v>
      </c>
      <c r="K532" s="5" t="str">
        <f>OBV!G532</f>
        <v>NEUTRAL</v>
      </c>
      <c r="L532" s="5" t="str">
        <f>OBV!H532</f>
        <v>CONFIRMED BEARISH</v>
      </c>
      <c r="M532" s="7">
        <f t="shared" si="80"/>
        <v>25</v>
      </c>
      <c r="N532" s="7">
        <f t="shared" si="81"/>
        <v>0</v>
      </c>
      <c r="O532" s="7">
        <f t="shared" si="82"/>
        <v>0</v>
      </c>
      <c r="P532" s="7">
        <f t="shared" si="83"/>
        <v>16.5</v>
      </c>
      <c r="Q532" s="8">
        <f t="shared" si="84"/>
        <v>11.225</v>
      </c>
      <c r="R532" s="8">
        <f t="shared" si="85"/>
        <v>9.125</v>
      </c>
      <c r="S532" s="8">
        <f t="shared" si="86"/>
        <v>11.175000000000001</v>
      </c>
      <c r="T532" s="8">
        <f t="shared" si="87"/>
        <v>10.375</v>
      </c>
      <c r="U532" s="7">
        <f t="shared" si="88"/>
        <v>10.508333333333335</v>
      </c>
      <c r="V532" s="7">
        <f t="shared" si="89"/>
        <v>10.475000000000001</v>
      </c>
    </row>
    <row r="533" spans="1:22" ht="13.5" x14ac:dyDescent="0.25">
      <c r="A533" s="3">
        <f>RSI!A533</f>
        <v>45373</v>
      </c>
      <c r="B533" s="2">
        <f>RSI!B533</f>
        <v>16.602</v>
      </c>
      <c r="C533" s="2">
        <f>RSI!I533</f>
        <v>37.90577376968249</v>
      </c>
      <c r="D533" s="2">
        <f>MACD!E533</f>
        <v>2.8305895423841321E-4</v>
      </c>
      <c r="E533" s="2">
        <f>MACD!F533</f>
        <v>-2.4176263040295371E-2</v>
      </c>
      <c r="F533" s="2">
        <f>'Moving Avg'!D533</f>
        <v>16.603740000000002</v>
      </c>
      <c r="G533" s="2">
        <f>'Moving Avg'!F533</f>
        <v>16.648934999999991</v>
      </c>
      <c r="H533" s="2">
        <f>'Moving Avg'!G533</f>
        <v>16.797923999999998</v>
      </c>
      <c r="I533" s="2">
        <f>'Moving Avg'!H533</f>
        <v>18.348511500000008</v>
      </c>
      <c r="J533" s="5" t="str">
        <f>OBV!F533</f>
        <v>BEARISH</v>
      </c>
      <c r="K533" s="5" t="str">
        <f>OBV!G533</f>
        <v>NEUTRAL</v>
      </c>
      <c r="L533" s="5" t="str">
        <f>OBV!H533</f>
        <v>CONFIRMED BEARISH</v>
      </c>
      <c r="M533" s="7">
        <f t="shared" si="80"/>
        <v>25</v>
      </c>
      <c r="N533" s="7">
        <f t="shared" si="81"/>
        <v>0</v>
      </c>
      <c r="O533" s="7">
        <f t="shared" si="82"/>
        <v>0</v>
      </c>
      <c r="P533" s="7">
        <f t="shared" si="83"/>
        <v>16.5</v>
      </c>
      <c r="Q533" s="8">
        <f t="shared" si="84"/>
        <v>11.225</v>
      </c>
      <c r="R533" s="8">
        <f t="shared" si="85"/>
        <v>9.125</v>
      </c>
      <c r="S533" s="8">
        <f t="shared" si="86"/>
        <v>11.175000000000001</v>
      </c>
      <c r="T533" s="8">
        <f t="shared" si="87"/>
        <v>10.375</v>
      </c>
      <c r="U533" s="7">
        <f t="shared" si="88"/>
        <v>10.508333333333335</v>
      </c>
      <c r="V533" s="7">
        <f t="shared" si="89"/>
        <v>10.475000000000001</v>
      </c>
    </row>
    <row r="534" spans="1:22" ht="13.5" x14ac:dyDescent="0.25">
      <c r="A534" s="3">
        <f>RSI!A534</f>
        <v>45376</v>
      </c>
      <c r="B534" s="2">
        <f>RSI!B534</f>
        <v>16.558499999999999</v>
      </c>
      <c r="C534" s="2">
        <f>RSI!I534</f>
        <v>32.964943764002541</v>
      </c>
      <c r="D534" s="2">
        <f>MACD!E534</f>
        <v>3.5907590552746171E-3</v>
      </c>
      <c r="E534" s="2">
        <f>MACD!F534</f>
        <v>-1.8622858621181373E-2</v>
      </c>
      <c r="F534" s="2">
        <f>'Moving Avg'!D534</f>
        <v>16.593299999999999</v>
      </c>
      <c r="G534" s="2">
        <f>'Moving Avg'!F534</f>
        <v>16.646759999999993</v>
      </c>
      <c r="H534" s="2">
        <f>'Moving Avg'!G534</f>
        <v>16.786969999999997</v>
      </c>
      <c r="I534" s="2">
        <f>'Moving Avg'!H534</f>
        <v>18.328084500000003</v>
      </c>
      <c r="J534" s="5" t="str">
        <f>OBV!F534</f>
        <v>BEARISH</v>
      </c>
      <c r="K534" s="5" t="str">
        <f>OBV!G534</f>
        <v>NEUTRAL</v>
      </c>
      <c r="L534" s="5" t="str">
        <f>OBV!H534</f>
        <v>CONFIRMED BEARISH</v>
      </c>
      <c r="M534" s="7">
        <f t="shared" si="80"/>
        <v>25</v>
      </c>
      <c r="N534" s="7">
        <f t="shared" si="81"/>
        <v>0</v>
      </c>
      <c r="O534" s="7">
        <f t="shared" si="82"/>
        <v>0</v>
      </c>
      <c r="P534" s="7">
        <f t="shared" si="83"/>
        <v>16.5</v>
      </c>
      <c r="Q534" s="8">
        <f t="shared" si="84"/>
        <v>11.225</v>
      </c>
      <c r="R534" s="8">
        <f t="shared" si="85"/>
        <v>9.125</v>
      </c>
      <c r="S534" s="8">
        <f t="shared" si="86"/>
        <v>11.175000000000001</v>
      </c>
      <c r="T534" s="8">
        <f t="shared" si="87"/>
        <v>10.375</v>
      </c>
      <c r="U534" s="7">
        <f t="shared" si="88"/>
        <v>10.508333333333335</v>
      </c>
      <c r="V534" s="7">
        <f t="shared" si="89"/>
        <v>10.475000000000001</v>
      </c>
    </row>
    <row r="535" spans="1:22" ht="13.5" x14ac:dyDescent="0.25">
      <c r="A535" s="3">
        <f>RSI!A535</f>
        <v>45377</v>
      </c>
      <c r="B535" s="2">
        <f>RSI!B535</f>
        <v>16.558499999999999</v>
      </c>
      <c r="C535" s="2">
        <f>RSI!I535</f>
        <v>32.964943764002541</v>
      </c>
      <c r="D535" s="2">
        <f>MACD!E535</f>
        <v>5.6951878061681782E-3</v>
      </c>
      <c r="E535" s="2">
        <f>MACD!F535</f>
        <v>-1.3759249335711463E-2</v>
      </c>
      <c r="F535" s="2">
        <f>'Moving Avg'!D535</f>
        <v>16.584599999999998</v>
      </c>
      <c r="G535" s="2">
        <f>'Moving Avg'!F535</f>
        <v>16.635894999999994</v>
      </c>
      <c r="H535" s="2">
        <f>'Moving Avg'!G535</f>
        <v>16.776363999999997</v>
      </c>
      <c r="I535" s="2">
        <f>'Moving Avg'!H535</f>
        <v>18.309005000000003</v>
      </c>
      <c r="J535" s="5" t="str">
        <f>OBV!F535</f>
        <v>BEARISH</v>
      </c>
      <c r="K535" s="5" t="str">
        <f>OBV!G535</f>
        <v>NEUTRAL</v>
      </c>
      <c r="L535" s="5" t="str">
        <f>OBV!H535</f>
        <v>CONFIRMED BEARISH</v>
      </c>
      <c r="M535" s="7">
        <f t="shared" si="80"/>
        <v>25</v>
      </c>
      <c r="N535" s="7">
        <f t="shared" si="81"/>
        <v>0</v>
      </c>
      <c r="O535" s="7">
        <f t="shared" si="82"/>
        <v>0</v>
      </c>
      <c r="P535" s="7">
        <f t="shared" si="83"/>
        <v>16.5</v>
      </c>
      <c r="Q535" s="8">
        <f t="shared" si="84"/>
        <v>11.225</v>
      </c>
      <c r="R535" s="8">
        <f t="shared" si="85"/>
        <v>9.125</v>
      </c>
      <c r="S535" s="8">
        <f t="shared" si="86"/>
        <v>11.175000000000001</v>
      </c>
      <c r="T535" s="8">
        <f t="shared" si="87"/>
        <v>10.375</v>
      </c>
      <c r="U535" s="7">
        <f t="shared" si="88"/>
        <v>10.508333333333335</v>
      </c>
      <c r="V535" s="7">
        <f t="shared" si="89"/>
        <v>10.475000000000001</v>
      </c>
    </row>
    <row r="536" spans="1:22" ht="13.5" x14ac:dyDescent="0.25">
      <c r="A536" s="3">
        <f>RSI!A536</f>
        <v>45378</v>
      </c>
      <c r="B536" s="2">
        <f>RSI!B536</f>
        <v>16.506399999999999</v>
      </c>
      <c r="C536" s="2">
        <f>RSI!I536</f>
        <v>27.911420018059431</v>
      </c>
      <c r="D536" s="2">
        <f>MACD!E536</f>
        <v>1.1931475997826624E-2</v>
      </c>
      <c r="E536" s="2">
        <f>MACD!F536</f>
        <v>-8.6211042690038462E-3</v>
      </c>
      <c r="F536" s="2">
        <f>'Moving Avg'!D536</f>
        <v>16.565480000000001</v>
      </c>
      <c r="G536" s="2">
        <f>'Moving Avg'!F536</f>
        <v>16.627204999999996</v>
      </c>
      <c r="H536" s="2">
        <f>'Moving Avg'!G536</f>
        <v>16.761413999999995</v>
      </c>
      <c r="I536" s="2">
        <f>'Moving Avg'!H536</f>
        <v>18.289665000000003</v>
      </c>
      <c r="J536" s="5" t="str">
        <f>OBV!F536</f>
        <v>BEARISH</v>
      </c>
      <c r="K536" s="5" t="str">
        <f>OBV!G536</f>
        <v>NEUTRAL</v>
      </c>
      <c r="L536" s="5" t="str">
        <f>OBV!H536</f>
        <v>CONFIRMED BEARISH</v>
      </c>
      <c r="M536" s="7">
        <f t="shared" si="80"/>
        <v>50</v>
      </c>
      <c r="N536" s="7">
        <f t="shared" si="81"/>
        <v>0</v>
      </c>
      <c r="O536" s="7">
        <f t="shared" si="82"/>
        <v>0</v>
      </c>
      <c r="P536" s="7">
        <f t="shared" si="83"/>
        <v>16.5</v>
      </c>
      <c r="Q536" s="8">
        <f t="shared" si="84"/>
        <v>19.975000000000001</v>
      </c>
      <c r="R536" s="8">
        <f t="shared" si="85"/>
        <v>14.125</v>
      </c>
      <c r="S536" s="8">
        <f t="shared" si="86"/>
        <v>14.925000000000001</v>
      </c>
      <c r="T536" s="8">
        <f t="shared" si="87"/>
        <v>16.625</v>
      </c>
      <c r="U536" s="7">
        <f t="shared" si="88"/>
        <v>16.341666666666669</v>
      </c>
      <c r="V536" s="7">
        <f t="shared" si="89"/>
        <v>16.412500000000001</v>
      </c>
    </row>
    <row r="537" spans="1:22" ht="13.5" x14ac:dyDescent="0.25">
      <c r="A537" s="3">
        <f>RSI!A537</f>
        <v>45379</v>
      </c>
      <c r="B537" s="2">
        <f>RSI!B537</f>
        <v>16.5151</v>
      </c>
      <c r="C537" s="2">
        <f>RSI!I537</f>
        <v>29.845453575783239</v>
      </c>
      <c r="D537" s="2">
        <f>MACD!E537</f>
        <v>1.7423935680771052E-2</v>
      </c>
      <c r="E537" s="2">
        <f>MACD!F537</f>
        <v>-3.4120962790488664E-3</v>
      </c>
      <c r="F537" s="2">
        <f>'Moving Avg'!D537</f>
        <v>16.548099999999998</v>
      </c>
      <c r="G537" s="2">
        <f>'Moving Avg'!F537</f>
        <v>16.618949999999998</v>
      </c>
      <c r="H537" s="2">
        <f>'Moving Avg'!G537</f>
        <v>16.746637999999997</v>
      </c>
      <c r="I537" s="2">
        <f>'Moving Avg'!H537</f>
        <v>18.272281000000007</v>
      </c>
      <c r="J537" s="5" t="str">
        <f>OBV!F537</f>
        <v>BULLISH</v>
      </c>
      <c r="K537" s="5" t="str">
        <f>OBV!G537</f>
        <v>NEUTRAL</v>
      </c>
      <c r="L537" s="5" t="str">
        <f>OBV!H537</f>
        <v>BULLISH DIVERGENCE</v>
      </c>
      <c r="M537" s="7">
        <f t="shared" si="80"/>
        <v>50</v>
      </c>
      <c r="N537" s="7">
        <f t="shared" si="81"/>
        <v>0</v>
      </c>
      <c r="O537" s="7">
        <f t="shared" si="82"/>
        <v>0</v>
      </c>
      <c r="P537" s="7">
        <f t="shared" si="83"/>
        <v>66.5</v>
      </c>
      <c r="Q537" s="8">
        <f t="shared" si="84"/>
        <v>27.475000000000001</v>
      </c>
      <c r="R537" s="8">
        <f t="shared" si="85"/>
        <v>26.625</v>
      </c>
      <c r="S537" s="8">
        <f t="shared" si="86"/>
        <v>37.424999999999997</v>
      </c>
      <c r="T537" s="8">
        <f t="shared" si="87"/>
        <v>29.125</v>
      </c>
      <c r="U537" s="7">
        <f t="shared" si="88"/>
        <v>30.508333333333336</v>
      </c>
      <c r="V537" s="7">
        <f t="shared" si="89"/>
        <v>30.162500000000001</v>
      </c>
    </row>
    <row r="538" spans="1:22" ht="13.5" x14ac:dyDescent="0.25">
      <c r="A538" s="3">
        <f>RSI!A538</f>
        <v>45380</v>
      </c>
      <c r="B538" s="2">
        <f>RSI!B538</f>
        <v>16.5151</v>
      </c>
      <c r="C538" s="2">
        <f>RSI!I538</f>
        <v>29.845453575783239</v>
      </c>
      <c r="D538" s="2">
        <f>MACD!E538</f>
        <v>2.2816330752242209E-2</v>
      </c>
      <c r="E538" s="2">
        <f>MACD!F538</f>
        <v>1.8335891272093486E-3</v>
      </c>
      <c r="F538" s="2">
        <f>'Moving Avg'!D538</f>
        <v>16.530719999999999</v>
      </c>
      <c r="G538" s="2">
        <f>'Moving Avg'!F538</f>
        <v>16.610695</v>
      </c>
      <c r="H538" s="2">
        <f>'Moving Avg'!G538</f>
        <v>16.729253999999997</v>
      </c>
      <c r="I538" s="2">
        <f>'Moving Avg'!H538</f>
        <v>18.254071000000007</v>
      </c>
      <c r="J538" s="5" t="str">
        <f>OBV!F538</f>
        <v>BULLISH</v>
      </c>
      <c r="K538" s="5" t="str">
        <f>OBV!G538</f>
        <v>NEUTRAL</v>
      </c>
      <c r="L538" s="5" t="str">
        <f>OBV!H538</f>
        <v>BULLISH DIVERGENCE</v>
      </c>
      <c r="M538" s="7">
        <f t="shared" si="80"/>
        <v>50</v>
      </c>
      <c r="N538" s="7">
        <f t="shared" si="81"/>
        <v>0</v>
      </c>
      <c r="O538" s="7">
        <f t="shared" si="82"/>
        <v>0</v>
      </c>
      <c r="P538" s="7">
        <f t="shared" si="83"/>
        <v>66.5</v>
      </c>
      <c r="Q538" s="8">
        <f t="shared" si="84"/>
        <v>27.475000000000001</v>
      </c>
      <c r="R538" s="8">
        <f t="shared" si="85"/>
        <v>26.625</v>
      </c>
      <c r="S538" s="8">
        <f t="shared" si="86"/>
        <v>37.424999999999997</v>
      </c>
      <c r="T538" s="8">
        <f t="shared" si="87"/>
        <v>29.125</v>
      </c>
      <c r="U538" s="7">
        <f t="shared" si="88"/>
        <v>30.508333333333336</v>
      </c>
      <c r="V538" s="7">
        <f t="shared" si="89"/>
        <v>30.162500000000001</v>
      </c>
    </row>
    <row r="539" spans="1:22" ht="13.5" x14ac:dyDescent="0.25">
      <c r="A539" s="3">
        <f>RSI!A539</f>
        <v>45383</v>
      </c>
      <c r="B539" s="2">
        <f>RSI!B539</f>
        <v>16.5151</v>
      </c>
      <c r="C539" s="2">
        <f>RSI!I539</f>
        <v>29.845453575783239</v>
      </c>
      <c r="D539" s="2">
        <f>MACD!E539</f>
        <v>2.5391952751235181E-2</v>
      </c>
      <c r="E539" s="2">
        <f>MACD!F539</f>
        <v>6.5452618520145155E-3</v>
      </c>
      <c r="F539" s="2">
        <f>'Moving Avg'!D539</f>
        <v>16.522040000000001</v>
      </c>
      <c r="G539" s="2">
        <f>'Moving Avg'!F539</f>
        <v>16.602005000000002</v>
      </c>
      <c r="H539" s="2">
        <f>'Moving Avg'!G539</f>
        <v>16.71186999999999</v>
      </c>
      <c r="I539" s="2">
        <f>'Moving Avg'!H539</f>
        <v>18.235600500000004</v>
      </c>
      <c r="J539" s="5" t="str">
        <f>OBV!F539</f>
        <v>BULLISH</v>
      </c>
      <c r="K539" s="5" t="str">
        <f>OBV!G539</f>
        <v>NEUTRAL</v>
      </c>
      <c r="L539" s="5" t="str">
        <f>OBV!H539</f>
        <v>BULLISH DIVERGENCE</v>
      </c>
      <c r="M539" s="7">
        <f t="shared" si="80"/>
        <v>50</v>
      </c>
      <c r="N539" s="7">
        <f t="shared" si="81"/>
        <v>0</v>
      </c>
      <c r="O539" s="7">
        <f t="shared" si="82"/>
        <v>0</v>
      </c>
      <c r="P539" s="7">
        <f t="shared" si="83"/>
        <v>66.5</v>
      </c>
      <c r="Q539" s="8">
        <f t="shared" si="84"/>
        <v>27.475000000000001</v>
      </c>
      <c r="R539" s="8">
        <f t="shared" si="85"/>
        <v>26.625</v>
      </c>
      <c r="S539" s="8">
        <f t="shared" si="86"/>
        <v>37.424999999999997</v>
      </c>
      <c r="T539" s="8">
        <f t="shared" si="87"/>
        <v>29.125</v>
      </c>
      <c r="U539" s="7">
        <f t="shared" si="88"/>
        <v>30.508333333333336</v>
      </c>
      <c r="V539" s="7">
        <f t="shared" si="89"/>
        <v>30.162500000000001</v>
      </c>
    </row>
    <row r="540" spans="1:22" ht="13.5" x14ac:dyDescent="0.25">
      <c r="A540" s="3">
        <f>RSI!A540</f>
        <v>45384</v>
      </c>
      <c r="B540" s="2">
        <f>RSI!B540</f>
        <v>16.5151</v>
      </c>
      <c r="C540" s="2">
        <f>RSI!I540</f>
        <v>29.845453575783239</v>
      </c>
      <c r="D540" s="2">
        <f>MACD!E540</f>
        <v>2.687152038291174E-2</v>
      </c>
      <c r="E540" s="2">
        <f>MACD!F540</f>
        <v>1.0610513558193962E-2</v>
      </c>
      <c r="F540" s="2">
        <f>'Moving Avg'!D540</f>
        <v>16.513360000000002</v>
      </c>
      <c r="G540" s="2">
        <f>'Moving Avg'!F540</f>
        <v>16.593750000000007</v>
      </c>
      <c r="H540" s="2">
        <f>'Moving Avg'!G540</f>
        <v>16.699701999999991</v>
      </c>
      <c r="I540" s="2">
        <f>'Moving Avg'!H540</f>
        <v>18.216478000000006</v>
      </c>
      <c r="J540" s="5" t="str">
        <f>OBV!F540</f>
        <v>BULLISH</v>
      </c>
      <c r="K540" s="5" t="str">
        <f>OBV!G540</f>
        <v>NEUTRAL</v>
      </c>
      <c r="L540" s="5" t="str">
        <f>OBV!H540</f>
        <v>BULLISH DIVERGENCE</v>
      </c>
      <c r="M540" s="7">
        <f t="shared" si="80"/>
        <v>50</v>
      </c>
      <c r="N540" s="7">
        <f t="shared" si="81"/>
        <v>0</v>
      </c>
      <c r="O540" s="7">
        <f t="shared" si="82"/>
        <v>0</v>
      </c>
      <c r="P540" s="7">
        <f t="shared" si="83"/>
        <v>66.5</v>
      </c>
      <c r="Q540" s="8">
        <f t="shared" si="84"/>
        <v>27.475000000000001</v>
      </c>
      <c r="R540" s="8">
        <f t="shared" si="85"/>
        <v>26.625</v>
      </c>
      <c r="S540" s="8">
        <f t="shared" si="86"/>
        <v>37.424999999999997</v>
      </c>
      <c r="T540" s="8">
        <f t="shared" si="87"/>
        <v>29.125</v>
      </c>
      <c r="U540" s="7">
        <f t="shared" si="88"/>
        <v>30.508333333333336</v>
      </c>
      <c r="V540" s="7">
        <f t="shared" si="89"/>
        <v>30.162500000000001</v>
      </c>
    </row>
    <row r="541" spans="1:22" ht="13.5" x14ac:dyDescent="0.25">
      <c r="A541" s="3">
        <f>RSI!A541</f>
        <v>45385</v>
      </c>
      <c r="B541" s="2">
        <f>RSI!B541</f>
        <v>16.5151</v>
      </c>
      <c r="C541" s="2">
        <f>RSI!I541</f>
        <v>29.845453575783239</v>
      </c>
      <c r="D541" s="2">
        <f>MACD!E541</f>
        <v>2.8714811030145171E-2</v>
      </c>
      <c r="E541" s="2">
        <f>MACD!F541</f>
        <v>1.4231373052584205E-2</v>
      </c>
      <c r="F541" s="2">
        <f>'Moving Avg'!D541</f>
        <v>16.5151</v>
      </c>
      <c r="G541" s="2">
        <f>'Moving Avg'!F541</f>
        <v>16.585060000000006</v>
      </c>
      <c r="H541" s="2">
        <f>'Moving Avg'!G541</f>
        <v>16.688227999999992</v>
      </c>
      <c r="I541" s="2">
        <f>'Moving Avg'!H541</f>
        <v>18.197181500000003</v>
      </c>
      <c r="J541" s="5" t="str">
        <f>OBV!F541</f>
        <v>BULLISH</v>
      </c>
      <c r="K541" s="5" t="str">
        <f>OBV!G541</f>
        <v>NEUTRAL</v>
      </c>
      <c r="L541" s="5" t="str">
        <f>OBV!H541</f>
        <v>CONFIRMED BULLISH</v>
      </c>
      <c r="M541" s="7">
        <f t="shared" si="80"/>
        <v>50</v>
      </c>
      <c r="N541" s="7">
        <f t="shared" si="81"/>
        <v>0</v>
      </c>
      <c r="O541" s="7">
        <f t="shared" si="82"/>
        <v>0</v>
      </c>
      <c r="P541" s="7">
        <f t="shared" si="83"/>
        <v>83.5</v>
      </c>
      <c r="Q541" s="8">
        <f t="shared" si="84"/>
        <v>30.024999999999999</v>
      </c>
      <c r="R541" s="8">
        <f t="shared" si="85"/>
        <v>30.875</v>
      </c>
      <c r="S541" s="8">
        <f t="shared" si="86"/>
        <v>45.075000000000003</v>
      </c>
      <c r="T541" s="8">
        <f t="shared" si="87"/>
        <v>33.375</v>
      </c>
      <c r="U541" s="7">
        <f t="shared" si="88"/>
        <v>35.324999999999996</v>
      </c>
      <c r="V541" s="7">
        <f t="shared" si="89"/>
        <v>34.837499999999999</v>
      </c>
    </row>
    <row r="542" spans="1:22" ht="13.5" x14ac:dyDescent="0.25">
      <c r="A542" s="3">
        <f>RSI!A542</f>
        <v>45386</v>
      </c>
      <c r="B542" s="2">
        <f>RSI!B542</f>
        <v>16.5151</v>
      </c>
      <c r="C542" s="2">
        <f>RSI!I542</f>
        <v>29.845453575783239</v>
      </c>
      <c r="D542" s="2">
        <f>MACD!E542</f>
        <v>3.0822063690738588E-2</v>
      </c>
      <c r="E542" s="2">
        <f>MACD!F542</f>
        <v>1.7549511180215083E-2</v>
      </c>
      <c r="F542" s="2">
        <f>'Moving Avg'!D542</f>
        <v>16.5151</v>
      </c>
      <c r="G542" s="2">
        <f>'Moving Avg'!F542</f>
        <v>16.576370000000004</v>
      </c>
      <c r="H542" s="2">
        <f>'Moving Avg'!G542</f>
        <v>16.677797999999992</v>
      </c>
      <c r="I542" s="2">
        <f>'Moving Avg'!H542</f>
        <v>18.177885000000003</v>
      </c>
      <c r="J542" s="5" t="str">
        <f>OBV!F542</f>
        <v>NEUTRAL</v>
      </c>
      <c r="K542" s="5" t="str">
        <f>OBV!G542</f>
        <v>NEUTRAL</v>
      </c>
      <c r="L542" s="5" t="str">
        <f>OBV!H542</f>
        <v>NEUTRAL</v>
      </c>
      <c r="M542" s="7">
        <f t="shared" si="80"/>
        <v>50</v>
      </c>
      <c r="N542" s="7">
        <f t="shared" si="81"/>
        <v>0</v>
      </c>
      <c r="O542" s="7">
        <f t="shared" si="82"/>
        <v>0</v>
      </c>
      <c r="P542" s="7">
        <f t="shared" si="83"/>
        <v>33</v>
      </c>
      <c r="Q542" s="8">
        <f t="shared" si="84"/>
        <v>22.45</v>
      </c>
      <c r="R542" s="8">
        <f t="shared" si="85"/>
        <v>18.25</v>
      </c>
      <c r="S542" s="8">
        <f t="shared" si="86"/>
        <v>22.35</v>
      </c>
      <c r="T542" s="8">
        <f t="shared" si="87"/>
        <v>20.75</v>
      </c>
      <c r="U542" s="7">
        <f t="shared" si="88"/>
        <v>21.016666666666669</v>
      </c>
      <c r="V542" s="7">
        <f t="shared" si="89"/>
        <v>20.950000000000003</v>
      </c>
    </row>
    <row r="543" spans="1:22" ht="13.5" x14ac:dyDescent="0.25">
      <c r="A543" s="3">
        <f>RSI!A543</f>
        <v>45387</v>
      </c>
      <c r="B543" s="2">
        <f>RSI!B543</f>
        <v>16.497699999999998</v>
      </c>
      <c r="C543" s="2">
        <f>RSI!I543</f>
        <v>27.540278289598618</v>
      </c>
      <c r="D543" s="2">
        <f>MACD!E543</f>
        <v>3.440099881010994E-2</v>
      </c>
      <c r="E543" s="2">
        <f>MACD!F543</f>
        <v>2.0919808706194056E-2</v>
      </c>
      <c r="F543" s="2">
        <f>'Moving Avg'!D543</f>
        <v>16.511620000000001</v>
      </c>
      <c r="G543" s="2">
        <f>'Moving Avg'!F543</f>
        <v>16.568980000000003</v>
      </c>
      <c r="H543" s="2">
        <f>'Moving Avg'!G543</f>
        <v>16.66701999999999</v>
      </c>
      <c r="I543" s="2">
        <f>'Moving Avg'!H543</f>
        <v>18.158501500000003</v>
      </c>
      <c r="J543" s="5" t="str">
        <f>OBV!F543</f>
        <v>BEARISH</v>
      </c>
      <c r="K543" s="5" t="str">
        <f>OBV!G543</f>
        <v>NEUTRAL</v>
      </c>
      <c r="L543" s="5" t="str">
        <f>OBV!H543</f>
        <v>CONFIRMED BEARISH</v>
      </c>
      <c r="M543" s="7">
        <f t="shared" si="80"/>
        <v>50</v>
      </c>
      <c r="N543" s="7">
        <f t="shared" si="81"/>
        <v>0</v>
      </c>
      <c r="O543" s="7">
        <f t="shared" si="82"/>
        <v>0</v>
      </c>
      <c r="P543" s="7">
        <f t="shared" si="83"/>
        <v>16.5</v>
      </c>
      <c r="Q543" s="8">
        <f t="shared" si="84"/>
        <v>19.975000000000001</v>
      </c>
      <c r="R543" s="8">
        <f t="shared" si="85"/>
        <v>14.125</v>
      </c>
      <c r="S543" s="8">
        <f t="shared" si="86"/>
        <v>14.925000000000001</v>
      </c>
      <c r="T543" s="8">
        <f t="shared" si="87"/>
        <v>16.625</v>
      </c>
      <c r="U543" s="7">
        <f t="shared" si="88"/>
        <v>16.341666666666669</v>
      </c>
      <c r="V543" s="7">
        <f t="shared" si="89"/>
        <v>16.412500000000001</v>
      </c>
    </row>
    <row r="544" spans="1:22" ht="13.5" x14ac:dyDescent="0.25">
      <c r="A544" s="3">
        <f>RSI!A544</f>
        <v>45390</v>
      </c>
      <c r="B544" s="2">
        <f>RSI!B544</f>
        <v>16.558499999999999</v>
      </c>
      <c r="C544" s="2">
        <f>RSI!I544</f>
        <v>43.857800394416131</v>
      </c>
      <c r="D544" s="2">
        <f>MACD!E544</f>
        <v>2.6805566224886945E-2</v>
      </c>
      <c r="E544" s="2">
        <f>MACD!F544</f>
        <v>2.2096960209932636E-2</v>
      </c>
      <c r="F544" s="2">
        <f>'Moving Avg'!D544</f>
        <v>16.520299999999999</v>
      </c>
      <c r="G544" s="2">
        <f>'Moving Avg'!F544</f>
        <v>16.565065000000001</v>
      </c>
      <c r="H544" s="2">
        <f>'Moving Avg'!G544</f>
        <v>16.655719999999992</v>
      </c>
      <c r="I544" s="2">
        <f>'Moving Avg'!H544</f>
        <v>18.139422000000003</v>
      </c>
      <c r="J544" s="5" t="str">
        <f>OBV!F544</f>
        <v>BULLISH</v>
      </c>
      <c r="K544" s="5" t="str">
        <f>OBV!G544</f>
        <v>NEUTRAL</v>
      </c>
      <c r="L544" s="5" t="str">
        <f>OBV!H544</f>
        <v>CONFIRMED BULLISH</v>
      </c>
      <c r="M544" s="7">
        <f t="shared" si="80"/>
        <v>25</v>
      </c>
      <c r="N544" s="7">
        <f t="shared" si="81"/>
        <v>0</v>
      </c>
      <c r="O544" s="7">
        <f t="shared" si="82"/>
        <v>0</v>
      </c>
      <c r="P544" s="7">
        <f t="shared" si="83"/>
        <v>83.5</v>
      </c>
      <c r="Q544" s="8">
        <f t="shared" si="84"/>
        <v>21.274999999999999</v>
      </c>
      <c r="R544" s="8">
        <f t="shared" si="85"/>
        <v>25.875</v>
      </c>
      <c r="S544" s="8">
        <f t="shared" si="86"/>
        <v>41.325000000000003</v>
      </c>
      <c r="T544" s="8">
        <f t="shared" si="87"/>
        <v>27.125</v>
      </c>
      <c r="U544" s="7">
        <f t="shared" si="88"/>
        <v>29.491666666666664</v>
      </c>
      <c r="V544" s="7">
        <f t="shared" si="89"/>
        <v>28.9</v>
      </c>
    </row>
    <row r="545" spans="1:22" ht="13.5" x14ac:dyDescent="0.25">
      <c r="A545" s="3">
        <f>RSI!A545</f>
        <v>45394</v>
      </c>
      <c r="B545" s="2">
        <f>RSI!B545</f>
        <v>16.558499999999999</v>
      </c>
      <c r="C545" s="2">
        <f>RSI!I545</f>
        <v>43.857800394416124</v>
      </c>
      <c r="D545" s="2">
        <f>MACD!E545</f>
        <v>2.0549252191170098E-2</v>
      </c>
      <c r="E545" s="2">
        <f>MACD!F545</f>
        <v>2.178741860618013E-2</v>
      </c>
      <c r="F545" s="2">
        <f>'Moving Avg'!D545</f>
        <v>16.528979999999997</v>
      </c>
      <c r="G545" s="2">
        <f>'Moving Avg'!F545</f>
        <v>16.561585000000001</v>
      </c>
      <c r="H545" s="2">
        <f>'Moving Avg'!G545</f>
        <v>16.643723999999992</v>
      </c>
      <c r="I545" s="2">
        <f>'Moving Avg'!H545</f>
        <v>18.120342500000007</v>
      </c>
      <c r="J545" s="5" t="str">
        <f>OBV!F545</f>
        <v>BULLISH</v>
      </c>
      <c r="K545" s="5" t="str">
        <f>OBV!G545</f>
        <v>NEUTRAL</v>
      </c>
      <c r="L545" s="5" t="str">
        <f>OBV!H545</f>
        <v>CONFIRMED BULLISH</v>
      </c>
      <c r="M545" s="7">
        <f t="shared" si="80"/>
        <v>25</v>
      </c>
      <c r="N545" s="7">
        <f t="shared" si="81"/>
        <v>45</v>
      </c>
      <c r="O545" s="7">
        <f t="shared" si="82"/>
        <v>0</v>
      </c>
      <c r="P545" s="7">
        <f t="shared" si="83"/>
        <v>83.5</v>
      </c>
      <c r="Q545" s="8">
        <f t="shared" si="84"/>
        <v>37.024999999999999</v>
      </c>
      <c r="R545" s="8">
        <f t="shared" si="85"/>
        <v>34.875</v>
      </c>
      <c r="S545" s="8">
        <f t="shared" si="86"/>
        <v>48.075000000000003</v>
      </c>
      <c r="T545" s="8">
        <f t="shared" si="87"/>
        <v>38.375</v>
      </c>
      <c r="U545" s="7">
        <f t="shared" si="88"/>
        <v>39.991666666666667</v>
      </c>
      <c r="V545" s="7">
        <f t="shared" si="89"/>
        <v>39.587500000000006</v>
      </c>
    </row>
    <row r="546" spans="1:22" ht="13.5" x14ac:dyDescent="0.25">
      <c r="A546" s="3">
        <f>RSI!A546</f>
        <v>45397</v>
      </c>
      <c r="B546" s="2">
        <f>RSI!B546</f>
        <v>16.5151</v>
      </c>
      <c r="C546" s="2">
        <f>RSI!I546</f>
        <v>36.966229603988445</v>
      </c>
      <c r="D546" s="2">
        <f>MACD!E546</f>
        <v>1.061283233921273E-2</v>
      </c>
      <c r="E546" s="2">
        <f>MACD!F546</f>
        <v>1.955250135278665E-2</v>
      </c>
      <c r="F546" s="2">
        <f>'Moving Avg'!D546</f>
        <v>16.528979999999997</v>
      </c>
      <c r="G546" s="2">
        <f>'Moving Avg'!F546</f>
        <v>16.555934999999998</v>
      </c>
      <c r="H546" s="2">
        <f>'Moving Avg'!G546</f>
        <v>16.630859999999991</v>
      </c>
      <c r="I546" s="2">
        <f>'Moving Avg'!H546</f>
        <v>18.101133000000004</v>
      </c>
      <c r="J546" s="5" t="str">
        <f>OBV!F546</f>
        <v>BULLISH</v>
      </c>
      <c r="K546" s="5" t="str">
        <f>OBV!G546</f>
        <v>NEUTRAL</v>
      </c>
      <c r="L546" s="5" t="str">
        <f>OBV!H546</f>
        <v>NEUTRAL</v>
      </c>
      <c r="M546" s="7">
        <f t="shared" si="80"/>
        <v>25</v>
      </c>
      <c r="N546" s="7">
        <f t="shared" si="81"/>
        <v>45</v>
      </c>
      <c r="O546" s="7">
        <f t="shared" si="82"/>
        <v>0</v>
      </c>
      <c r="P546" s="7">
        <f t="shared" si="83"/>
        <v>49.5</v>
      </c>
      <c r="Q546" s="8">
        <f t="shared" si="84"/>
        <v>31.925000000000001</v>
      </c>
      <c r="R546" s="8">
        <f t="shared" si="85"/>
        <v>26.375</v>
      </c>
      <c r="S546" s="8">
        <f t="shared" si="86"/>
        <v>32.775000000000006</v>
      </c>
      <c r="T546" s="8">
        <f t="shared" si="87"/>
        <v>29.875</v>
      </c>
      <c r="U546" s="7">
        <f t="shared" si="88"/>
        <v>30.358333333333334</v>
      </c>
      <c r="V546" s="7">
        <f t="shared" si="89"/>
        <v>30.237500000000001</v>
      </c>
    </row>
    <row r="547" spans="1:22" ht="13.5" x14ac:dyDescent="0.25">
      <c r="A547" s="3">
        <f>RSI!A547</f>
        <v>45398</v>
      </c>
      <c r="B547" s="2">
        <f>RSI!B547</f>
        <v>16.5151</v>
      </c>
      <c r="C547" s="2">
        <f>RSI!I547</f>
        <v>36.966229603988445</v>
      </c>
      <c r="D547" s="2">
        <f>MACD!E547</f>
        <v>3.946260291790793E-3</v>
      </c>
      <c r="E547" s="2">
        <f>MACD!F547</f>
        <v>1.6431253140587479E-2</v>
      </c>
      <c r="F547" s="2">
        <f>'Moving Avg'!D547</f>
        <v>16.528980000000001</v>
      </c>
      <c r="G547" s="2">
        <f>'Moving Avg'!F547</f>
        <v>16.550284999999995</v>
      </c>
      <c r="H547" s="2">
        <f>'Moving Avg'!G547</f>
        <v>16.617995999999991</v>
      </c>
      <c r="I547" s="2">
        <f>'Moving Avg'!H547</f>
        <v>18.082054000000007</v>
      </c>
      <c r="J547" s="5" t="str">
        <f>OBV!F547</f>
        <v>BULLISH</v>
      </c>
      <c r="K547" s="5" t="str">
        <f>OBV!G547</f>
        <v>NEUTRAL</v>
      </c>
      <c r="L547" s="5" t="str">
        <f>OBV!H547</f>
        <v>NEUTRAL</v>
      </c>
      <c r="M547" s="7">
        <f t="shared" si="80"/>
        <v>25</v>
      </c>
      <c r="N547" s="7">
        <f t="shared" si="81"/>
        <v>45</v>
      </c>
      <c r="O547" s="7">
        <f t="shared" si="82"/>
        <v>0</v>
      </c>
      <c r="P547" s="7">
        <f t="shared" si="83"/>
        <v>49.5</v>
      </c>
      <c r="Q547" s="8">
        <f t="shared" si="84"/>
        <v>31.925000000000001</v>
      </c>
      <c r="R547" s="8">
        <f t="shared" si="85"/>
        <v>26.375</v>
      </c>
      <c r="S547" s="8">
        <f t="shared" si="86"/>
        <v>32.775000000000006</v>
      </c>
      <c r="T547" s="8">
        <f t="shared" si="87"/>
        <v>29.875</v>
      </c>
      <c r="U547" s="7">
        <f t="shared" si="88"/>
        <v>30.358333333333334</v>
      </c>
      <c r="V547" s="7">
        <f t="shared" si="89"/>
        <v>30.237500000000001</v>
      </c>
    </row>
    <row r="548" spans="1:22" ht="13.5" x14ac:dyDescent="0.25">
      <c r="A548" s="3">
        <f>RSI!A548</f>
        <v>45399</v>
      </c>
      <c r="B548" s="2">
        <f>RSI!B548</f>
        <v>16.5151</v>
      </c>
      <c r="C548" s="2">
        <f>RSI!I548</f>
        <v>36.966229603988445</v>
      </c>
      <c r="D548" s="2">
        <f>MACD!E548</f>
        <v>-1.3218090934188353E-3</v>
      </c>
      <c r="E548" s="2">
        <f>MACD!F548</f>
        <v>1.2880640693786216E-2</v>
      </c>
      <c r="F548" s="2">
        <f>'Moving Avg'!D548</f>
        <v>16.53246</v>
      </c>
      <c r="G548" s="2">
        <f>'Moving Avg'!F548</f>
        <v>16.544635</v>
      </c>
      <c r="H548" s="2">
        <f>'Moving Avg'!G548</f>
        <v>16.604435999999989</v>
      </c>
      <c r="I548" s="2">
        <f>'Moving Avg'!H548</f>
        <v>18.062975000000009</v>
      </c>
      <c r="J548" s="5" t="str">
        <f>OBV!F548</f>
        <v>BULLISH</v>
      </c>
      <c r="K548" s="5" t="str">
        <f>OBV!G548</f>
        <v>NEUTRAL</v>
      </c>
      <c r="L548" s="5" t="str">
        <f>OBV!H548</f>
        <v>CONFIRMED BULLISH</v>
      </c>
      <c r="M548" s="7">
        <f t="shared" si="80"/>
        <v>25</v>
      </c>
      <c r="N548" s="7">
        <f t="shared" si="81"/>
        <v>45</v>
      </c>
      <c r="O548" s="7">
        <f t="shared" si="82"/>
        <v>0</v>
      </c>
      <c r="P548" s="7">
        <f t="shared" si="83"/>
        <v>83.5</v>
      </c>
      <c r="Q548" s="8">
        <f t="shared" si="84"/>
        <v>37.024999999999999</v>
      </c>
      <c r="R548" s="8">
        <f t="shared" si="85"/>
        <v>34.875</v>
      </c>
      <c r="S548" s="8">
        <f t="shared" si="86"/>
        <v>48.075000000000003</v>
      </c>
      <c r="T548" s="8">
        <f t="shared" si="87"/>
        <v>38.375</v>
      </c>
      <c r="U548" s="7">
        <f t="shared" si="88"/>
        <v>39.991666666666667</v>
      </c>
      <c r="V548" s="7">
        <f t="shared" si="89"/>
        <v>39.587500000000006</v>
      </c>
    </row>
    <row r="549" spans="1:22" ht="13.5" x14ac:dyDescent="0.25">
      <c r="A549" s="3">
        <f>RSI!A549</f>
        <v>45400</v>
      </c>
      <c r="B549" s="2">
        <f>RSI!B549</f>
        <v>16.5151</v>
      </c>
      <c r="C549" s="2">
        <f>RSI!I549</f>
        <v>36.966229603988445</v>
      </c>
      <c r="D549" s="2">
        <f>MACD!E549</f>
        <v>-5.434150530909676E-3</v>
      </c>
      <c r="E549" s="2">
        <f>MACD!F549</f>
        <v>9.217682448847039E-3</v>
      </c>
      <c r="F549" s="2">
        <f>'Moving Avg'!D549</f>
        <v>16.523780000000002</v>
      </c>
      <c r="G549" s="2">
        <f>'Moving Avg'!F549</f>
        <v>16.539854999999999</v>
      </c>
      <c r="H549" s="2">
        <f>'Moving Avg'!G549</f>
        <v>16.595743999999989</v>
      </c>
      <c r="I549" s="2">
        <f>'Moving Avg'!H549</f>
        <v>18.043896000000007</v>
      </c>
      <c r="J549" s="5" t="str">
        <f>OBV!F549</f>
        <v>BEARISH</v>
      </c>
      <c r="K549" s="5" t="str">
        <f>OBV!G549</f>
        <v>NEUTRAL</v>
      </c>
      <c r="L549" s="5" t="str">
        <f>OBV!H549</f>
        <v>CONFIRMED BEARISH</v>
      </c>
      <c r="M549" s="7">
        <f t="shared" si="80"/>
        <v>25</v>
      </c>
      <c r="N549" s="7">
        <f t="shared" si="81"/>
        <v>45</v>
      </c>
      <c r="O549" s="7">
        <f t="shared" si="82"/>
        <v>0</v>
      </c>
      <c r="P549" s="7">
        <f t="shared" si="83"/>
        <v>16.5</v>
      </c>
      <c r="Q549" s="8">
        <f t="shared" si="84"/>
        <v>26.975000000000001</v>
      </c>
      <c r="R549" s="8">
        <f t="shared" si="85"/>
        <v>18.125</v>
      </c>
      <c r="S549" s="8">
        <f t="shared" si="86"/>
        <v>17.925000000000001</v>
      </c>
      <c r="T549" s="8">
        <f t="shared" si="87"/>
        <v>21.625</v>
      </c>
      <c r="U549" s="7">
        <f t="shared" si="88"/>
        <v>21.008333333333336</v>
      </c>
      <c r="V549" s="7">
        <f t="shared" si="89"/>
        <v>21.162500000000001</v>
      </c>
    </row>
    <row r="550" spans="1:22" ht="13.5" x14ac:dyDescent="0.25">
      <c r="A550" s="3">
        <f>RSI!A550</f>
        <v>45401</v>
      </c>
      <c r="B550" s="2">
        <f>RSI!B550</f>
        <v>16.5151</v>
      </c>
      <c r="C550" s="2">
        <f>RSI!I550</f>
        <v>36.966229603988445</v>
      </c>
      <c r="D550" s="2">
        <f>MACD!E550</f>
        <v>-8.594142819188022E-3</v>
      </c>
      <c r="E550" s="2">
        <f>MACD!F550</f>
        <v>5.6553173952400273E-3</v>
      </c>
      <c r="F550" s="2">
        <f>'Moving Avg'!D550</f>
        <v>16.5151</v>
      </c>
      <c r="G550" s="2">
        <f>'Moving Avg'!F550</f>
        <v>16.535510000000002</v>
      </c>
      <c r="H550" s="2">
        <f>'Moving Avg'!G550</f>
        <v>16.588269999999991</v>
      </c>
      <c r="I550" s="2">
        <f>'Moving Avg'!H550</f>
        <v>18.024817000000006</v>
      </c>
      <c r="J550" s="5" t="str">
        <f>OBV!F550</f>
        <v>BEARISH</v>
      </c>
      <c r="K550" s="5" t="str">
        <f>OBV!G550</f>
        <v>NEUTRAL</v>
      </c>
      <c r="L550" s="5" t="str">
        <f>OBV!H550</f>
        <v>CONFIRMED BEARISH</v>
      </c>
      <c r="M550" s="7">
        <f t="shared" si="80"/>
        <v>25</v>
      </c>
      <c r="N550" s="7">
        <f t="shared" si="81"/>
        <v>45</v>
      </c>
      <c r="O550" s="7">
        <f t="shared" si="82"/>
        <v>0</v>
      </c>
      <c r="P550" s="7">
        <f t="shared" si="83"/>
        <v>16.5</v>
      </c>
      <c r="Q550" s="8">
        <f t="shared" si="84"/>
        <v>26.975000000000001</v>
      </c>
      <c r="R550" s="8">
        <f t="shared" si="85"/>
        <v>18.125</v>
      </c>
      <c r="S550" s="8">
        <f t="shared" si="86"/>
        <v>17.925000000000001</v>
      </c>
      <c r="T550" s="8">
        <f t="shared" si="87"/>
        <v>21.625</v>
      </c>
      <c r="U550" s="7">
        <f t="shared" si="88"/>
        <v>21.008333333333336</v>
      </c>
      <c r="V550" s="7">
        <f t="shared" si="89"/>
        <v>21.162500000000001</v>
      </c>
    </row>
    <row r="551" spans="1:22" ht="13.5" x14ac:dyDescent="0.25">
      <c r="A551" s="3">
        <f>RSI!A551</f>
        <v>45404</v>
      </c>
      <c r="B551" s="2">
        <f>RSI!B551</f>
        <v>16.5151</v>
      </c>
      <c r="C551" s="2">
        <f>RSI!I551</f>
        <v>36.966229603988438</v>
      </c>
      <c r="D551" s="2">
        <f>MACD!E551</f>
        <v>-1.097198130351984E-2</v>
      </c>
      <c r="E551" s="2">
        <f>MACD!F551</f>
        <v>2.3298576554880543E-3</v>
      </c>
      <c r="F551" s="2">
        <f>'Moving Avg'!D551</f>
        <v>16.5151</v>
      </c>
      <c r="G551" s="2">
        <f>'Moving Avg'!F551</f>
        <v>16.531165000000005</v>
      </c>
      <c r="H551" s="2">
        <f>'Moving Avg'!G551</f>
        <v>16.581489999999988</v>
      </c>
      <c r="I551" s="2">
        <f>'Moving Avg'!H551</f>
        <v>18.005738000000012</v>
      </c>
      <c r="J551" s="5" t="str">
        <f>OBV!F551</f>
        <v>NEUTRAL</v>
      </c>
      <c r="K551" s="5" t="str">
        <f>OBV!G551</f>
        <v>NEUTRAL</v>
      </c>
      <c r="L551" s="5" t="str">
        <f>OBV!H551</f>
        <v>NEUTRAL</v>
      </c>
      <c r="M551" s="7">
        <f t="shared" si="80"/>
        <v>25</v>
      </c>
      <c r="N551" s="7">
        <f t="shared" si="81"/>
        <v>45</v>
      </c>
      <c r="O551" s="7">
        <f t="shared" si="82"/>
        <v>0</v>
      </c>
      <c r="P551" s="7">
        <f t="shared" si="83"/>
        <v>33</v>
      </c>
      <c r="Q551" s="8">
        <f t="shared" si="84"/>
        <v>29.45</v>
      </c>
      <c r="R551" s="8">
        <f t="shared" si="85"/>
        <v>22.25</v>
      </c>
      <c r="S551" s="8">
        <f t="shared" si="86"/>
        <v>25.35</v>
      </c>
      <c r="T551" s="8">
        <f t="shared" si="87"/>
        <v>25.75</v>
      </c>
      <c r="U551" s="7">
        <f t="shared" si="88"/>
        <v>25.683333333333337</v>
      </c>
      <c r="V551" s="7">
        <f t="shared" si="89"/>
        <v>25.700000000000003</v>
      </c>
    </row>
    <row r="552" spans="1:22" ht="13.5" x14ac:dyDescent="0.25">
      <c r="A552" s="3">
        <f>RSI!A552</f>
        <v>45405</v>
      </c>
      <c r="B552" s="2">
        <f>RSI!B552</f>
        <v>16.5151</v>
      </c>
      <c r="C552" s="2">
        <f>RSI!I552</f>
        <v>36.966229603988438</v>
      </c>
      <c r="D552" s="2">
        <f>MACD!E552</f>
        <v>-1.2709923349035535E-2</v>
      </c>
      <c r="E552" s="2">
        <f>MACD!F552</f>
        <v>-6.7809854541666346E-4</v>
      </c>
      <c r="F552" s="2">
        <f>'Moving Avg'!D552</f>
        <v>16.5151</v>
      </c>
      <c r="G552" s="2">
        <f>'Moving Avg'!F552</f>
        <v>16.526820000000004</v>
      </c>
      <c r="H552" s="2">
        <f>'Moving Avg'!G552</f>
        <v>16.575753999999989</v>
      </c>
      <c r="I552" s="2">
        <f>'Moving Avg'!H552</f>
        <v>17.98665900000001</v>
      </c>
      <c r="J552" s="5" t="str">
        <f>OBV!F552</f>
        <v>NEUTRAL</v>
      </c>
      <c r="K552" s="5" t="str">
        <f>OBV!G552</f>
        <v>NEUTRAL</v>
      </c>
      <c r="L552" s="5" t="str">
        <f>OBV!H552</f>
        <v>NEUTRAL</v>
      </c>
      <c r="M552" s="7">
        <f t="shared" si="80"/>
        <v>25</v>
      </c>
      <c r="N552" s="7">
        <f t="shared" si="81"/>
        <v>45</v>
      </c>
      <c r="O552" s="7">
        <f t="shared" si="82"/>
        <v>0</v>
      </c>
      <c r="P552" s="7">
        <f t="shared" si="83"/>
        <v>33</v>
      </c>
      <c r="Q552" s="8">
        <f t="shared" si="84"/>
        <v>29.45</v>
      </c>
      <c r="R552" s="8">
        <f t="shared" si="85"/>
        <v>22.25</v>
      </c>
      <c r="S552" s="8">
        <f t="shared" si="86"/>
        <v>25.35</v>
      </c>
      <c r="T552" s="8">
        <f t="shared" si="87"/>
        <v>25.75</v>
      </c>
      <c r="U552" s="7">
        <f t="shared" si="88"/>
        <v>25.683333333333337</v>
      </c>
      <c r="V552" s="7">
        <f t="shared" si="89"/>
        <v>25.700000000000003</v>
      </c>
    </row>
    <row r="553" spans="1:22" ht="13.5" x14ac:dyDescent="0.25">
      <c r="A553" s="3">
        <f>RSI!A553</f>
        <v>45406</v>
      </c>
      <c r="B553" s="2">
        <f>RSI!B553</f>
        <v>16.5151</v>
      </c>
      <c r="C553" s="2">
        <f>RSI!I553</f>
        <v>36.966229603988438</v>
      </c>
      <c r="D553" s="2">
        <f>MACD!E553</f>
        <v>-1.6603639500377909E-2</v>
      </c>
      <c r="E553" s="2">
        <f>MACD!F553</f>
        <v>-3.8632067364089131E-3</v>
      </c>
      <c r="F553" s="2">
        <f>'Moving Avg'!D553</f>
        <v>16.5151</v>
      </c>
      <c r="G553" s="2">
        <f>'Moving Avg'!F553</f>
        <v>16.522475000000004</v>
      </c>
      <c r="H553" s="2">
        <f>'Moving Avg'!G553</f>
        <v>16.574015999999986</v>
      </c>
      <c r="I553" s="2">
        <f>'Moving Avg'!H553</f>
        <v>17.967580000000012</v>
      </c>
      <c r="J553" s="5" t="str">
        <f>OBV!F553</f>
        <v>NEUTRAL</v>
      </c>
      <c r="K553" s="5" t="str">
        <f>OBV!G553</f>
        <v>NEUTRAL</v>
      </c>
      <c r="L553" s="5" t="str">
        <f>OBV!H553</f>
        <v>NEUTRAL</v>
      </c>
      <c r="M553" s="7">
        <f t="shared" si="80"/>
        <v>25</v>
      </c>
      <c r="N553" s="7">
        <f t="shared" si="81"/>
        <v>45</v>
      </c>
      <c r="O553" s="7">
        <f t="shared" si="82"/>
        <v>0</v>
      </c>
      <c r="P553" s="7">
        <f t="shared" si="83"/>
        <v>33</v>
      </c>
      <c r="Q553" s="8">
        <f t="shared" si="84"/>
        <v>29.45</v>
      </c>
      <c r="R553" s="8">
        <f t="shared" si="85"/>
        <v>22.25</v>
      </c>
      <c r="S553" s="8">
        <f t="shared" si="86"/>
        <v>25.35</v>
      </c>
      <c r="T553" s="8">
        <f t="shared" si="87"/>
        <v>25.75</v>
      </c>
      <c r="U553" s="7">
        <f t="shared" si="88"/>
        <v>25.683333333333337</v>
      </c>
      <c r="V553" s="7">
        <f t="shared" si="89"/>
        <v>25.700000000000003</v>
      </c>
    </row>
    <row r="554" spans="1:22" ht="13.5" x14ac:dyDescent="0.25">
      <c r="A554" s="3">
        <f>RSI!A554</f>
        <v>45407</v>
      </c>
      <c r="B554" s="2">
        <f>RSI!B554</f>
        <v>16.5151</v>
      </c>
      <c r="C554" s="2">
        <f>RSI!I554</f>
        <v>36.966229603988438</v>
      </c>
      <c r="D554" s="2">
        <f>MACD!E554</f>
        <v>-1.0309500992168097E-2</v>
      </c>
      <c r="E554" s="2">
        <f>MACD!F554</f>
        <v>-5.1524655875607502E-3</v>
      </c>
      <c r="F554" s="2">
        <f>'Moving Avg'!D554</f>
        <v>16.5151</v>
      </c>
      <c r="G554" s="2">
        <f>'Moving Avg'!F554</f>
        <v>16.520305000000004</v>
      </c>
      <c r="H554" s="2">
        <f>'Moving Avg'!G554</f>
        <v>16.572625999999989</v>
      </c>
      <c r="I554" s="2">
        <f>'Moving Avg'!H554</f>
        <v>17.948935500000012</v>
      </c>
      <c r="J554" s="5" t="str">
        <f>OBV!F554</f>
        <v>NEUTRAL</v>
      </c>
      <c r="K554" s="5" t="str">
        <f>OBV!G554</f>
        <v>NEUTRAL</v>
      </c>
      <c r="L554" s="5" t="str">
        <f>OBV!H554</f>
        <v>NEUTRAL</v>
      </c>
      <c r="M554" s="7">
        <f t="shared" si="80"/>
        <v>25</v>
      </c>
      <c r="N554" s="7">
        <f t="shared" si="81"/>
        <v>45</v>
      </c>
      <c r="O554" s="7">
        <f t="shared" si="82"/>
        <v>0</v>
      </c>
      <c r="P554" s="7">
        <f t="shared" si="83"/>
        <v>33</v>
      </c>
      <c r="Q554" s="8">
        <f t="shared" si="84"/>
        <v>29.45</v>
      </c>
      <c r="R554" s="8">
        <f t="shared" si="85"/>
        <v>22.25</v>
      </c>
      <c r="S554" s="8">
        <f t="shared" si="86"/>
        <v>25.35</v>
      </c>
      <c r="T554" s="8">
        <f t="shared" si="87"/>
        <v>25.75</v>
      </c>
      <c r="U554" s="7">
        <f t="shared" si="88"/>
        <v>25.683333333333337</v>
      </c>
      <c r="V554" s="7">
        <f t="shared" si="89"/>
        <v>25.700000000000003</v>
      </c>
    </row>
    <row r="555" spans="1:22" ht="13.5" x14ac:dyDescent="0.25">
      <c r="A555" s="3">
        <f>RSI!A555</f>
        <v>45408</v>
      </c>
      <c r="B555" s="2">
        <f>RSI!B555</f>
        <v>16.5151</v>
      </c>
      <c r="C555" s="2">
        <f>RSI!I555</f>
        <v>36.966229603988438</v>
      </c>
      <c r="D555" s="2">
        <f>MACD!E555</f>
        <v>-4.766121807762147E-3</v>
      </c>
      <c r="E555" s="2">
        <f>MACD!F555</f>
        <v>-5.0751968316010299E-3</v>
      </c>
      <c r="F555" s="2">
        <f>'Moving Avg'!D555</f>
        <v>16.5151</v>
      </c>
      <c r="G555" s="2">
        <f>'Moving Avg'!F555</f>
        <v>16.518135000000004</v>
      </c>
      <c r="H555" s="2">
        <f>'Moving Avg'!G555</f>
        <v>16.571583999999987</v>
      </c>
      <c r="I555" s="2">
        <f>'Moving Avg'!H555</f>
        <v>17.930291000000011</v>
      </c>
      <c r="J555" s="5" t="str">
        <f>OBV!F555</f>
        <v>NEUTRAL</v>
      </c>
      <c r="K555" s="5" t="str">
        <f>OBV!G555</f>
        <v>NEUTRAL</v>
      </c>
      <c r="L555" s="5" t="str">
        <f>OBV!H555</f>
        <v>NEUTRAL</v>
      </c>
      <c r="M555" s="7">
        <f t="shared" si="80"/>
        <v>25</v>
      </c>
      <c r="N555" s="7">
        <f t="shared" si="81"/>
        <v>0</v>
      </c>
      <c r="O555" s="7">
        <f t="shared" si="82"/>
        <v>0</v>
      </c>
      <c r="P555" s="7">
        <f t="shared" si="83"/>
        <v>33</v>
      </c>
      <c r="Q555" s="8">
        <f t="shared" si="84"/>
        <v>13.7</v>
      </c>
      <c r="R555" s="8">
        <f t="shared" si="85"/>
        <v>13.25</v>
      </c>
      <c r="S555" s="8">
        <f t="shared" si="86"/>
        <v>18.600000000000001</v>
      </c>
      <c r="T555" s="8">
        <f t="shared" si="87"/>
        <v>14.5</v>
      </c>
      <c r="U555" s="7">
        <f t="shared" si="88"/>
        <v>15.183333333333332</v>
      </c>
      <c r="V555" s="7">
        <f t="shared" si="89"/>
        <v>15.012499999999999</v>
      </c>
    </row>
    <row r="556" spans="1:22" ht="13.5" x14ac:dyDescent="0.25">
      <c r="A556" s="3">
        <f>RSI!A556</f>
        <v>45411</v>
      </c>
      <c r="B556" s="2">
        <f>RSI!B556</f>
        <v>16.5151</v>
      </c>
      <c r="C556" s="2">
        <f>RSI!I556</f>
        <v>36.966229603988438</v>
      </c>
      <c r="D556" s="2">
        <f>MACD!E556</f>
        <v>-6.55103986205674E-3</v>
      </c>
      <c r="E556" s="2">
        <f>MACD!F556</f>
        <v>-5.3703654376921726E-3</v>
      </c>
      <c r="F556" s="2">
        <f>'Moving Avg'!D556</f>
        <v>16.5151</v>
      </c>
      <c r="G556" s="2">
        <f>'Moving Avg'!F556</f>
        <v>16.518570000000004</v>
      </c>
      <c r="H556" s="2">
        <f>'Moving Avg'!G556</f>
        <v>16.573321999999987</v>
      </c>
      <c r="I556" s="2">
        <f>'Moving Avg'!H556</f>
        <v>17.91164650000001</v>
      </c>
      <c r="J556" s="5" t="str">
        <f>OBV!F556</f>
        <v>NEUTRAL</v>
      </c>
      <c r="K556" s="5" t="str">
        <f>OBV!G556</f>
        <v>NEUTRAL</v>
      </c>
      <c r="L556" s="5" t="str">
        <f>OBV!H556</f>
        <v>NEUTRAL</v>
      </c>
      <c r="M556" s="7">
        <f t="shared" si="80"/>
        <v>25</v>
      </c>
      <c r="N556" s="7">
        <f t="shared" si="81"/>
        <v>45</v>
      </c>
      <c r="O556" s="7">
        <f t="shared" si="82"/>
        <v>0</v>
      </c>
      <c r="P556" s="7">
        <f t="shared" si="83"/>
        <v>33</v>
      </c>
      <c r="Q556" s="8">
        <f t="shared" si="84"/>
        <v>29.45</v>
      </c>
      <c r="R556" s="8">
        <f t="shared" si="85"/>
        <v>22.25</v>
      </c>
      <c r="S556" s="8">
        <f t="shared" si="86"/>
        <v>25.35</v>
      </c>
      <c r="T556" s="8">
        <f t="shared" si="87"/>
        <v>25.75</v>
      </c>
      <c r="U556" s="7">
        <f t="shared" si="88"/>
        <v>25.683333333333337</v>
      </c>
      <c r="V556" s="7">
        <f t="shared" si="89"/>
        <v>25.700000000000003</v>
      </c>
    </row>
    <row r="557" spans="1:22" ht="13.5" x14ac:dyDescent="0.25">
      <c r="A557" s="3">
        <f>RSI!A557</f>
        <v>45412</v>
      </c>
      <c r="B557" s="2">
        <f>RSI!B557</f>
        <v>16.5151</v>
      </c>
      <c r="C557" s="2">
        <f>RSI!I557</f>
        <v>36.966229603988438</v>
      </c>
      <c r="D557" s="2">
        <f>MACD!E557</f>
        <v>-7.8748242081587705E-3</v>
      </c>
      <c r="E557" s="2">
        <f>MACD!F557</f>
        <v>-5.8712571917854933E-3</v>
      </c>
      <c r="F557" s="2">
        <f>'Moving Avg'!D557</f>
        <v>16.5151</v>
      </c>
      <c r="G557" s="2">
        <f>'Moving Avg'!F557</f>
        <v>16.51857</v>
      </c>
      <c r="H557" s="2">
        <f>'Moving Avg'!G557</f>
        <v>16.575059999999986</v>
      </c>
      <c r="I557" s="2">
        <f>'Moving Avg'!H557</f>
        <v>17.89300200000001</v>
      </c>
      <c r="J557" s="5" t="str">
        <f>OBV!F557</f>
        <v>NEUTRAL</v>
      </c>
      <c r="K557" s="5" t="str">
        <f>OBV!G557</f>
        <v>NEUTRAL</v>
      </c>
      <c r="L557" s="5" t="str">
        <f>OBV!H557</f>
        <v>NEUTRAL</v>
      </c>
      <c r="M557" s="7">
        <f t="shared" si="80"/>
        <v>25</v>
      </c>
      <c r="N557" s="7">
        <f t="shared" si="81"/>
        <v>45</v>
      </c>
      <c r="O557" s="7">
        <f t="shared" si="82"/>
        <v>0</v>
      </c>
      <c r="P557" s="7">
        <f t="shared" si="83"/>
        <v>33</v>
      </c>
      <c r="Q557" s="8">
        <f t="shared" si="84"/>
        <v>29.45</v>
      </c>
      <c r="R557" s="8">
        <f t="shared" si="85"/>
        <v>22.25</v>
      </c>
      <c r="S557" s="8">
        <f t="shared" si="86"/>
        <v>25.35</v>
      </c>
      <c r="T557" s="8">
        <f t="shared" si="87"/>
        <v>25.75</v>
      </c>
      <c r="U557" s="7">
        <f t="shared" si="88"/>
        <v>25.683333333333337</v>
      </c>
      <c r="V557" s="7">
        <f t="shared" si="89"/>
        <v>25.700000000000003</v>
      </c>
    </row>
    <row r="558" spans="1:22" ht="13.5" x14ac:dyDescent="0.25">
      <c r="A558" s="3">
        <f>RSI!A558</f>
        <v>45414</v>
      </c>
      <c r="B558" s="2">
        <f>RSI!B558</f>
        <v>16.845400000000001</v>
      </c>
      <c r="C558" s="2">
        <f>RSI!I558</f>
        <v>83.879202140184361</v>
      </c>
      <c r="D558" s="2">
        <f>MACD!E558</f>
        <v>-3.3288902266125575E-2</v>
      </c>
      <c r="E558" s="2">
        <f>MACD!F558</f>
        <v>-1.1354786206653511E-2</v>
      </c>
      <c r="F558" s="2">
        <f>'Moving Avg'!D558</f>
        <v>16.581160000000001</v>
      </c>
      <c r="G558" s="2">
        <f>'Moving Avg'!F558</f>
        <v>16.535084999999999</v>
      </c>
      <c r="H558" s="2">
        <f>'Moving Avg'!G558</f>
        <v>16.583403999999987</v>
      </c>
      <c r="I558" s="2">
        <f>'Moving Avg'!H558</f>
        <v>17.87600900000001</v>
      </c>
      <c r="J558" s="5" t="str">
        <f>OBV!F558</f>
        <v>BULLISH</v>
      </c>
      <c r="K558" s="5" t="str">
        <f>OBV!G558</f>
        <v>NEUTRAL</v>
      </c>
      <c r="L558" s="5" t="str">
        <f>OBV!H558</f>
        <v>CONFIRMED BULLISH</v>
      </c>
      <c r="M558" s="7">
        <f t="shared" si="80"/>
        <v>0</v>
      </c>
      <c r="N558" s="7">
        <f t="shared" si="81"/>
        <v>100</v>
      </c>
      <c r="O558" s="7">
        <f t="shared" si="82"/>
        <v>0</v>
      </c>
      <c r="P558" s="7">
        <f t="shared" si="83"/>
        <v>83.5</v>
      </c>
      <c r="Q558" s="8">
        <f t="shared" si="84"/>
        <v>47.524999999999999</v>
      </c>
      <c r="R558" s="8">
        <f t="shared" si="85"/>
        <v>40.875</v>
      </c>
      <c r="S558" s="8">
        <f t="shared" si="86"/>
        <v>52.575000000000003</v>
      </c>
      <c r="T558" s="8">
        <f t="shared" si="87"/>
        <v>45.875</v>
      </c>
      <c r="U558" s="7">
        <f t="shared" si="88"/>
        <v>46.991666666666674</v>
      </c>
      <c r="V558" s="7">
        <f t="shared" si="89"/>
        <v>46.712500000000006</v>
      </c>
    </row>
    <row r="559" spans="1:22" ht="13.5" x14ac:dyDescent="0.25">
      <c r="A559" s="3">
        <f>RSI!A559</f>
        <v>45415</v>
      </c>
      <c r="B559" s="2">
        <f>RSI!B559</f>
        <v>17.3843</v>
      </c>
      <c r="C559" s="2">
        <f>RSI!I559</f>
        <v>93.014306258679497</v>
      </c>
      <c r="D559" s="2">
        <f>MACD!E559</f>
        <v>-9.6503477356939982E-2</v>
      </c>
      <c r="E559" s="2">
        <f>MACD!F559</f>
        <v>-2.8384524436710808E-2</v>
      </c>
      <c r="F559" s="2">
        <f>'Moving Avg'!D559</f>
        <v>16.754999999999999</v>
      </c>
      <c r="G559" s="2">
        <f>'Moving Avg'!F559</f>
        <v>16.578544999999998</v>
      </c>
      <c r="H559" s="2">
        <f>'Moving Avg'!G559</f>
        <v>16.600787999999987</v>
      </c>
      <c r="I559" s="2">
        <f>'Moving Avg'!H559</f>
        <v>17.861710500000012</v>
      </c>
      <c r="J559" s="5" t="str">
        <f>OBV!F559</f>
        <v>BULLISH</v>
      </c>
      <c r="K559" s="5" t="str">
        <f>OBV!G559</f>
        <v>NEUTRAL</v>
      </c>
      <c r="L559" s="5" t="str">
        <f>OBV!H559</f>
        <v>CONFIRMED BULLISH</v>
      </c>
      <c r="M559" s="7">
        <f t="shared" si="80"/>
        <v>0</v>
      </c>
      <c r="N559" s="7">
        <f t="shared" si="81"/>
        <v>100</v>
      </c>
      <c r="O559" s="7">
        <f t="shared" si="82"/>
        <v>0</v>
      </c>
      <c r="P559" s="7">
        <f t="shared" si="83"/>
        <v>83.5</v>
      </c>
      <c r="Q559" s="8">
        <f t="shared" si="84"/>
        <v>47.524999999999999</v>
      </c>
      <c r="R559" s="8">
        <f t="shared" si="85"/>
        <v>40.875</v>
      </c>
      <c r="S559" s="8">
        <f t="shared" si="86"/>
        <v>52.575000000000003</v>
      </c>
      <c r="T559" s="8">
        <f t="shared" si="87"/>
        <v>45.875</v>
      </c>
      <c r="U559" s="7">
        <f t="shared" si="88"/>
        <v>46.991666666666674</v>
      </c>
      <c r="V559" s="7">
        <f t="shared" si="89"/>
        <v>46.712500000000006</v>
      </c>
    </row>
    <row r="560" spans="1:22" ht="13.5" x14ac:dyDescent="0.25">
      <c r="A560" s="3">
        <f>RSI!A560</f>
        <v>45418</v>
      </c>
      <c r="B560" s="2">
        <f>RSI!B560</f>
        <v>17.3843</v>
      </c>
      <c r="C560" s="2">
        <f>RSI!I560</f>
        <v>93.014306258679497</v>
      </c>
      <c r="D560" s="2">
        <f>MACD!E560</f>
        <v>-0.1548362244810022</v>
      </c>
      <c r="E560" s="2">
        <f>MACD!F560</f>
        <v>-5.3674864445569084E-2</v>
      </c>
      <c r="F560" s="2">
        <f>'Moving Avg'!D560</f>
        <v>16.928840000000001</v>
      </c>
      <c r="G560" s="2">
        <f>'Moving Avg'!F560</f>
        <v>16.622004999999994</v>
      </c>
      <c r="H560" s="2">
        <f>'Moving Avg'!G560</f>
        <v>16.618171999999991</v>
      </c>
      <c r="I560" s="2">
        <f>'Moving Avg'!H560</f>
        <v>17.84789000000001</v>
      </c>
      <c r="J560" s="5" t="str">
        <f>OBV!F560</f>
        <v>BULLISH</v>
      </c>
      <c r="K560" s="5" t="str">
        <f>OBV!G560</f>
        <v>NEUTRAL</v>
      </c>
      <c r="L560" s="5" t="str">
        <f>OBV!H560</f>
        <v>CONFIRMED BULLISH</v>
      </c>
      <c r="M560" s="7">
        <f t="shared" si="80"/>
        <v>0</v>
      </c>
      <c r="N560" s="7">
        <f t="shared" si="81"/>
        <v>100</v>
      </c>
      <c r="O560" s="7">
        <f t="shared" si="82"/>
        <v>0</v>
      </c>
      <c r="P560" s="7">
        <f t="shared" si="83"/>
        <v>83.5</v>
      </c>
      <c r="Q560" s="8">
        <f t="shared" si="84"/>
        <v>47.524999999999999</v>
      </c>
      <c r="R560" s="8">
        <f t="shared" si="85"/>
        <v>40.875</v>
      </c>
      <c r="S560" s="8">
        <f t="shared" si="86"/>
        <v>52.575000000000003</v>
      </c>
      <c r="T560" s="8">
        <f t="shared" si="87"/>
        <v>45.875</v>
      </c>
      <c r="U560" s="7">
        <f t="shared" si="88"/>
        <v>46.991666666666674</v>
      </c>
      <c r="V560" s="7">
        <f t="shared" si="89"/>
        <v>46.712500000000006</v>
      </c>
    </row>
    <row r="561" spans="1:22" ht="13.5" x14ac:dyDescent="0.25">
      <c r="A561" s="3">
        <f>RSI!A561</f>
        <v>45419</v>
      </c>
      <c r="B561" s="2">
        <f>RSI!B561</f>
        <v>16.9497</v>
      </c>
      <c r="C561" s="2">
        <f>RSI!I561</f>
        <v>60.793567006196042</v>
      </c>
      <c r="D561" s="2">
        <f>MACD!E561</f>
        <v>-0.17648682437044272</v>
      </c>
      <c r="E561" s="2">
        <f>MACD!F561</f>
        <v>-7.8237256430543814E-2</v>
      </c>
      <c r="F561" s="2">
        <f>'Moving Avg'!D561</f>
        <v>17.01576</v>
      </c>
      <c r="G561" s="2">
        <f>'Moving Avg'!F561</f>
        <v>16.643734999999996</v>
      </c>
      <c r="H561" s="2">
        <f>'Moving Avg'!G561</f>
        <v>16.625125999999991</v>
      </c>
      <c r="I561" s="2">
        <f>'Moving Avg'!H561</f>
        <v>17.831940000000014</v>
      </c>
      <c r="J561" s="5" t="str">
        <f>OBV!F561</f>
        <v>BEARISH</v>
      </c>
      <c r="K561" s="5" t="str">
        <f>OBV!G561</f>
        <v>NEUTRAL</v>
      </c>
      <c r="L561" s="5" t="str">
        <f>OBV!H561</f>
        <v>BEARISH DIVERGENCE</v>
      </c>
      <c r="M561" s="7">
        <f t="shared" si="80"/>
        <v>25</v>
      </c>
      <c r="N561" s="7">
        <f t="shared" si="81"/>
        <v>100</v>
      </c>
      <c r="O561" s="7">
        <f t="shared" si="82"/>
        <v>0</v>
      </c>
      <c r="P561" s="7">
        <f t="shared" si="83"/>
        <v>16.5</v>
      </c>
      <c r="Q561" s="8">
        <f t="shared" si="84"/>
        <v>46.225000000000001</v>
      </c>
      <c r="R561" s="8">
        <f t="shared" si="85"/>
        <v>29.125</v>
      </c>
      <c r="S561" s="8">
        <f t="shared" si="86"/>
        <v>26.175000000000001</v>
      </c>
      <c r="T561" s="8">
        <f t="shared" si="87"/>
        <v>35.375</v>
      </c>
      <c r="U561" s="7">
        <f t="shared" si="88"/>
        <v>33.841666666666661</v>
      </c>
      <c r="V561" s="7">
        <f t="shared" si="89"/>
        <v>34.224999999999994</v>
      </c>
    </row>
    <row r="562" spans="1:22" ht="13.5" x14ac:dyDescent="0.25">
      <c r="A562" s="3">
        <f>RSI!A562</f>
        <v>45420</v>
      </c>
      <c r="B562" s="2">
        <f>RSI!B562</f>
        <v>16.9497</v>
      </c>
      <c r="C562" s="2">
        <f>RSI!I562</f>
        <v>60.793567006196042</v>
      </c>
      <c r="D562" s="2">
        <f>MACD!E562</f>
        <v>-0.19639100577247959</v>
      </c>
      <c r="E562" s="2">
        <f>MACD!F562</f>
        <v>-0.10186800629893097</v>
      </c>
      <c r="F562" s="2">
        <f>'Moving Avg'!D562</f>
        <v>17.102680000000003</v>
      </c>
      <c r="G562" s="2">
        <f>'Moving Avg'!F562</f>
        <v>16.665464999999998</v>
      </c>
      <c r="H562" s="2">
        <f>'Moving Avg'!G562</f>
        <v>16.632079999999991</v>
      </c>
      <c r="I562" s="2">
        <f>'Moving Avg'!H562</f>
        <v>17.816729000000013</v>
      </c>
      <c r="J562" s="5" t="str">
        <f>OBV!F562</f>
        <v>BEARISH</v>
      </c>
      <c r="K562" s="5" t="str">
        <f>OBV!G562</f>
        <v>NEUTRAL</v>
      </c>
      <c r="L562" s="5" t="str">
        <f>OBV!H562</f>
        <v>BEARISH DIVERGENCE</v>
      </c>
      <c r="M562" s="7">
        <f t="shared" si="80"/>
        <v>25</v>
      </c>
      <c r="N562" s="7">
        <f t="shared" si="81"/>
        <v>100</v>
      </c>
      <c r="O562" s="7">
        <f t="shared" si="82"/>
        <v>0</v>
      </c>
      <c r="P562" s="7">
        <f t="shared" si="83"/>
        <v>16.5</v>
      </c>
      <c r="Q562" s="8">
        <f t="shared" si="84"/>
        <v>46.225000000000001</v>
      </c>
      <c r="R562" s="8">
        <f t="shared" si="85"/>
        <v>29.125</v>
      </c>
      <c r="S562" s="8">
        <f t="shared" si="86"/>
        <v>26.175000000000001</v>
      </c>
      <c r="T562" s="8">
        <f t="shared" si="87"/>
        <v>35.375</v>
      </c>
      <c r="U562" s="7">
        <f t="shared" si="88"/>
        <v>33.841666666666661</v>
      </c>
      <c r="V562" s="7">
        <f t="shared" si="89"/>
        <v>34.224999999999994</v>
      </c>
    </row>
    <row r="563" spans="1:22" ht="13.5" x14ac:dyDescent="0.25">
      <c r="A563" s="3">
        <f>RSI!A563</f>
        <v>45421</v>
      </c>
      <c r="B563" s="2">
        <f>RSI!B563</f>
        <v>16.9497</v>
      </c>
      <c r="C563" s="2">
        <f>RSI!I563</f>
        <v>60.793567006196042</v>
      </c>
      <c r="D563" s="2">
        <f>MACD!E563</f>
        <v>-0.21470008230373239</v>
      </c>
      <c r="E563" s="2">
        <f>MACD!F563</f>
        <v>-0.12443442149989127</v>
      </c>
      <c r="F563" s="2">
        <f>'Moving Avg'!D563</f>
        <v>17.123540000000002</v>
      </c>
      <c r="G563" s="2">
        <f>'Moving Avg'!F563</f>
        <v>16.688065000000002</v>
      </c>
      <c r="H563" s="2">
        <f>'Moving Avg'!G563</f>
        <v>16.639033999999992</v>
      </c>
      <c r="I563" s="2">
        <f>'Moving Avg'!H563</f>
        <v>17.801518000000016</v>
      </c>
      <c r="J563" s="5" t="str">
        <f>OBV!F563</f>
        <v>BEARISH</v>
      </c>
      <c r="K563" s="5" t="str">
        <f>OBV!G563</f>
        <v>NEUTRAL</v>
      </c>
      <c r="L563" s="5" t="str">
        <f>OBV!H563</f>
        <v>BEARISH DIVERGENCE</v>
      </c>
      <c r="M563" s="7">
        <f t="shared" si="80"/>
        <v>25</v>
      </c>
      <c r="N563" s="7">
        <f t="shared" si="81"/>
        <v>100</v>
      </c>
      <c r="O563" s="7">
        <f t="shared" si="82"/>
        <v>0</v>
      </c>
      <c r="P563" s="7">
        <f t="shared" si="83"/>
        <v>16.5</v>
      </c>
      <c r="Q563" s="8">
        <f t="shared" si="84"/>
        <v>46.225000000000001</v>
      </c>
      <c r="R563" s="8">
        <f t="shared" si="85"/>
        <v>29.125</v>
      </c>
      <c r="S563" s="8">
        <f t="shared" si="86"/>
        <v>26.175000000000001</v>
      </c>
      <c r="T563" s="8">
        <f t="shared" si="87"/>
        <v>35.375</v>
      </c>
      <c r="U563" s="7">
        <f t="shared" si="88"/>
        <v>33.841666666666661</v>
      </c>
      <c r="V563" s="7">
        <f t="shared" si="89"/>
        <v>34.224999999999994</v>
      </c>
    </row>
    <row r="564" spans="1:22" ht="13.5" x14ac:dyDescent="0.25">
      <c r="A564" s="3">
        <f>RSI!A564</f>
        <v>45422</v>
      </c>
      <c r="B564" s="2">
        <f>RSI!B564</f>
        <v>16.9497</v>
      </c>
      <c r="C564" s="2">
        <f>RSI!I564</f>
        <v>60.793567006196042</v>
      </c>
      <c r="D564" s="2">
        <f>MACD!E564</f>
        <v>-0.23155078235182103</v>
      </c>
      <c r="E564" s="2">
        <f>MACD!F564</f>
        <v>-0.14585769367027723</v>
      </c>
      <c r="F564" s="2">
        <f>'Moving Avg'!D564</f>
        <v>17.036619999999999</v>
      </c>
      <c r="G564" s="2">
        <f>'Moving Avg'!F564</f>
        <v>16.707625</v>
      </c>
      <c r="H564" s="2">
        <f>'Moving Avg'!G564</f>
        <v>16.645987999999992</v>
      </c>
      <c r="I564" s="2">
        <f>'Moving Avg'!H564</f>
        <v>17.785090000000011</v>
      </c>
      <c r="J564" s="5" t="str">
        <f>OBV!F564</f>
        <v>BEARISH</v>
      </c>
      <c r="K564" s="5" t="str">
        <f>OBV!G564</f>
        <v>NEUTRAL</v>
      </c>
      <c r="L564" s="5" t="str">
        <f>OBV!H564</f>
        <v>CONFIRMED BEARISH</v>
      </c>
      <c r="M564" s="7">
        <f t="shared" si="80"/>
        <v>25</v>
      </c>
      <c r="N564" s="7">
        <f t="shared" si="81"/>
        <v>100</v>
      </c>
      <c r="O564" s="7">
        <f t="shared" si="82"/>
        <v>0</v>
      </c>
      <c r="P564" s="7">
        <f t="shared" si="83"/>
        <v>16.5</v>
      </c>
      <c r="Q564" s="8">
        <f t="shared" si="84"/>
        <v>46.225000000000001</v>
      </c>
      <c r="R564" s="8">
        <f t="shared" si="85"/>
        <v>29.125</v>
      </c>
      <c r="S564" s="8">
        <f t="shared" si="86"/>
        <v>26.175000000000001</v>
      </c>
      <c r="T564" s="8">
        <f t="shared" si="87"/>
        <v>35.375</v>
      </c>
      <c r="U564" s="7">
        <f t="shared" si="88"/>
        <v>33.841666666666661</v>
      </c>
      <c r="V564" s="7">
        <f t="shared" si="89"/>
        <v>34.224999999999994</v>
      </c>
    </row>
    <row r="565" spans="1:22" ht="13.5" x14ac:dyDescent="0.25">
      <c r="A565" s="3">
        <f>RSI!A565</f>
        <v>45425</v>
      </c>
      <c r="B565" s="2">
        <f>RSI!B565</f>
        <v>16.9497</v>
      </c>
      <c r="C565" s="2">
        <f>RSI!I565</f>
        <v>60.793567006196042</v>
      </c>
      <c r="D565" s="2">
        <f>MACD!E565</f>
        <v>-0.24706684897238418</v>
      </c>
      <c r="E565" s="2">
        <f>MACD!F565</f>
        <v>-0.16609952473069864</v>
      </c>
      <c r="F565" s="2">
        <f>'Moving Avg'!D565</f>
        <v>16.9497</v>
      </c>
      <c r="G565" s="2">
        <f>'Moving Avg'!F565</f>
        <v>16.727184999999999</v>
      </c>
      <c r="H565" s="2">
        <f>'Moving Avg'!G565</f>
        <v>16.649465999999993</v>
      </c>
      <c r="I565" s="2">
        <f>'Moving Avg'!H565</f>
        <v>17.76900950000001</v>
      </c>
      <c r="J565" s="5" t="str">
        <f>OBV!F565</f>
        <v>BEARISH</v>
      </c>
      <c r="K565" s="5" t="str">
        <f>OBV!G565</f>
        <v>NEUTRAL</v>
      </c>
      <c r="L565" s="5" t="str">
        <f>OBV!H565</f>
        <v>CONFIRMED BEARISH</v>
      </c>
      <c r="M565" s="7">
        <f t="shared" si="80"/>
        <v>25</v>
      </c>
      <c r="N565" s="7">
        <f t="shared" si="81"/>
        <v>100</v>
      </c>
      <c r="O565" s="7">
        <f t="shared" si="82"/>
        <v>0</v>
      </c>
      <c r="P565" s="7">
        <f t="shared" si="83"/>
        <v>16.5</v>
      </c>
      <c r="Q565" s="8">
        <f t="shared" si="84"/>
        <v>46.225000000000001</v>
      </c>
      <c r="R565" s="8">
        <f t="shared" si="85"/>
        <v>29.125</v>
      </c>
      <c r="S565" s="8">
        <f t="shared" si="86"/>
        <v>26.175000000000001</v>
      </c>
      <c r="T565" s="8">
        <f t="shared" si="87"/>
        <v>35.375</v>
      </c>
      <c r="U565" s="7">
        <f t="shared" si="88"/>
        <v>33.841666666666661</v>
      </c>
      <c r="V565" s="7">
        <f t="shared" si="89"/>
        <v>34.224999999999994</v>
      </c>
    </row>
    <row r="566" spans="1:22" ht="13.5" x14ac:dyDescent="0.25">
      <c r="A566" s="3">
        <f>RSI!A566</f>
        <v>45426</v>
      </c>
      <c r="B566" s="2">
        <f>RSI!B566</f>
        <v>17.3843</v>
      </c>
      <c r="C566" s="2">
        <f>RSI!I566</f>
        <v>73.893273906675262</v>
      </c>
      <c r="D566" s="2">
        <f>MACD!E566</f>
        <v>-0.29355303394322618</v>
      </c>
      <c r="E566" s="2">
        <f>MACD!F566</f>
        <v>-0.19159022657320415</v>
      </c>
      <c r="F566" s="2">
        <f>'Moving Avg'!D566</f>
        <v>17.036619999999999</v>
      </c>
      <c r="G566" s="2">
        <f>'Moving Avg'!F566</f>
        <v>16.770644999999998</v>
      </c>
      <c r="H566" s="2">
        <f>'Moving Avg'!G566</f>
        <v>16.663547999999995</v>
      </c>
      <c r="I566" s="2">
        <f>'Moving Avg'!H566</f>
        <v>17.755102000000011</v>
      </c>
      <c r="J566" s="5" t="str">
        <f>OBV!F566</f>
        <v>BULLISH</v>
      </c>
      <c r="K566" s="5" t="str">
        <f>OBV!G566</f>
        <v>NEUTRAL</v>
      </c>
      <c r="L566" s="5" t="str">
        <f>OBV!H566</f>
        <v>CONFIRMED BULLISH</v>
      </c>
      <c r="M566" s="7">
        <f t="shared" si="80"/>
        <v>0</v>
      </c>
      <c r="N566" s="7">
        <f t="shared" si="81"/>
        <v>100</v>
      </c>
      <c r="O566" s="7">
        <f t="shared" si="82"/>
        <v>0</v>
      </c>
      <c r="P566" s="7">
        <f t="shared" si="83"/>
        <v>83.5</v>
      </c>
      <c r="Q566" s="8">
        <f t="shared" si="84"/>
        <v>47.524999999999999</v>
      </c>
      <c r="R566" s="8">
        <f t="shared" si="85"/>
        <v>40.875</v>
      </c>
      <c r="S566" s="8">
        <f t="shared" si="86"/>
        <v>52.575000000000003</v>
      </c>
      <c r="T566" s="8">
        <f t="shared" si="87"/>
        <v>45.875</v>
      </c>
      <c r="U566" s="7">
        <f t="shared" si="88"/>
        <v>46.991666666666674</v>
      </c>
      <c r="V566" s="7">
        <f t="shared" si="89"/>
        <v>46.712500000000006</v>
      </c>
    </row>
    <row r="567" spans="1:22" ht="13.5" x14ac:dyDescent="0.25">
      <c r="A567" s="3">
        <f>RSI!A567</f>
        <v>45427</v>
      </c>
      <c r="B567" s="2">
        <f>RSI!B567</f>
        <v>17.5929</v>
      </c>
      <c r="C567" s="2">
        <f>RSI!I567</f>
        <v>77.738092744494935</v>
      </c>
      <c r="D567" s="2">
        <f>MACD!E567</f>
        <v>-0.35198576537117177</v>
      </c>
      <c r="E567" s="2">
        <f>MACD!F567</f>
        <v>-0.2236693343327977</v>
      </c>
      <c r="F567" s="2">
        <f>'Moving Avg'!D567</f>
        <v>17.16526</v>
      </c>
      <c r="G567" s="2">
        <f>'Moving Avg'!F567</f>
        <v>16.824535000000001</v>
      </c>
      <c r="H567" s="2">
        <f>'Moving Avg'!G567</f>
        <v>16.681801999999998</v>
      </c>
      <c r="I567" s="2">
        <f>'Moving Avg'!H567</f>
        <v>17.742237500000009</v>
      </c>
      <c r="J567" s="5" t="str">
        <f>OBV!F567</f>
        <v>BULLISH</v>
      </c>
      <c r="K567" s="5" t="str">
        <f>OBV!G567</f>
        <v>NEUTRAL</v>
      </c>
      <c r="L567" s="5" t="str">
        <f>OBV!H567</f>
        <v>CONFIRMED BULLISH</v>
      </c>
      <c r="M567" s="7">
        <f t="shared" si="80"/>
        <v>0</v>
      </c>
      <c r="N567" s="7">
        <f t="shared" si="81"/>
        <v>100</v>
      </c>
      <c r="O567" s="7">
        <f t="shared" si="82"/>
        <v>0</v>
      </c>
      <c r="P567" s="7">
        <f t="shared" si="83"/>
        <v>83.5</v>
      </c>
      <c r="Q567" s="8">
        <f t="shared" si="84"/>
        <v>47.524999999999999</v>
      </c>
      <c r="R567" s="8">
        <f t="shared" si="85"/>
        <v>40.875</v>
      </c>
      <c r="S567" s="8">
        <f t="shared" si="86"/>
        <v>52.575000000000003</v>
      </c>
      <c r="T567" s="8">
        <f t="shared" si="87"/>
        <v>45.875</v>
      </c>
      <c r="U567" s="7">
        <f t="shared" si="88"/>
        <v>46.991666666666674</v>
      </c>
      <c r="V567" s="7">
        <f t="shared" si="89"/>
        <v>46.712500000000006</v>
      </c>
    </row>
    <row r="568" spans="1:22" ht="13.5" x14ac:dyDescent="0.25">
      <c r="A568" s="3">
        <f>RSI!A568</f>
        <v>45428</v>
      </c>
      <c r="B568" s="2">
        <f>RSI!B568</f>
        <v>17.818899999999999</v>
      </c>
      <c r="C568" s="2">
        <f>RSI!I568</f>
        <v>81.002464116912151</v>
      </c>
      <c r="D568" s="2">
        <f>MACD!E568</f>
        <v>-0.37196313882188292</v>
      </c>
      <c r="E568" s="2">
        <f>MACD!F568</f>
        <v>-0.25332809523061478</v>
      </c>
      <c r="F568" s="2">
        <f>'Moving Avg'!D568</f>
        <v>17.339099999999998</v>
      </c>
      <c r="G568" s="2">
        <f>'Moving Avg'!F568</f>
        <v>16.889724999999999</v>
      </c>
      <c r="H568" s="2">
        <f>'Moving Avg'!G568</f>
        <v>16.704575999999999</v>
      </c>
      <c r="I568" s="2">
        <f>'Moving Avg'!H568</f>
        <v>17.730503000000013</v>
      </c>
      <c r="J568" s="5" t="str">
        <f>OBV!F568</f>
        <v>BULLISH</v>
      </c>
      <c r="K568" s="5" t="str">
        <f>OBV!G568</f>
        <v>NEUTRAL</v>
      </c>
      <c r="L568" s="5" t="str">
        <f>OBV!H568</f>
        <v>CONFIRMED BULLISH</v>
      </c>
      <c r="M568" s="7">
        <f t="shared" si="80"/>
        <v>0</v>
      </c>
      <c r="N568" s="7">
        <f t="shared" si="81"/>
        <v>100</v>
      </c>
      <c r="O568" s="7">
        <f t="shared" si="82"/>
        <v>0</v>
      </c>
      <c r="P568" s="7">
        <f t="shared" si="83"/>
        <v>83.5</v>
      </c>
      <c r="Q568" s="8">
        <f t="shared" si="84"/>
        <v>47.524999999999999</v>
      </c>
      <c r="R568" s="8">
        <f t="shared" si="85"/>
        <v>40.875</v>
      </c>
      <c r="S568" s="8">
        <f t="shared" si="86"/>
        <v>52.575000000000003</v>
      </c>
      <c r="T568" s="8">
        <f t="shared" si="87"/>
        <v>45.875</v>
      </c>
      <c r="U568" s="7">
        <f t="shared" si="88"/>
        <v>46.991666666666674</v>
      </c>
      <c r="V568" s="7">
        <f t="shared" si="89"/>
        <v>46.712500000000006</v>
      </c>
    </row>
    <row r="569" spans="1:22" ht="13.5" x14ac:dyDescent="0.25">
      <c r="A569" s="3">
        <f>RSI!A569</f>
        <v>45429</v>
      </c>
      <c r="B569" s="2">
        <f>RSI!B569</f>
        <v>17.810199999999998</v>
      </c>
      <c r="C569" s="2">
        <f>RSI!I569</f>
        <v>80.513024824910246</v>
      </c>
      <c r="D569" s="2">
        <f>MACD!E569</f>
        <v>-0.31091791131094126</v>
      </c>
      <c r="E569" s="2">
        <f>MACD!F569</f>
        <v>-0.26484605844668008</v>
      </c>
      <c r="F569" s="2">
        <f>'Moving Avg'!D569</f>
        <v>17.511199999999999</v>
      </c>
      <c r="G569" s="2">
        <f>'Moving Avg'!F569</f>
        <v>16.95448</v>
      </c>
      <c r="H569" s="2">
        <f>'Moving Avg'!G569</f>
        <v>16.727002000000002</v>
      </c>
      <c r="I569" s="2">
        <f>'Moving Avg'!H569</f>
        <v>17.71876850000001</v>
      </c>
      <c r="J569" s="5" t="str">
        <f>OBV!F569</f>
        <v>BULLISH</v>
      </c>
      <c r="K569" s="5" t="str">
        <f>OBV!G569</f>
        <v>NEUTRAL</v>
      </c>
      <c r="L569" s="5" t="str">
        <f>OBV!H569</f>
        <v>CONFIRMED BULLISH</v>
      </c>
      <c r="M569" s="7">
        <f t="shared" si="80"/>
        <v>0</v>
      </c>
      <c r="N569" s="7">
        <f t="shared" si="81"/>
        <v>100</v>
      </c>
      <c r="O569" s="7">
        <f t="shared" si="82"/>
        <v>0</v>
      </c>
      <c r="P569" s="7">
        <f t="shared" si="83"/>
        <v>83.5</v>
      </c>
      <c r="Q569" s="8">
        <f t="shared" si="84"/>
        <v>47.524999999999999</v>
      </c>
      <c r="R569" s="8">
        <f t="shared" si="85"/>
        <v>40.875</v>
      </c>
      <c r="S569" s="8">
        <f t="shared" si="86"/>
        <v>52.575000000000003</v>
      </c>
      <c r="T569" s="8">
        <f t="shared" si="87"/>
        <v>45.875</v>
      </c>
      <c r="U569" s="7">
        <f t="shared" si="88"/>
        <v>46.991666666666674</v>
      </c>
      <c r="V569" s="7">
        <f t="shared" si="89"/>
        <v>46.712500000000006</v>
      </c>
    </row>
    <row r="570" spans="1:22" ht="13.5" x14ac:dyDescent="0.25">
      <c r="A570" s="3">
        <f>RSI!A570</f>
        <v>45432</v>
      </c>
      <c r="B570" s="2">
        <f>RSI!B570</f>
        <v>16.9497</v>
      </c>
      <c r="C570" s="2">
        <f>RSI!I570</f>
        <v>48.985739594673468</v>
      </c>
      <c r="D570" s="2">
        <f>MACD!E570</f>
        <v>-0.2006600503116438</v>
      </c>
      <c r="E570" s="2">
        <f>MACD!F570</f>
        <v>-0.25200885681967283</v>
      </c>
      <c r="F570" s="2">
        <f>'Moving Avg'!D570</f>
        <v>17.511199999999995</v>
      </c>
      <c r="G570" s="2">
        <f>'Moving Avg'!F570</f>
        <v>16.976210000000002</v>
      </c>
      <c r="H570" s="2">
        <f>'Moving Avg'!G570</f>
        <v>16.732392000000004</v>
      </c>
      <c r="I570" s="2">
        <f>'Moving Avg'!H570</f>
        <v>17.702731500000013</v>
      </c>
      <c r="J570" s="5" t="str">
        <f>OBV!F570</f>
        <v>BULLISH</v>
      </c>
      <c r="K570" s="5" t="str">
        <f>OBV!G570</f>
        <v>NEUTRAL</v>
      </c>
      <c r="L570" s="5" t="str">
        <f>OBV!H570</f>
        <v>NEUTRAL</v>
      </c>
      <c r="M570" s="7">
        <f t="shared" si="80"/>
        <v>25</v>
      </c>
      <c r="N570" s="7">
        <f t="shared" si="81"/>
        <v>0</v>
      </c>
      <c r="O570" s="7">
        <f t="shared" si="82"/>
        <v>0</v>
      </c>
      <c r="P570" s="7">
        <f t="shared" si="83"/>
        <v>49.5</v>
      </c>
      <c r="Q570" s="8">
        <f t="shared" si="84"/>
        <v>16.175000000000001</v>
      </c>
      <c r="R570" s="8">
        <f t="shared" si="85"/>
        <v>17.375</v>
      </c>
      <c r="S570" s="8">
        <f t="shared" si="86"/>
        <v>26.025000000000002</v>
      </c>
      <c r="T570" s="8">
        <f t="shared" si="87"/>
        <v>18.625</v>
      </c>
      <c r="U570" s="7">
        <f t="shared" si="88"/>
        <v>19.858333333333334</v>
      </c>
      <c r="V570" s="7">
        <f t="shared" si="89"/>
        <v>19.55</v>
      </c>
    </row>
    <row r="571" spans="1:22" ht="13.5" x14ac:dyDescent="0.25">
      <c r="A571" s="3">
        <f>RSI!A571</f>
        <v>45433</v>
      </c>
      <c r="B571" s="2">
        <f>RSI!B571</f>
        <v>17.818899999999999</v>
      </c>
      <c r="C571" s="2">
        <f>RSI!I571</f>
        <v>64.224746821601457</v>
      </c>
      <c r="D571" s="2">
        <f>MACD!E571</f>
        <v>-0.23828297915479979</v>
      </c>
      <c r="E571" s="2">
        <f>MACD!F571</f>
        <v>-0.24926368128669824</v>
      </c>
      <c r="F571" s="2">
        <f>'Moving Avg'!D571</f>
        <v>17.598119999999998</v>
      </c>
      <c r="G571" s="2">
        <f>'Moving Avg'!F571</f>
        <v>17.041400000000003</v>
      </c>
      <c r="H571" s="2">
        <f>'Moving Avg'!G571</f>
        <v>16.754992000000005</v>
      </c>
      <c r="I571" s="2">
        <f>'Moving Avg'!H571</f>
        <v>17.691040500000014</v>
      </c>
      <c r="J571" s="5" t="str">
        <f>OBV!F571</f>
        <v>BEARISH</v>
      </c>
      <c r="K571" s="5" t="str">
        <f>OBV!G571</f>
        <v>NEUTRAL</v>
      </c>
      <c r="L571" s="5" t="str">
        <f>OBV!H571</f>
        <v>BEARISH DIVERGENCE</v>
      </c>
      <c r="M571" s="7">
        <f t="shared" si="80"/>
        <v>25</v>
      </c>
      <c r="N571" s="7">
        <f t="shared" si="81"/>
        <v>0</v>
      </c>
      <c r="O571" s="7">
        <f t="shared" si="82"/>
        <v>0</v>
      </c>
      <c r="P571" s="7">
        <f t="shared" si="83"/>
        <v>16.5</v>
      </c>
      <c r="Q571" s="8">
        <f t="shared" si="84"/>
        <v>11.225</v>
      </c>
      <c r="R571" s="8">
        <f t="shared" si="85"/>
        <v>9.125</v>
      </c>
      <c r="S571" s="8">
        <f t="shared" si="86"/>
        <v>11.175000000000001</v>
      </c>
      <c r="T571" s="8">
        <f t="shared" si="87"/>
        <v>10.375</v>
      </c>
      <c r="U571" s="7">
        <f t="shared" si="88"/>
        <v>10.508333333333335</v>
      </c>
      <c r="V571" s="7">
        <f t="shared" si="89"/>
        <v>10.475000000000001</v>
      </c>
    </row>
    <row r="572" spans="1:22" ht="13.5" x14ac:dyDescent="0.25">
      <c r="A572" s="3">
        <f>RSI!A572</f>
        <v>45434</v>
      </c>
      <c r="B572" s="2">
        <f>RSI!B572</f>
        <v>17.775400000000001</v>
      </c>
      <c r="C572" s="2">
        <f>RSI!I572</f>
        <v>63.207127471127649</v>
      </c>
      <c r="D572" s="2">
        <f>MACD!E572</f>
        <v>-0.27172734814410759</v>
      </c>
      <c r="E572" s="2">
        <f>MACD!F572</f>
        <v>-0.25375641465818011</v>
      </c>
      <c r="F572" s="2">
        <f>'Moving Avg'!D572</f>
        <v>17.634619999999998</v>
      </c>
      <c r="G572" s="2">
        <f>'Moving Avg'!F572</f>
        <v>17.104414999999999</v>
      </c>
      <c r="H572" s="2">
        <f>'Moving Avg'!G572</f>
        <v>16.776722000000003</v>
      </c>
      <c r="I572" s="2">
        <f>'Moving Avg'!H572</f>
        <v>17.679132000000013</v>
      </c>
      <c r="J572" s="5" t="str">
        <f>OBV!F572</f>
        <v>BEARISH</v>
      </c>
      <c r="K572" s="5" t="str">
        <f>OBV!G572</f>
        <v>NEUTRAL</v>
      </c>
      <c r="L572" s="5" t="str">
        <f>OBV!H572</f>
        <v>BEARISH DIVERGENCE</v>
      </c>
      <c r="M572" s="7">
        <f t="shared" si="80"/>
        <v>25</v>
      </c>
      <c r="N572" s="7">
        <f t="shared" si="81"/>
        <v>45</v>
      </c>
      <c r="O572" s="7">
        <f t="shared" si="82"/>
        <v>0</v>
      </c>
      <c r="P572" s="7">
        <f t="shared" si="83"/>
        <v>16.5</v>
      </c>
      <c r="Q572" s="8">
        <f t="shared" si="84"/>
        <v>26.975000000000001</v>
      </c>
      <c r="R572" s="8">
        <f t="shared" si="85"/>
        <v>18.125</v>
      </c>
      <c r="S572" s="8">
        <f t="shared" si="86"/>
        <v>17.925000000000001</v>
      </c>
      <c r="T572" s="8">
        <f t="shared" si="87"/>
        <v>21.625</v>
      </c>
      <c r="U572" s="7">
        <f t="shared" si="88"/>
        <v>21.008333333333336</v>
      </c>
      <c r="V572" s="7">
        <f t="shared" si="89"/>
        <v>21.162500000000001</v>
      </c>
    </row>
    <row r="573" spans="1:22" ht="13.5" x14ac:dyDescent="0.25">
      <c r="A573" s="3">
        <f>RSI!A573</f>
        <v>45435</v>
      </c>
      <c r="B573" s="2">
        <f>RSI!B573</f>
        <v>17.749400000000001</v>
      </c>
      <c r="C573" s="2">
        <f>RSI!I573</f>
        <v>62.568994904975014</v>
      </c>
      <c r="D573" s="2">
        <f>MACD!E573</f>
        <v>-0.3023173540685633</v>
      </c>
      <c r="E573" s="2">
        <f>MACD!F573</f>
        <v>-0.26346860254025678</v>
      </c>
      <c r="F573" s="2">
        <f>'Moving Avg'!D573</f>
        <v>17.620719999999999</v>
      </c>
      <c r="G573" s="2">
        <f>'Moving Avg'!F573</f>
        <v>17.166129999999999</v>
      </c>
      <c r="H573" s="2">
        <f>'Moving Avg'!G573</f>
        <v>16.798800000000007</v>
      </c>
      <c r="I573" s="2">
        <f>'Moving Avg'!H573</f>
        <v>17.667093500000014</v>
      </c>
      <c r="J573" s="5" t="str">
        <f>OBV!F573</f>
        <v>BEARISH</v>
      </c>
      <c r="K573" s="5" t="str">
        <f>OBV!G573</f>
        <v>NEUTRAL</v>
      </c>
      <c r="L573" s="5" t="str">
        <f>OBV!H573</f>
        <v>CONFIRMED BEARISH</v>
      </c>
      <c r="M573" s="7">
        <f t="shared" si="80"/>
        <v>25</v>
      </c>
      <c r="N573" s="7">
        <f t="shared" si="81"/>
        <v>100</v>
      </c>
      <c r="O573" s="7">
        <f t="shared" si="82"/>
        <v>0</v>
      </c>
      <c r="P573" s="7">
        <f t="shared" si="83"/>
        <v>16.5</v>
      </c>
      <c r="Q573" s="8">
        <f t="shared" si="84"/>
        <v>46.225000000000001</v>
      </c>
      <c r="R573" s="8">
        <f t="shared" si="85"/>
        <v>29.125</v>
      </c>
      <c r="S573" s="8">
        <f t="shared" si="86"/>
        <v>26.175000000000001</v>
      </c>
      <c r="T573" s="8">
        <f t="shared" si="87"/>
        <v>35.375</v>
      </c>
      <c r="U573" s="7">
        <f t="shared" si="88"/>
        <v>33.841666666666661</v>
      </c>
      <c r="V573" s="7">
        <f t="shared" si="89"/>
        <v>34.224999999999994</v>
      </c>
    </row>
    <row r="574" spans="1:22" ht="13.5" x14ac:dyDescent="0.25">
      <c r="A574" s="3">
        <f>RSI!A574</f>
        <v>45436</v>
      </c>
      <c r="B574" s="2">
        <f>RSI!B574</f>
        <v>17.749400000000001</v>
      </c>
      <c r="C574" s="2">
        <f>RSI!I574</f>
        <v>62.568994904975014</v>
      </c>
      <c r="D574" s="2">
        <f>MACD!E574</f>
        <v>-0.33195206122796961</v>
      </c>
      <c r="E574" s="2">
        <f>MACD!F574</f>
        <v>-0.27716529427779935</v>
      </c>
      <c r="F574" s="2">
        <f>'Moving Avg'!D574</f>
        <v>17.608560000000001</v>
      </c>
      <c r="G574" s="2">
        <f>'Moving Avg'!F574</f>
        <v>17.227844999999995</v>
      </c>
      <c r="H574" s="2">
        <f>'Moving Avg'!G574</f>
        <v>16.821052000000005</v>
      </c>
      <c r="I574" s="2">
        <f>'Moving Avg'!H574</f>
        <v>17.655098500000015</v>
      </c>
      <c r="J574" s="5" t="str">
        <f>OBV!F574</f>
        <v>BEARISH</v>
      </c>
      <c r="K574" s="5" t="str">
        <f>OBV!G574</f>
        <v>NEUTRAL</v>
      </c>
      <c r="L574" s="5" t="str">
        <f>OBV!H574</f>
        <v>CONFIRMED BEARISH</v>
      </c>
      <c r="M574" s="7">
        <f t="shared" si="80"/>
        <v>25</v>
      </c>
      <c r="N574" s="7">
        <f t="shared" si="81"/>
        <v>100</v>
      </c>
      <c r="O574" s="7">
        <f t="shared" si="82"/>
        <v>0</v>
      </c>
      <c r="P574" s="7">
        <f t="shared" si="83"/>
        <v>16.5</v>
      </c>
      <c r="Q574" s="8">
        <f t="shared" si="84"/>
        <v>46.225000000000001</v>
      </c>
      <c r="R574" s="8">
        <f t="shared" si="85"/>
        <v>29.125</v>
      </c>
      <c r="S574" s="8">
        <f t="shared" si="86"/>
        <v>26.175000000000001</v>
      </c>
      <c r="T574" s="8">
        <f t="shared" si="87"/>
        <v>35.375</v>
      </c>
      <c r="U574" s="7">
        <f t="shared" si="88"/>
        <v>33.841666666666661</v>
      </c>
      <c r="V574" s="7">
        <f t="shared" si="89"/>
        <v>34.224999999999994</v>
      </c>
    </row>
    <row r="575" spans="1:22" ht="13.5" x14ac:dyDescent="0.25">
      <c r="A575" s="3">
        <f>RSI!A575</f>
        <v>45439</v>
      </c>
      <c r="B575" s="2">
        <f>RSI!B575</f>
        <v>17.3843</v>
      </c>
      <c r="C575" s="2">
        <f>RSI!I575</f>
        <v>53.734077318805696</v>
      </c>
      <c r="D575" s="2">
        <f>MACD!E575</f>
        <v>-0.33345615303402099</v>
      </c>
      <c r="E575" s="2">
        <f>MACD!F575</f>
        <v>-0.28842346602904367</v>
      </c>
      <c r="F575" s="2">
        <f>'Moving Avg'!D575</f>
        <v>17.69548</v>
      </c>
      <c r="G575" s="2">
        <f>'Moving Avg'!F575</f>
        <v>17.271304999999998</v>
      </c>
      <c r="H575" s="2">
        <f>'Moving Avg'!G575</f>
        <v>16.836176000000009</v>
      </c>
      <c r="I575" s="2">
        <f>'Moving Avg'!H575</f>
        <v>17.641278000000014</v>
      </c>
      <c r="J575" s="5" t="str">
        <f>OBV!F575</f>
        <v>BEARISH</v>
      </c>
      <c r="K575" s="5" t="str">
        <f>OBV!G575</f>
        <v>NEUTRAL</v>
      </c>
      <c r="L575" s="5" t="str">
        <f>OBV!H575</f>
        <v>BEARISH DIVERGENCE</v>
      </c>
      <c r="M575" s="7">
        <f t="shared" si="80"/>
        <v>25</v>
      </c>
      <c r="N575" s="7">
        <f t="shared" si="81"/>
        <v>100</v>
      </c>
      <c r="O575" s="7">
        <f t="shared" si="82"/>
        <v>50</v>
      </c>
      <c r="P575" s="7">
        <f t="shared" si="83"/>
        <v>16.5</v>
      </c>
      <c r="Q575" s="8">
        <f t="shared" si="84"/>
        <v>53.725000000000001</v>
      </c>
      <c r="R575" s="8">
        <f t="shared" si="85"/>
        <v>46.625</v>
      </c>
      <c r="S575" s="8">
        <f t="shared" si="86"/>
        <v>38.674999999999997</v>
      </c>
      <c r="T575" s="8">
        <f t="shared" si="87"/>
        <v>47.875</v>
      </c>
      <c r="U575" s="7">
        <f t="shared" si="88"/>
        <v>46.341666666666661</v>
      </c>
      <c r="V575" s="7">
        <f t="shared" si="89"/>
        <v>46.724999999999994</v>
      </c>
    </row>
    <row r="576" spans="1:22" ht="13.5" x14ac:dyDescent="0.25">
      <c r="A576" s="3">
        <f>RSI!A576</f>
        <v>45440</v>
      </c>
      <c r="B576" s="2">
        <f>RSI!B576</f>
        <v>17.749400000000001</v>
      </c>
      <c r="C576" s="2">
        <f>RSI!I576</f>
        <v>59.8408593417779</v>
      </c>
      <c r="D576" s="2">
        <f>MACD!E576</f>
        <v>-0.29597011495575387</v>
      </c>
      <c r="E576" s="2">
        <f>MACD!F576</f>
        <v>-0.28993279581438575</v>
      </c>
      <c r="F576" s="2">
        <f>'Moving Avg'!D576</f>
        <v>17.681580000000004</v>
      </c>
      <c r="G576" s="2">
        <f>'Moving Avg'!F576</f>
        <v>17.333019999999998</v>
      </c>
      <c r="H576" s="2">
        <f>'Moving Avg'!G576</f>
        <v>16.858602000000008</v>
      </c>
      <c r="I576" s="2">
        <f>'Moving Avg'!H576</f>
        <v>17.630065500000011</v>
      </c>
      <c r="J576" s="5" t="str">
        <f>OBV!F576</f>
        <v>BEARISH</v>
      </c>
      <c r="K576" s="5" t="str">
        <f>OBV!G576</f>
        <v>NEUTRAL</v>
      </c>
      <c r="L576" s="5" t="str">
        <f>OBV!H576</f>
        <v>CONFIRMED BEARISH</v>
      </c>
      <c r="M576" s="7">
        <f t="shared" si="80"/>
        <v>25</v>
      </c>
      <c r="N576" s="7">
        <f t="shared" si="81"/>
        <v>45</v>
      </c>
      <c r="O576" s="7">
        <f t="shared" si="82"/>
        <v>50</v>
      </c>
      <c r="P576" s="7">
        <f t="shared" si="83"/>
        <v>16.5</v>
      </c>
      <c r="Q576" s="8">
        <f t="shared" si="84"/>
        <v>34.475000000000001</v>
      </c>
      <c r="R576" s="8">
        <f t="shared" si="85"/>
        <v>35.625</v>
      </c>
      <c r="S576" s="8">
        <f t="shared" si="86"/>
        <v>30.425000000000001</v>
      </c>
      <c r="T576" s="8">
        <f t="shared" si="87"/>
        <v>34.125</v>
      </c>
      <c r="U576" s="7">
        <f t="shared" si="88"/>
        <v>33.508333333333333</v>
      </c>
      <c r="V576" s="7">
        <f t="shared" si="89"/>
        <v>33.662499999999994</v>
      </c>
    </row>
    <row r="577" spans="1:22" ht="13.5" x14ac:dyDescent="0.25">
      <c r="A577" s="3">
        <f>RSI!A577</f>
        <v>45441</v>
      </c>
      <c r="B577" s="2">
        <f>RSI!B577</f>
        <v>17.045300000000001</v>
      </c>
      <c r="C577" s="2">
        <f>RSI!I577</f>
        <v>46.966012420470307</v>
      </c>
      <c r="D577" s="2">
        <f>MACD!E577</f>
        <v>-0.18314065361288456</v>
      </c>
      <c r="E577" s="2">
        <f>MACD!F577</f>
        <v>-0.26857436737408552</v>
      </c>
      <c r="F577" s="2">
        <f>'Moving Avg'!D577</f>
        <v>17.535559999999997</v>
      </c>
      <c r="G577" s="2">
        <f>'Moving Avg'!F577</f>
        <v>17.359529999999999</v>
      </c>
      <c r="H577" s="2">
        <f>'Moving Avg'!G577</f>
        <v>16.866946000000009</v>
      </c>
      <c r="I577" s="2">
        <f>'Moving Avg'!H577</f>
        <v>17.614680500000009</v>
      </c>
      <c r="J577" s="5" t="str">
        <f>OBV!F577</f>
        <v>BEARISH</v>
      </c>
      <c r="K577" s="5" t="str">
        <f>OBV!G577</f>
        <v>NEUTRAL</v>
      </c>
      <c r="L577" s="5" t="str">
        <f>OBV!H577</f>
        <v>CONFIRMED BEARISH</v>
      </c>
      <c r="M577" s="7">
        <f t="shared" si="80"/>
        <v>25</v>
      </c>
      <c r="N577" s="7">
        <f t="shared" si="81"/>
        <v>0</v>
      </c>
      <c r="O577" s="7">
        <f t="shared" si="82"/>
        <v>0</v>
      </c>
      <c r="P577" s="7">
        <f t="shared" si="83"/>
        <v>16.5</v>
      </c>
      <c r="Q577" s="8">
        <f t="shared" si="84"/>
        <v>11.225</v>
      </c>
      <c r="R577" s="8">
        <f t="shared" si="85"/>
        <v>9.125</v>
      </c>
      <c r="S577" s="8">
        <f t="shared" si="86"/>
        <v>11.175000000000001</v>
      </c>
      <c r="T577" s="8">
        <f t="shared" si="87"/>
        <v>10.375</v>
      </c>
      <c r="U577" s="7">
        <f t="shared" si="88"/>
        <v>10.508333333333335</v>
      </c>
      <c r="V577" s="7">
        <f t="shared" si="89"/>
        <v>10.475000000000001</v>
      </c>
    </row>
    <row r="578" spans="1:22" ht="13.5" x14ac:dyDescent="0.25">
      <c r="A578" s="3">
        <f>RSI!A578</f>
        <v>45442</v>
      </c>
      <c r="B578" s="2">
        <f>RSI!B578</f>
        <v>17.045300000000001</v>
      </c>
      <c r="C578" s="2">
        <f>RSI!I578</f>
        <v>46.9660124204703</v>
      </c>
      <c r="D578" s="2">
        <f>MACD!E578</f>
        <v>-5.1644743402796678E-2</v>
      </c>
      <c r="E578" s="2">
        <f>MACD!F578</f>
        <v>-0.22518844257982776</v>
      </c>
      <c r="F578" s="2">
        <f>'Moving Avg'!D578</f>
        <v>17.394740000000002</v>
      </c>
      <c r="G578" s="2">
        <f>'Moving Avg'!F578</f>
        <v>17.369524999999996</v>
      </c>
      <c r="H578" s="2">
        <f>'Moving Avg'!G578</f>
        <v>16.87529000000001</v>
      </c>
      <c r="I578" s="2">
        <f>'Moving Avg'!H578</f>
        <v>17.600077500000012</v>
      </c>
      <c r="J578" s="5" t="str">
        <f>OBV!F578</f>
        <v>BEARISH</v>
      </c>
      <c r="K578" s="5" t="str">
        <f>OBV!G578</f>
        <v>NEUTRAL</v>
      </c>
      <c r="L578" s="5" t="str">
        <f>OBV!H578</f>
        <v>CONFIRMED BEARISH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0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16.5</v>
      </c>
      <c r="Q578" s="8">
        <f t="shared" si="84"/>
        <v>11.225</v>
      </c>
      <c r="R578" s="8">
        <f t="shared" si="85"/>
        <v>9.125</v>
      </c>
      <c r="S578" s="8">
        <f t="shared" si="86"/>
        <v>11.175000000000001</v>
      </c>
      <c r="T578" s="8">
        <f t="shared" si="87"/>
        <v>10.375</v>
      </c>
      <c r="U578" s="7">
        <f t="shared" si="88"/>
        <v>10.508333333333335</v>
      </c>
      <c r="V578" s="7">
        <f t="shared" si="89"/>
        <v>10.475000000000001</v>
      </c>
    </row>
    <row r="579" spans="1:22" ht="13.5" x14ac:dyDescent="0.25">
      <c r="A579" s="3">
        <f>RSI!A579</f>
        <v>45443</v>
      </c>
      <c r="B579" s="2">
        <f>RSI!B579</f>
        <v>17.731999999999999</v>
      </c>
      <c r="C579" s="2">
        <f>RSI!I579</f>
        <v>57.346177872409307</v>
      </c>
      <c r="D579" s="2">
        <f>MACD!E579</f>
        <v>8.5784881681014724E-3</v>
      </c>
      <c r="E579" s="2">
        <f>MACD!F579</f>
        <v>-0.17843505643024193</v>
      </c>
      <c r="F579" s="2">
        <f>'Moving Avg'!D579</f>
        <v>17.391259999999999</v>
      </c>
      <c r="G579" s="2">
        <f>'Moving Avg'!F579</f>
        <v>17.38691</v>
      </c>
      <c r="H579" s="2">
        <f>'Moving Avg'!G579</f>
        <v>16.897716000000006</v>
      </c>
      <c r="I579" s="2">
        <f>'Moving Avg'!H579</f>
        <v>17.591385500000012</v>
      </c>
      <c r="J579" s="5" t="str">
        <f>OBV!F579</f>
        <v>BEARISH</v>
      </c>
      <c r="K579" s="5" t="str">
        <f>OBV!G579</f>
        <v>NEUTRAL</v>
      </c>
      <c r="L579" s="5" t="str">
        <f>OBV!H579</f>
        <v>CONFIRMED BEARISH</v>
      </c>
      <c r="M579" s="7">
        <f t="shared" si="90"/>
        <v>25</v>
      </c>
      <c r="N579" s="7">
        <f t="shared" si="91"/>
        <v>0</v>
      </c>
      <c r="O579" s="7">
        <f t="shared" si="92"/>
        <v>0</v>
      </c>
      <c r="P579" s="7">
        <f t="shared" si="93"/>
        <v>16.5</v>
      </c>
      <c r="Q579" s="8">
        <f t="shared" ref="Q579:Q642" si="94">0.35*M579+N579*0.35+O579*0.15+P579*0.15</f>
        <v>11.225</v>
      </c>
      <c r="R579" s="8">
        <f t="shared" ref="R579:R642" si="95">M579*0.2+N579*0.2+O579*0.35+P579*0.25</f>
        <v>9.125</v>
      </c>
      <c r="S579" s="8">
        <f t="shared" ref="S579:S642" si="96">M579*0.15+N579*0.15+O579*0.25+P579*0.45</f>
        <v>11.175000000000001</v>
      </c>
      <c r="T579" s="8">
        <f t="shared" ref="T579:T642" si="97">0.25*SUM(M579:P579)</f>
        <v>10.375</v>
      </c>
      <c r="U579" s="7">
        <f t="shared" ref="U579:U642" si="98">SUM(Q579:S579)/3</f>
        <v>10.508333333333335</v>
      </c>
      <c r="V579" s="7">
        <f t="shared" ref="V579:V642" si="99">SUM(Q579:T579)/4</f>
        <v>10.475000000000001</v>
      </c>
    </row>
    <row r="580" spans="1:22" ht="13.5" x14ac:dyDescent="0.25">
      <c r="A580" s="3">
        <f>RSI!A580</f>
        <v>45446</v>
      </c>
      <c r="B580" s="2">
        <f>RSI!B580</f>
        <v>17.723299999999998</v>
      </c>
      <c r="C580" s="2">
        <f>RSI!I580</f>
        <v>57.193444782848275</v>
      </c>
      <c r="D580" s="2">
        <f>MACD!E580</f>
        <v>-7.5184831691373688E-2</v>
      </c>
      <c r="E580" s="2">
        <f>MACD!F580</f>
        <v>-0.15778501148246829</v>
      </c>
      <c r="F580" s="2">
        <f>'Moving Avg'!D580</f>
        <v>17.459060000000001</v>
      </c>
      <c r="G580" s="2">
        <f>'Moving Avg'!F580</f>
        <v>17.403859999999998</v>
      </c>
      <c r="H580" s="2">
        <f>'Moving Avg'!G580</f>
        <v>16.920142000000006</v>
      </c>
      <c r="I580" s="2">
        <f>'Moving Avg'!H580</f>
        <v>17.582215500000011</v>
      </c>
      <c r="J580" s="5" t="str">
        <f>OBV!F580</f>
        <v>BEARISH</v>
      </c>
      <c r="K580" s="5" t="str">
        <f>OBV!G580</f>
        <v>NEUTRAL</v>
      </c>
      <c r="L580" s="5" t="str">
        <f>OBV!H580</f>
        <v>BEARISH DIVERGENCE</v>
      </c>
      <c r="M580" s="7">
        <f t="shared" si="90"/>
        <v>25</v>
      </c>
      <c r="N580" s="7">
        <f t="shared" si="91"/>
        <v>0</v>
      </c>
      <c r="O580" s="7">
        <f t="shared" si="92"/>
        <v>0</v>
      </c>
      <c r="P580" s="7">
        <f t="shared" si="93"/>
        <v>16.5</v>
      </c>
      <c r="Q580" s="8">
        <f t="shared" si="94"/>
        <v>11.225</v>
      </c>
      <c r="R580" s="8">
        <f t="shared" si="95"/>
        <v>9.125</v>
      </c>
      <c r="S580" s="8">
        <f t="shared" si="96"/>
        <v>11.175000000000001</v>
      </c>
      <c r="T580" s="8">
        <f t="shared" si="97"/>
        <v>10.375</v>
      </c>
      <c r="U580" s="7">
        <f t="shared" si="98"/>
        <v>10.508333333333335</v>
      </c>
      <c r="V580" s="7">
        <f t="shared" si="99"/>
        <v>10.475000000000001</v>
      </c>
    </row>
    <row r="581" spans="1:22" ht="13.5" x14ac:dyDescent="0.25">
      <c r="A581" s="3">
        <f>RSI!A581</f>
        <v>45447</v>
      </c>
      <c r="B581" s="2">
        <f>RSI!B581</f>
        <v>17.723299999999998</v>
      </c>
      <c r="C581" s="2">
        <f>RSI!I581</f>
        <v>57.193444782848275</v>
      </c>
      <c r="D581" s="2">
        <f>MACD!E581</f>
        <v>-1.504743463892666E-2</v>
      </c>
      <c r="E581" s="2">
        <f>MACD!F581</f>
        <v>-0.12923749611375995</v>
      </c>
      <c r="F581" s="2">
        <f>'Moving Avg'!D581</f>
        <v>17.45384</v>
      </c>
      <c r="G581" s="2">
        <f>'Moving Avg'!F581</f>
        <v>17.442539999999997</v>
      </c>
      <c r="H581" s="2">
        <f>'Moving Avg'!G581</f>
        <v>16.942568000000005</v>
      </c>
      <c r="I581" s="2">
        <f>'Moving Avg'!H581</f>
        <v>17.57304550000001</v>
      </c>
      <c r="J581" s="5" t="str">
        <f>OBV!F581</f>
        <v>BEARISH</v>
      </c>
      <c r="K581" s="5" t="str">
        <f>OBV!G581</f>
        <v>NEUTRAL</v>
      </c>
      <c r="L581" s="5" t="str">
        <f>OBV!H581</f>
        <v>CONFIRMED BEARISH</v>
      </c>
      <c r="M581" s="7">
        <f t="shared" si="90"/>
        <v>25</v>
      </c>
      <c r="N581" s="7">
        <f t="shared" si="91"/>
        <v>0</v>
      </c>
      <c r="O581" s="7">
        <f t="shared" si="92"/>
        <v>0</v>
      </c>
      <c r="P581" s="7">
        <f t="shared" si="93"/>
        <v>16.5</v>
      </c>
      <c r="Q581" s="8">
        <f t="shared" si="94"/>
        <v>11.225</v>
      </c>
      <c r="R581" s="8">
        <f t="shared" si="95"/>
        <v>9.125</v>
      </c>
      <c r="S581" s="8">
        <f t="shared" si="96"/>
        <v>11.175000000000001</v>
      </c>
      <c r="T581" s="8">
        <f t="shared" si="97"/>
        <v>10.375</v>
      </c>
      <c r="U581" s="7">
        <f t="shared" si="98"/>
        <v>10.508333333333335</v>
      </c>
      <c r="V581" s="7">
        <f t="shared" si="99"/>
        <v>10.475000000000001</v>
      </c>
    </row>
    <row r="582" spans="1:22" ht="13.5" x14ac:dyDescent="0.25">
      <c r="A582" s="3">
        <f>RSI!A582</f>
        <v>45448</v>
      </c>
      <c r="B582" s="2">
        <f>RSI!B582</f>
        <v>16.680199999999999</v>
      </c>
      <c r="C582" s="2">
        <f>RSI!I582</f>
        <v>41.73657557567676</v>
      </c>
      <c r="D582" s="2">
        <f>MACD!E582</f>
        <v>0.10390405803337899</v>
      </c>
      <c r="E582" s="2">
        <f>MACD!F582</f>
        <v>-8.2609185284332171E-2</v>
      </c>
      <c r="F582" s="2">
        <f>'Moving Avg'!D582</f>
        <v>17.380819999999996</v>
      </c>
      <c r="G582" s="2">
        <f>'Moving Avg'!F582</f>
        <v>17.429065000000001</v>
      </c>
      <c r="H582" s="2">
        <f>'Moving Avg'!G582</f>
        <v>16.944132000000007</v>
      </c>
      <c r="I582" s="2">
        <f>'Moving Avg'!H582</f>
        <v>17.558660000000007</v>
      </c>
      <c r="J582" s="5" t="str">
        <f>OBV!F582</f>
        <v>BEARISH</v>
      </c>
      <c r="K582" s="5" t="str">
        <f>OBV!G582</f>
        <v>NEUTRAL</v>
      </c>
      <c r="L582" s="5" t="str">
        <f>OBV!H582</f>
        <v>CONFIRMED BEARISH</v>
      </c>
      <c r="M582" s="7">
        <f t="shared" si="90"/>
        <v>25</v>
      </c>
      <c r="N582" s="7">
        <f t="shared" si="91"/>
        <v>0</v>
      </c>
      <c r="O582" s="7">
        <f t="shared" si="92"/>
        <v>0</v>
      </c>
      <c r="P582" s="7">
        <f t="shared" si="93"/>
        <v>16.5</v>
      </c>
      <c r="Q582" s="8">
        <f t="shared" si="94"/>
        <v>11.225</v>
      </c>
      <c r="R582" s="8">
        <f t="shared" si="95"/>
        <v>9.125</v>
      </c>
      <c r="S582" s="8">
        <f t="shared" si="96"/>
        <v>11.175000000000001</v>
      </c>
      <c r="T582" s="8">
        <f t="shared" si="97"/>
        <v>10.375</v>
      </c>
      <c r="U582" s="7">
        <f t="shared" si="98"/>
        <v>10.508333333333335</v>
      </c>
      <c r="V582" s="7">
        <f t="shared" si="99"/>
        <v>10.475000000000001</v>
      </c>
    </row>
    <row r="583" spans="1:22" ht="13.5" x14ac:dyDescent="0.25">
      <c r="A583" s="3">
        <f>RSI!A583</f>
        <v>45449</v>
      </c>
      <c r="B583" s="2">
        <f>RSI!B583</f>
        <v>17.3843</v>
      </c>
      <c r="C583" s="2">
        <f>RSI!I583</f>
        <v>51.303385186997133</v>
      </c>
      <c r="D583" s="2">
        <f>MACD!E583</f>
        <v>0.15224093624634349</v>
      </c>
      <c r="E583" s="2">
        <f>MACD!F583</f>
        <v>-3.563916097819704E-2</v>
      </c>
      <c r="F583" s="2">
        <f>'Moving Avg'!D583</f>
        <v>17.448619999999998</v>
      </c>
      <c r="G583" s="2">
        <f>'Moving Avg'!F583</f>
        <v>17.450795000000003</v>
      </c>
      <c r="H583" s="2">
        <f>'Moving Avg'!G583</f>
        <v>16.959778000000007</v>
      </c>
      <c r="I583" s="2">
        <f>'Moving Avg'!H583</f>
        <v>17.547795000000008</v>
      </c>
      <c r="J583" s="5" t="str">
        <f>OBV!F583</f>
        <v>BEARISH</v>
      </c>
      <c r="K583" s="5" t="str">
        <f>OBV!G583</f>
        <v>NEUTRAL</v>
      </c>
      <c r="L583" s="5" t="str">
        <f>OBV!H583</f>
        <v>BEARISH DIVERGENCE</v>
      </c>
      <c r="M583" s="7">
        <f t="shared" si="90"/>
        <v>25</v>
      </c>
      <c r="N583" s="7">
        <f t="shared" si="91"/>
        <v>0</v>
      </c>
      <c r="O583" s="7">
        <f t="shared" si="92"/>
        <v>0</v>
      </c>
      <c r="P583" s="7">
        <f t="shared" si="93"/>
        <v>16.5</v>
      </c>
      <c r="Q583" s="8">
        <f t="shared" si="94"/>
        <v>11.225</v>
      </c>
      <c r="R583" s="8">
        <f t="shared" si="95"/>
        <v>9.125</v>
      </c>
      <c r="S583" s="8">
        <f t="shared" si="96"/>
        <v>11.175000000000001</v>
      </c>
      <c r="T583" s="8">
        <f t="shared" si="97"/>
        <v>10.375</v>
      </c>
      <c r="U583" s="7">
        <f t="shared" si="98"/>
        <v>10.508333333333335</v>
      </c>
      <c r="V583" s="7">
        <f t="shared" si="99"/>
        <v>10.475000000000001</v>
      </c>
    </row>
    <row r="584" spans="1:22" ht="13.5" x14ac:dyDescent="0.25">
      <c r="A584" s="3">
        <f>RSI!A584</f>
        <v>45450</v>
      </c>
      <c r="B584" s="2">
        <f>RSI!B584</f>
        <v>17.3843</v>
      </c>
      <c r="C584" s="2">
        <f>RSI!I584</f>
        <v>51.303385186997133</v>
      </c>
      <c r="D584" s="2">
        <f>MACD!E584</f>
        <v>0.19253745409130119</v>
      </c>
      <c r="E584" s="2">
        <f>MACD!F584</f>
        <v>9.9961620357026104E-3</v>
      </c>
      <c r="F584" s="2">
        <f>'Moving Avg'!D584</f>
        <v>17.379079999999998</v>
      </c>
      <c r="G584" s="2">
        <f>'Moving Avg'!F584</f>
        <v>17.472525000000001</v>
      </c>
      <c r="H584" s="2">
        <f>'Moving Avg'!G584</f>
        <v>16.976294000000006</v>
      </c>
      <c r="I584" s="2">
        <f>'Moving Avg'!H584</f>
        <v>17.536973500000009</v>
      </c>
      <c r="J584" s="5" t="str">
        <f>OBV!F584</f>
        <v>BEARISH</v>
      </c>
      <c r="K584" s="5" t="str">
        <f>OBV!G584</f>
        <v>NEUTRAL</v>
      </c>
      <c r="L584" s="5" t="str">
        <f>OBV!H584</f>
        <v>CONFIRMED BEARISH</v>
      </c>
      <c r="M584" s="7">
        <f t="shared" si="90"/>
        <v>25</v>
      </c>
      <c r="N584" s="7">
        <f t="shared" si="91"/>
        <v>0</v>
      </c>
      <c r="O584" s="7">
        <f t="shared" si="92"/>
        <v>0</v>
      </c>
      <c r="P584" s="7">
        <f t="shared" si="93"/>
        <v>16.5</v>
      </c>
      <c r="Q584" s="8">
        <f t="shared" si="94"/>
        <v>11.225</v>
      </c>
      <c r="R584" s="8">
        <f t="shared" si="95"/>
        <v>9.125</v>
      </c>
      <c r="S584" s="8">
        <f t="shared" si="96"/>
        <v>11.175000000000001</v>
      </c>
      <c r="T584" s="8">
        <f t="shared" si="97"/>
        <v>10.375</v>
      </c>
      <c r="U584" s="7">
        <f t="shared" si="98"/>
        <v>10.508333333333335</v>
      </c>
      <c r="V584" s="7">
        <f t="shared" si="99"/>
        <v>10.475000000000001</v>
      </c>
    </row>
    <row r="585" spans="1:22" ht="13.5" x14ac:dyDescent="0.25">
      <c r="A585" s="3">
        <f>RSI!A585</f>
        <v>45453</v>
      </c>
      <c r="B585" s="2">
        <f>RSI!B585</f>
        <v>17.3843</v>
      </c>
      <c r="C585" s="2">
        <f>RSI!I585</f>
        <v>51.303385186997133</v>
      </c>
      <c r="D585" s="2">
        <f>MACD!E585</f>
        <v>0.16990609395169187</v>
      </c>
      <c r="E585" s="2">
        <f>MACD!F585</f>
        <v>4.197814841890047E-2</v>
      </c>
      <c r="F585" s="2">
        <f>'Moving Avg'!D585</f>
        <v>17.311279999999996</v>
      </c>
      <c r="G585" s="2">
        <f>'Moving Avg'!F585</f>
        <v>17.494255000000003</v>
      </c>
      <c r="H585" s="2">
        <f>'Moving Avg'!G585</f>
        <v>16.992810000000009</v>
      </c>
      <c r="I585" s="2">
        <f>'Moving Avg'!H585</f>
        <v>17.526238500000012</v>
      </c>
      <c r="J585" s="5" t="str">
        <f>OBV!F585</f>
        <v>BEARISH</v>
      </c>
      <c r="K585" s="5" t="str">
        <f>OBV!G585</f>
        <v>NEUTRAL</v>
      </c>
      <c r="L585" s="5" t="str">
        <f>OBV!H585</f>
        <v>CONFIRMED BEARISH</v>
      </c>
      <c r="M585" s="7">
        <f t="shared" si="90"/>
        <v>25</v>
      </c>
      <c r="N585" s="7">
        <f t="shared" si="91"/>
        <v>0</v>
      </c>
      <c r="O585" s="7">
        <f t="shared" si="92"/>
        <v>0</v>
      </c>
      <c r="P585" s="7">
        <f t="shared" si="93"/>
        <v>16.5</v>
      </c>
      <c r="Q585" s="8">
        <f t="shared" si="94"/>
        <v>11.225</v>
      </c>
      <c r="R585" s="8">
        <f t="shared" si="95"/>
        <v>9.125</v>
      </c>
      <c r="S585" s="8">
        <f t="shared" si="96"/>
        <v>11.175000000000001</v>
      </c>
      <c r="T585" s="8">
        <f t="shared" si="97"/>
        <v>10.375</v>
      </c>
      <c r="U585" s="7">
        <f t="shared" si="98"/>
        <v>10.508333333333335</v>
      </c>
      <c r="V585" s="7">
        <f t="shared" si="99"/>
        <v>10.475000000000001</v>
      </c>
    </row>
    <row r="586" spans="1:22" ht="13.5" x14ac:dyDescent="0.25">
      <c r="A586" s="3">
        <f>RSI!A586</f>
        <v>45454</v>
      </c>
      <c r="B586" s="2">
        <f>RSI!B586</f>
        <v>17.3843</v>
      </c>
      <c r="C586" s="2">
        <f>RSI!I586</f>
        <v>51.303385186997133</v>
      </c>
      <c r="D586" s="2">
        <f>MACD!E586</f>
        <v>0.20640795032149484</v>
      </c>
      <c r="E586" s="2">
        <f>MACD!F586</f>
        <v>7.4864108799419349E-2</v>
      </c>
      <c r="F586" s="2">
        <f>'Moving Avg'!D586</f>
        <v>17.243479999999998</v>
      </c>
      <c r="G586" s="2">
        <f>'Moving Avg'!F586</f>
        <v>17.494255000000003</v>
      </c>
      <c r="H586" s="2">
        <f>'Moving Avg'!G586</f>
        <v>17.010368000000007</v>
      </c>
      <c r="I586" s="2">
        <f>'Moving Avg'!H586</f>
        <v>17.51541700000001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  <c r="M586" s="7">
        <f t="shared" si="90"/>
        <v>25</v>
      </c>
      <c r="N586" s="7">
        <f t="shared" si="91"/>
        <v>0</v>
      </c>
      <c r="O586" s="7">
        <f t="shared" si="92"/>
        <v>0</v>
      </c>
      <c r="P586" s="7">
        <f t="shared" si="93"/>
        <v>16.5</v>
      </c>
      <c r="Q586" s="8">
        <f t="shared" si="94"/>
        <v>11.225</v>
      </c>
      <c r="R586" s="8">
        <f t="shared" si="95"/>
        <v>9.125</v>
      </c>
      <c r="S586" s="8">
        <f t="shared" si="96"/>
        <v>11.175000000000001</v>
      </c>
      <c r="T586" s="8">
        <f t="shared" si="97"/>
        <v>10.375</v>
      </c>
      <c r="U586" s="7">
        <f t="shared" si="98"/>
        <v>10.508333333333335</v>
      </c>
      <c r="V586" s="7">
        <f t="shared" si="99"/>
        <v>10.475000000000001</v>
      </c>
    </row>
    <row r="587" spans="1:22" ht="13.5" x14ac:dyDescent="0.25">
      <c r="A587" s="3">
        <f>RSI!A587</f>
        <v>45455</v>
      </c>
      <c r="B587" s="2">
        <f>RSI!B587</f>
        <v>16.341200000000001</v>
      </c>
      <c r="C587" s="2">
        <f>RSI!I587</f>
        <v>38.655613233388934</v>
      </c>
      <c r="D587" s="2">
        <f>MACD!E587</f>
        <v>0.205758316989332</v>
      </c>
      <c r="E587" s="2">
        <f>MACD!F587</f>
        <v>0.10104295043740188</v>
      </c>
      <c r="F587" s="2">
        <f>'Moving Avg'!D587</f>
        <v>17.17568</v>
      </c>
      <c r="G587" s="2">
        <f>'Moving Avg'!F587</f>
        <v>17.43167</v>
      </c>
      <c r="H587" s="2">
        <f>'Moving Avg'!G587</f>
        <v>17.006890000000006</v>
      </c>
      <c r="I587" s="2">
        <f>'Moving Avg'!H587</f>
        <v>17.499553500000008</v>
      </c>
      <c r="J587" s="5" t="str">
        <f>OBV!F587</f>
        <v>BULLISH</v>
      </c>
      <c r="K587" s="5" t="str">
        <f>OBV!G587</f>
        <v>NEUTRAL</v>
      </c>
      <c r="L587" s="5" t="str">
        <f>OBV!H587</f>
        <v>BULLISH DIVERGENCE</v>
      </c>
      <c r="M587" s="7">
        <f t="shared" si="90"/>
        <v>25</v>
      </c>
      <c r="N587" s="7">
        <f t="shared" si="91"/>
        <v>0</v>
      </c>
      <c r="O587" s="7">
        <f t="shared" si="92"/>
        <v>0</v>
      </c>
      <c r="P587" s="7">
        <f t="shared" si="93"/>
        <v>66.5</v>
      </c>
      <c r="Q587" s="8">
        <f t="shared" si="94"/>
        <v>18.725000000000001</v>
      </c>
      <c r="R587" s="8">
        <f t="shared" si="95"/>
        <v>21.625</v>
      </c>
      <c r="S587" s="8">
        <f t="shared" si="96"/>
        <v>33.674999999999997</v>
      </c>
      <c r="T587" s="8">
        <f t="shared" si="97"/>
        <v>22.875</v>
      </c>
      <c r="U587" s="7">
        <f t="shared" si="98"/>
        <v>24.675000000000001</v>
      </c>
      <c r="V587" s="7">
        <f t="shared" si="99"/>
        <v>24.225000000000001</v>
      </c>
    </row>
    <row r="588" spans="1:22" ht="13.5" x14ac:dyDescent="0.25">
      <c r="A588" s="3">
        <f>RSI!A588</f>
        <v>45456</v>
      </c>
      <c r="B588" s="2">
        <f>RSI!B588</f>
        <v>16.967099999999999</v>
      </c>
      <c r="C588" s="2">
        <f>RSI!I588</f>
        <v>47.085242982768079</v>
      </c>
      <c r="D588" s="2">
        <f>MACD!E588</f>
        <v>0.16456548954117878</v>
      </c>
      <c r="E588" s="2">
        <f>MACD!F588</f>
        <v>0.11374745825815727</v>
      </c>
      <c r="F588" s="2">
        <f>'Moving Avg'!D588</f>
        <v>17.09224</v>
      </c>
      <c r="G588" s="2">
        <f>'Moving Avg'!F588</f>
        <v>17.38908</v>
      </c>
      <c r="H588" s="2">
        <f>'Moving Avg'!G588</f>
        <v>17.015930000000004</v>
      </c>
      <c r="I588" s="2">
        <f>'Moving Avg'!H588</f>
        <v>17.487254000000011</v>
      </c>
      <c r="J588" s="5" t="str">
        <f>OBV!F588</f>
        <v>BULLISH</v>
      </c>
      <c r="K588" s="5" t="str">
        <f>OBV!G588</f>
        <v>NEUTRAL</v>
      </c>
      <c r="L588" s="5" t="str">
        <f>OBV!H588</f>
        <v>BULLISH DIVERGENCE</v>
      </c>
      <c r="M588" s="7">
        <f t="shared" si="90"/>
        <v>25</v>
      </c>
      <c r="N588" s="7">
        <f t="shared" si="91"/>
        <v>0</v>
      </c>
      <c r="O588" s="7">
        <f t="shared" si="92"/>
        <v>0</v>
      </c>
      <c r="P588" s="7">
        <f t="shared" si="93"/>
        <v>66.5</v>
      </c>
      <c r="Q588" s="8">
        <f t="shared" si="94"/>
        <v>18.725000000000001</v>
      </c>
      <c r="R588" s="8">
        <f t="shared" si="95"/>
        <v>21.625</v>
      </c>
      <c r="S588" s="8">
        <f t="shared" si="96"/>
        <v>33.674999999999997</v>
      </c>
      <c r="T588" s="8">
        <f t="shared" si="97"/>
        <v>22.875</v>
      </c>
      <c r="U588" s="7">
        <f t="shared" si="98"/>
        <v>24.675000000000001</v>
      </c>
      <c r="V588" s="7">
        <f t="shared" si="99"/>
        <v>24.225000000000001</v>
      </c>
    </row>
    <row r="589" spans="1:22" ht="13.5" x14ac:dyDescent="0.25">
      <c r="A589" s="3">
        <f>RSI!A589</f>
        <v>45457</v>
      </c>
      <c r="B589" s="2">
        <f>RSI!B589</f>
        <v>17.2974</v>
      </c>
      <c r="C589" s="2">
        <f>RSI!I589</f>
        <v>50.918269652229426</v>
      </c>
      <c r="D589" s="2">
        <f>MACD!E589</f>
        <v>0.21248717185910593</v>
      </c>
      <c r="E589" s="2">
        <f>MACD!F589</f>
        <v>0.133495400978347</v>
      </c>
      <c r="F589" s="2">
        <f>'Moving Avg'!D589</f>
        <v>17.074859999999997</v>
      </c>
      <c r="G589" s="2">
        <f>'Moving Avg'!F589</f>
        <v>17.363440000000001</v>
      </c>
      <c r="H589" s="2">
        <f>'Moving Avg'!G589</f>
        <v>17.031576000000005</v>
      </c>
      <c r="I589" s="2">
        <f>'Moving Avg'!H589</f>
        <v>17.476823500000009</v>
      </c>
      <c r="J589" s="5" t="str">
        <f>OBV!F589</f>
        <v>BULLISH</v>
      </c>
      <c r="K589" s="5" t="str">
        <f>OBV!G589</f>
        <v>NEUTRAL</v>
      </c>
      <c r="L589" s="5" t="str">
        <f>OBV!H589</f>
        <v>BULLISH DIVERGENCE</v>
      </c>
      <c r="M589" s="7">
        <f t="shared" si="90"/>
        <v>25</v>
      </c>
      <c r="N589" s="7">
        <f t="shared" si="91"/>
        <v>0</v>
      </c>
      <c r="O589" s="7">
        <f t="shared" si="92"/>
        <v>0</v>
      </c>
      <c r="P589" s="7">
        <f t="shared" si="93"/>
        <v>66.5</v>
      </c>
      <c r="Q589" s="8">
        <f t="shared" si="94"/>
        <v>18.725000000000001</v>
      </c>
      <c r="R589" s="8">
        <f t="shared" si="95"/>
        <v>21.625</v>
      </c>
      <c r="S589" s="8">
        <f t="shared" si="96"/>
        <v>33.674999999999997</v>
      </c>
      <c r="T589" s="8">
        <f t="shared" si="97"/>
        <v>22.875</v>
      </c>
      <c r="U589" s="7">
        <f t="shared" si="98"/>
        <v>24.675000000000001</v>
      </c>
      <c r="V589" s="7">
        <f t="shared" si="99"/>
        <v>24.225000000000001</v>
      </c>
    </row>
    <row r="590" spans="1:22" ht="13.5" x14ac:dyDescent="0.25">
      <c r="A590" s="3">
        <f>RSI!A590</f>
        <v>45461</v>
      </c>
      <c r="B590" s="2">
        <f>RSI!B590</f>
        <v>17.2974</v>
      </c>
      <c r="C590" s="2">
        <f>RSI!I590</f>
        <v>50.918269652229426</v>
      </c>
      <c r="D590" s="2">
        <f>MACD!E590</f>
        <v>0.25122538824085083</v>
      </c>
      <c r="E590" s="2">
        <f>MACD!F590</f>
        <v>0.15704139843084777</v>
      </c>
      <c r="F590" s="2">
        <f>'Moving Avg'!D590</f>
        <v>17.057479999999998</v>
      </c>
      <c r="G590" s="2">
        <f>'Moving Avg'!F590</f>
        <v>17.380824999999998</v>
      </c>
      <c r="H590" s="2">
        <f>'Moving Avg'!G590</f>
        <v>17.047222000000005</v>
      </c>
      <c r="I590" s="2">
        <f>'Moving Avg'!H590</f>
        <v>17.466393000000011</v>
      </c>
      <c r="J590" s="5" t="str">
        <f>OBV!F590</f>
        <v>BULLISH</v>
      </c>
      <c r="K590" s="5" t="str">
        <f>OBV!G590</f>
        <v>NEUTRAL</v>
      </c>
      <c r="L590" s="5" t="str">
        <f>OBV!H590</f>
        <v>BULLISH DIVERGENCE</v>
      </c>
      <c r="M590" s="7">
        <f t="shared" si="90"/>
        <v>25</v>
      </c>
      <c r="N590" s="7">
        <f t="shared" si="91"/>
        <v>0</v>
      </c>
      <c r="O590" s="7">
        <f t="shared" si="92"/>
        <v>0</v>
      </c>
      <c r="P590" s="7">
        <f t="shared" si="93"/>
        <v>66.5</v>
      </c>
      <c r="Q590" s="8">
        <f t="shared" si="94"/>
        <v>18.725000000000001</v>
      </c>
      <c r="R590" s="8">
        <f t="shared" si="95"/>
        <v>21.625</v>
      </c>
      <c r="S590" s="8">
        <f t="shared" si="96"/>
        <v>33.674999999999997</v>
      </c>
      <c r="T590" s="8">
        <f t="shared" si="97"/>
        <v>22.875</v>
      </c>
      <c r="U590" s="7">
        <f t="shared" si="98"/>
        <v>24.675000000000001</v>
      </c>
      <c r="V590" s="7">
        <f t="shared" si="99"/>
        <v>24.225000000000001</v>
      </c>
    </row>
    <row r="591" spans="1:22" ht="13.5" x14ac:dyDescent="0.25">
      <c r="A591" s="3">
        <f>RSI!A591</f>
        <v>45462</v>
      </c>
      <c r="B591" s="2">
        <f>RSI!B591</f>
        <v>16.9497</v>
      </c>
      <c r="C591" s="2">
        <f>RSI!I591</f>
        <v>46.781120850019491</v>
      </c>
      <c r="D591" s="2">
        <f>MACD!E591</f>
        <v>0.30932199209275169</v>
      </c>
      <c r="E591" s="2">
        <f>MACD!F591</f>
        <v>0.18749751716322857</v>
      </c>
      <c r="F591" s="2">
        <f>'Moving Avg'!D591</f>
        <v>16.970559999999999</v>
      </c>
      <c r="G591" s="2">
        <f>'Moving Avg'!F591</f>
        <v>17.337364999999998</v>
      </c>
      <c r="H591" s="2">
        <f>'Moving Avg'!G591</f>
        <v>17.055914000000005</v>
      </c>
      <c r="I591" s="2">
        <f>'Moving Avg'!H591</f>
        <v>17.45383300000001</v>
      </c>
      <c r="J591" s="5" t="str">
        <f>OBV!F591</f>
        <v>BULLISH</v>
      </c>
      <c r="K591" s="5" t="str">
        <f>OBV!G591</f>
        <v>NEUTRAL</v>
      </c>
      <c r="L591" s="5" t="str">
        <f>OBV!H591</f>
        <v>BULLISH DIVERGENCE</v>
      </c>
      <c r="M591" s="7">
        <f t="shared" si="90"/>
        <v>25</v>
      </c>
      <c r="N591" s="7">
        <f t="shared" si="91"/>
        <v>0</v>
      </c>
      <c r="O591" s="7">
        <f t="shared" si="92"/>
        <v>0</v>
      </c>
      <c r="P591" s="7">
        <f t="shared" si="93"/>
        <v>66.5</v>
      </c>
      <c r="Q591" s="8">
        <f t="shared" si="94"/>
        <v>18.725000000000001</v>
      </c>
      <c r="R591" s="8">
        <f t="shared" si="95"/>
        <v>21.625</v>
      </c>
      <c r="S591" s="8">
        <f t="shared" si="96"/>
        <v>33.674999999999997</v>
      </c>
      <c r="T591" s="8">
        <f t="shared" si="97"/>
        <v>22.875</v>
      </c>
      <c r="U591" s="7">
        <f t="shared" si="98"/>
        <v>24.675000000000001</v>
      </c>
      <c r="V591" s="7">
        <f t="shared" si="99"/>
        <v>24.225000000000001</v>
      </c>
    </row>
    <row r="592" spans="1:22" ht="13.5" x14ac:dyDescent="0.25">
      <c r="A592" s="3">
        <f>RSI!A592</f>
        <v>45463</v>
      </c>
      <c r="B592" s="2">
        <f>RSI!B592</f>
        <v>16.9497</v>
      </c>
      <c r="C592" s="2">
        <f>RSI!I592</f>
        <v>46.781120850019491</v>
      </c>
      <c r="D592" s="2">
        <f>MACD!E592</f>
        <v>0.19965326870500633</v>
      </c>
      <c r="E592" s="2">
        <f>MACD!F592</f>
        <v>0.18992866747158413</v>
      </c>
      <c r="F592" s="2">
        <f>'Moving Avg'!D592</f>
        <v>17.09226</v>
      </c>
      <c r="G592" s="2">
        <f>'Moving Avg'!F592</f>
        <v>17.296079999999996</v>
      </c>
      <c r="H592" s="2">
        <f>'Moving Avg'!G592</f>
        <v>17.064606000000005</v>
      </c>
      <c r="I592" s="2">
        <f>'Moving Avg'!H592</f>
        <v>17.441664000000014</v>
      </c>
      <c r="J592" s="5" t="str">
        <f>OBV!F592</f>
        <v>BULLISH</v>
      </c>
      <c r="K592" s="5" t="str">
        <f>OBV!G592</f>
        <v>NEUTRAL</v>
      </c>
      <c r="L592" s="5" t="str">
        <f>OBV!H592</f>
        <v>CONFIRMED BULLISH</v>
      </c>
      <c r="M592" s="7">
        <f t="shared" si="90"/>
        <v>25</v>
      </c>
      <c r="N592" s="7">
        <f t="shared" si="91"/>
        <v>0</v>
      </c>
      <c r="O592" s="7">
        <f t="shared" si="92"/>
        <v>0</v>
      </c>
      <c r="P592" s="7">
        <f t="shared" si="93"/>
        <v>83.5</v>
      </c>
      <c r="Q592" s="8">
        <f t="shared" si="94"/>
        <v>21.274999999999999</v>
      </c>
      <c r="R592" s="8">
        <f t="shared" si="95"/>
        <v>25.875</v>
      </c>
      <c r="S592" s="8">
        <f t="shared" si="96"/>
        <v>41.325000000000003</v>
      </c>
      <c r="T592" s="8">
        <f t="shared" si="97"/>
        <v>27.125</v>
      </c>
      <c r="U592" s="7">
        <f t="shared" si="98"/>
        <v>29.491666666666664</v>
      </c>
      <c r="V592" s="7">
        <f t="shared" si="99"/>
        <v>28.9</v>
      </c>
    </row>
    <row r="593" spans="1:22" ht="13.5" x14ac:dyDescent="0.25">
      <c r="A593" s="3">
        <f>RSI!A593</f>
        <v>45464</v>
      </c>
      <c r="B593" s="2">
        <f>RSI!B593</f>
        <v>16.9497</v>
      </c>
      <c r="C593" s="2">
        <f>RSI!I593</f>
        <v>46.781120850019491</v>
      </c>
      <c r="D593" s="2">
        <f>MACD!E593</f>
        <v>0.21670708065244071</v>
      </c>
      <c r="E593" s="2">
        <f>MACD!F593</f>
        <v>0.19528435010775547</v>
      </c>
      <c r="F593" s="2">
        <f>'Moving Avg'!D593</f>
        <v>17.088780000000003</v>
      </c>
      <c r="G593" s="2">
        <f>'Moving Avg'!F593</f>
        <v>17.256094999999998</v>
      </c>
      <c r="H593" s="2">
        <f>'Moving Avg'!G593</f>
        <v>17.073646000000007</v>
      </c>
      <c r="I593" s="2">
        <f>'Moving Avg'!H593</f>
        <v>17.429495000000017</v>
      </c>
      <c r="J593" s="5" t="str">
        <f>OBV!F593</f>
        <v>BULLISH</v>
      </c>
      <c r="K593" s="5" t="str">
        <f>OBV!G593</f>
        <v>NEUTRAL</v>
      </c>
      <c r="L593" s="5" t="str">
        <f>OBV!H593</f>
        <v>BULLISH DIVERGENCE</v>
      </c>
      <c r="M593" s="7">
        <f t="shared" si="90"/>
        <v>25</v>
      </c>
      <c r="N593" s="7">
        <f t="shared" si="91"/>
        <v>0</v>
      </c>
      <c r="O593" s="7">
        <f t="shared" si="92"/>
        <v>0</v>
      </c>
      <c r="P593" s="7">
        <f t="shared" si="93"/>
        <v>66.5</v>
      </c>
      <c r="Q593" s="8">
        <f t="shared" si="94"/>
        <v>18.725000000000001</v>
      </c>
      <c r="R593" s="8">
        <f t="shared" si="95"/>
        <v>21.625</v>
      </c>
      <c r="S593" s="8">
        <f t="shared" si="96"/>
        <v>33.674999999999997</v>
      </c>
      <c r="T593" s="8">
        <f t="shared" si="97"/>
        <v>22.875</v>
      </c>
      <c r="U593" s="7">
        <f t="shared" si="98"/>
        <v>24.675000000000001</v>
      </c>
      <c r="V593" s="7">
        <f t="shared" si="99"/>
        <v>24.225000000000001</v>
      </c>
    </row>
    <row r="594" spans="1:22" ht="13.5" x14ac:dyDescent="0.25">
      <c r="A594" s="3">
        <f>RSI!A594</f>
        <v>45467</v>
      </c>
      <c r="B594" s="2">
        <f>RSI!B594</f>
        <v>16.9497</v>
      </c>
      <c r="C594" s="2">
        <f>RSI!I594</f>
        <v>46.781120850019491</v>
      </c>
      <c r="D594" s="2">
        <f>MACD!E594</f>
        <v>0.23255143952120605</v>
      </c>
      <c r="E594" s="2">
        <f>MACD!F594</f>
        <v>0.2027377679904456</v>
      </c>
      <c r="F594" s="2">
        <f>'Moving Avg'!D594</f>
        <v>17.019240000000003</v>
      </c>
      <c r="G594" s="2">
        <f>'Moving Avg'!F594</f>
        <v>17.21611</v>
      </c>
      <c r="H594" s="2">
        <f>'Moving Avg'!G594</f>
        <v>17.081470000000003</v>
      </c>
      <c r="I594" s="2">
        <f>'Moving Avg'!H594</f>
        <v>17.417326000000017</v>
      </c>
      <c r="J594" s="5" t="str">
        <f>OBV!F594</f>
        <v>BEARISH</v>
      </c>
      <c r="K594" s="5" t="str">
        <f>OBV!G594</f>
        <v>NEUTRAL</v>
      </c>
      <c r="L594" s="5" t="str">
        <f>OBV!H594</f>
        <v>CONFIRMED BEARISH</v>
      </c>
      <c r="M594" s="7">
        <f t="shared" si="90"/>
        <v>25</v>
      </c>
      <c r="N594" s="7">
        <f t="shared" si="91"/>
        <v>0</v>
      </c>
      <c r="O594" s="7">
        <f t="shared" si="92"/>
        <v>0</v>
      </c>
      <c r="P594" s="7">
        <f t="shared" si="93"/>
        <v>16.5</v>
      </c>
      <c r="Q594" s="8">
        <f t="shared" si="94"/>
        <v>11.225</v>
      </c>
      <c r="R594" s="8">
        <f t="shared" si="95"/>
        <v>9.125</v>
      </c>
      <c r="S594" s="8">
        <f t="shared" si="96"/>
        <v>11.175000000000001</v>
      </c>
      <c r="T594" s="8">
        <f t="shared" si="97"/>
        <v>10.375</v>
      </c>
      <c r="U594" s="7">
        <f t="shared" si="98"/>
        <v>10.508333333333335</v>
      </c>
      <c r="V594" s="7">
        <f t="shared" si="99"/>
        <v>10.475000000000001</v>
      </c>
    </row>
    <row r="595" spans="1:22" ht="13.5" x14ac:dyDescent="0.25">
      <c r="A595" s="3">
        <f>RSI!A595</f>
        <v>45468</v>
      </c>
      <c r="B595" s="2">
        <f>RSI!B595</f>
        <v>16.9497</v>
      </c>
      <c r="C595" s="2">
        <f>RSI!I595</f>
        <v>46.781120850019491</v>
      </c>
      <c r="D595" s="2">
        <f>MACD!E595</f>
        <v>0.24726765869734635</v>
      </c>
      <c r="E595" s="2">
        <f>MACD!F595</f>
        <v>0.21164374613182574</v>
      </c>
      <c r="F595" s="2">
        <f>'Moving Avg'!D595</f>
        <v>16.9497</v>
      </c>
      <c r="G595" s="2">
        <f>'Moving Avg'!F595</f>
        <v>17.194380000000002</v>
      </c>
      <c r="H595" s="2">
        <f>'Moving Avg'!G595</f>
        <v>17.089294000000002</v>
      </c>
      <c r="I595" s="2">
        <f>'Moving Avg'!H595</f>
        <v>17.410937500000017</v>
      </c>
      <c r="J595" s="5" t="str">
        <f>OBV!F595</f>
        <v>BEARISH</v>
      </c>
      <c r="K595" s="5" t="str">
        <f>OBV!G595</f>
        <v>NEUTRAL</v>
      </c>
      <c r="L595" s="5" t="str">
        <f>OBV!H595</f>
        <v>CONFIRMED BEARISH</v>
      </c>
      <c r="M595" s="7">
        <f t="shared" si="90"/>
        <v>25</v>
      </c>
      <c r="N595" s="7">
        <f t="shared" si="91"/>
        <v>0</v>
      </c>
      <c r="O595" s="7">
        <f t="shared" si="92"/>
        <v>0</v>
      </c>
      <c r="P595" s="7">
        <f t="shared" si="93"/>
        <v>16.5</v>
      </c>
      <c r="Q595" s="8">
        <f t="shared" si="94"/>
        <v>11.225</v>
      </c>
      <c r="R595" s="8">
        <f t="shared" si="95"/>
        <v>9.125</v>
      </c>
      <c r="S595" s="8">
        <f t="shared" si="96"/>
        <v>11.175000000000001</v>
      </c>
      <c r="T595" s="8">
        <f t="shared" si="97"/>
        <v>10.375</v>
      </c>
      <c r="U595" s="7">
        <f t="shared" si="98"/>
        <v>10.508333333333335</v>
      </c>
      <c r="V595" s="7">
        <f t="shared" si="99"/>
        <v>10.475000000000001</v>
      </c>
    </row>
    <row r="596" spans="1:22" ht="13.5" x14ac:dyDescent="0.25">
      <c r="A596" s="3">
        <f>RSI!A596</f>
        <v>45469</v>
      </c>
      <c r="B596" s="2">
        <f>RSI!B596</f>
        <v>16.5151</v>
      </c>
      <c r="C596" s="2">
        <f>RSI!I596</f>
        <v>40.781796935689883</v>
      </c>
      <c r="D596" s="2">
        <f>MACD!E596</f>
        <v>0.29312489413509368</v>
      </c>
      <c r="E596" s="2">
        <f>MACD!F596</f>
        <v>0.22793997573247932</v>
      </c>
      <c r="F596" s="2">
        <f>'Moving Avg'!D596</f>
        <v>16.862780000000001</v>
      </c>
      <c r="G596" s="2">
        <f>'Moving Avg'!F596</f>
        <v>17.132664999999999</v>
      </c>
      <c r="H596" s="2">
        <f>'Moving Avg'!G596</f>
        <v>17.089294000000002</v>
      </c>
      <c r="I596" s="2">
        <f>'Moving Avg'!H596</f>
        <v>17.397899500000019</v>
      </c>
      <c r="J596" s="5" t="str">
        <f>OBV!F596</f>
        <v>BEARISH</v>
      </c>
      <c r="K596" s="5" t="str">
        <f>OBV!G596</f>
        <v>NEUTRAL</v>
      </c>
      <c r="L596" s="5" t="str">
        <f>OBV!H596</f>
        <v>CONFIRMED BEARISH</v>
      </c>
      <c r="M596" s="7">
        <f t="shared" si="90"/>
        <v>25</v>
      </c>
      <c r="N596" s="7">
        <f t="shared" si="91"/>
        <v>0</v>
      </c>
      <c r="O596" s="7">
        <f t="shared" si="92"/>
        <v>0</v>
      </c>
      <c r="P596" s="7">
        <f t="shared" si="93"/>
        <v>16.5</v>
      </c>
      <c r="Q596" s="8">
        <f t="shared" si="94"/>
        <v>11.225</v>
      </c>
      <c r="R596" s="8">
        <f t="shared" si="95"/>
        <v>9.125</v>
      </c>
      <c r="S596" s="8">
        <f t="shared" si="96"/>
        <v>11.175000000000001</v>
      </c>
      <c r="T596" s="8">
        <f t="shared" si="97"/>
        <v>10.375</v>
      </c>
      <c r="U596" s="7">
        <f t="shared" si="98"/>
        <v>10.508333333333335</v>
      </c>
      <c r="V596" s="7">
        <f t="shared" si="99"/>
        <v>10.475000000000001</v>
      </c>
    </row>
    <row r="597" spans="1:22" ht="13.5" x14ac:dyDescent="0.25">
      <c r="A597" s="3">
        <f>RSI!A597</f>
        <v>45470</v>
      </c>
      <c r="B597" s="2">
        <f>RSI!B597</f>
        <v>16.5151</v>
      </c>
      <c r="C597" s="2">
        <f>RSI!I597</f>
        <v>40.781796935689883</v>
      </c>
      <c r="D597" s="2">
        <f>MACD!E597</f>
        <v>0.17514096299218807</v>
      </c>
      <c r="E597" s="2">
        <f>MACD!F597</f>
        <v>0.21738017318442107</v>
      </c>
      <c r="F597" s="2">
        <f>'Moving Avg'!D597</f>
        <v>16.775860000000002</v>
      </c>
      <c r="G597" s="2">
        <f>'Moving Avg'!F597</f>
        <v>17.106155000000001</v>
      </c>
      <c r="H597" s="2">
        <f>'Moving Avg'!G597</f>
        <v>17.089294000000002</v>
      </c>
      <c r="I597" s="2">
        <f>'Moving Avg'!H597</f>
        <v>17.384861500000021</v>
      </c>
      <c r="J597" s="5" t="str">
        <f>OBV!F597</f>
        <v>BEARISH</v>
      </c>
      <c r="K597" s="5" t="str">
        <f>OBV!G597</f>
        <v>NEUTRAL</v>
      </c>
      <c r="L597" s="5" t="str">
        <f>OBV!H597</f>
        <v>CONFIRMED BEARISH</v>
      </c>
      <c r="M597" s="7">
        <f t="shared" si="90"/>
        <v>25</v>
      </c>
      <c r="N597" s="7">
        <f t="shared" si="91"/>
        <v>100</v>
      </c>
      <c r="O597" s="7">
        <f t="shared" si="92"/>
        <v>0</v>
      </c>
      <c r="P597" s="7">
        <f t="shared" si="93"/>
        <v>16.5</v>
      </c>
      <c r="Q597" s="8">
        <f t="shared" si="94"/>
        <v>46.225000000000001</v>
      </c>
      <c r="R597" s="8">
        <f t="shared" si="95"/>
        <v>29.125</v>
      </c>
      <c r="S597" s="8">
        <f t="shared" si="96"/>
        <v>26.175000000000001</v>
      </c>
      <c r="T597" s="8">
        <f t="shared" si="97"/>
        <v>35.375</v>
      </c>
      <c r="U597" s="7">
        <f t="shared" si="98"/>
        <v>33.841666666666661</v>
      </c>
      <c r="V597" s="7">
        <f t="shared" si="99"/>
        <v>34.224999999999994</v>
      </c>
    </row>
    <row r="598" spans="1:22" ht="13.5" x14ac:dyDescent="0.25">
      <c r="A598" s="3">
        <f>RSI!A598</f>
        <v>45471</v>
      </c>
      <c r="B598" s="2">
        <f>RSI!B598</f>
        <v>16.9497</v>
      </c>
      <c r="C598" s="2">
        <f>RSI!I598</f>
        <v>48.44901818496254</v>
      </c>
      <c r="D598" s="2">
        <f>MACD!E598</f>
        <v>0.14282545041022843</v>
      </c>
      <c r="E598" s="2">
        <f>MACD!F598</f>
        <v>0.20246922862958255</v>
      </c>
      <c r="F598" s="2">
        <f>'Moving Avg'!D598</f>
        <v>16.775860000000002</v>
      </c>
      <c r="G598" s="2">
        <f>'Moving Avg'!F598</f>
        <v>17.101375000000001</v>
      </c>
      <c r="H598" s="2">
        <f>'Moving Avg'!G598</f>
        <v>17.097986000000002</v>
      </c>
      <c r="I598" s="2">
        <f>'Moving Avg'!H598</f>
        <v>17.373996500000022</v>
      </c>
      <c r="J598" s="5" t="str">
        <f>OBV!F598</f>
        <v>BULLISH</v>
      </c>
      <c r="K598" s="5" t="str">
        <f>OBV!G598</f>
        <v>NEUTRAL</v>
      </c>
      <c r="L598" s="5" t="str">
        <f>OBV!H598</f>
        <v>NEUTRAL</v>
      </c>
      <c r="M598" s="7">
        <f t="shared" si="90"/>
        <v>25</v>
      </c>
      <c r="N598" s="7">
        <f t="shared" si="91"/>
        <v>100</v>
      </c>
      <c r="O598" s="7">
        <f t="shared" si="92"/>
        <v>0</v>
      </c>
      <c r="P598" s="7">
        <f t="shared" si="93"/>
        <v>49.5</v>
      </c>
      <c r="Q598" s="8">
        <f t="shared" si="94"/>
        <v>51.174999999999997</v>
      </c>
      <c r="R598" s="8">
        <f t="shared" si="95"/>
        <v>37.375</v>
      </c>
      <c r="S598" s="8">
        <f t="shared" si="96"/>
        <v>41.025000000000006</v>
      </c>
      <c r="T598" s="8">
        <f t="shared" si="97"/>
        <v>43.625</v>
      </c>
      <c r="U598" s="7">
        <f t="shared" si="98"/>
        <v>43.191666666666663</v>
      </c>
      <c r="V598" s="7">
        <f t="shared" si="99"/>
        <v>43.3</v>
      </c>
    </row>
    <row r="599" spans="1:22" ht="13.5" x14ac:dyDescent="0.25">
      <c r="A599" s="3">
        <f>RSI!A599</f>
        <v>45474</v>
      </c>
      <c r="B599" s="2">
        <f>RSI!B599</f>
        <v>17.366900000000001</v>
      </c>
      <c r="C599" s="2">
        <f>RSI!I599</f>
        <v>54.534611650861059</v>
      </c>
      <c r="D599" s="2">
        <f>MACD!E599</f>
        <v>0.13598935992111194</v>
      </c>
      <c r="E599" s="2">
        <f>MACD!F599</f>
        <v>0.18917325488788844</v>
      </c>
      <c r="F599" s="2">
        <f>'Moving Avg'!D599</f>
        <v>16.859299999999998</v>
      </c>
      <c r="G599" s="2">
        <f>'Moving Avg'!F599</f>
        <v>17.083120000000001</v>
      </c>
      <c r="H599" s="2">
        <f>'Moving Avg'!G599</f>
        <v>17.115022</v>
      </c>
      <c r="I599" s="2">
        <f>'Moving Avg'!H599</f>
        <v>17.365217500000025</v>
      </c>
      <c r="J599" s="5" t="str">
        <f>OBV!F599</f>
        <v>BULLISH</v>
      </c>
      <c r="K599" s="5" t="str">
        <f>OBV!G599</f>
        <v>NEUTRAL</v>
      </c>
      <c r="L599" s="5" t="str">
        <f>OBV!H599</f>
        <v>CONFIRMED BULLISH</v>
      </c>
      <c r="M599" s="7">
        <f t="shared" si="90"/>
        <v>25</v>
      </c>
      <c r="N599" s="7">
        <f t="shared" si="91"/>
        <v>100</v>
      </c>
      <c r="O599" s="7">
        <f t="shared" si="92"/>
        <v>0</v>
      </c>
      <c r="P599" s="7">
        <f t="shared" si="93"/>
        <v>83.5</v>
      </c>
      <c r="Q599" s="8">
        <f t="shared" si="94"/>
        <v>56.274999999999999</v>
      </c>
      <c r="R599" s="8">
        <f t="shared" si="95"/>
        <v>45.875</v>
      </c>
      <c r="S599" s="8">
        <f t="shared" si="96"/>
        <v>56.325000000000003</v>
      </c>
      <c r="T599" s="8">
        <f t="shared" si="97"/>
        <v>52.125</v>
      </c>
      <c r="U599" s="7">
        <f t="shared" si="98"/>
        <v>52.82500000000001</v>
      </c>
      <c r="V599" s="7">
        <f t="shared" si="99"/>
        <v>52.650000000000006</v>
      </c>
    </row>
    <row r="600" spans="1:22" ht="13.5" x14ac:dyDescent="0.25">
      <c r="A600" s="3">
        <f>RSI!A600</f>
        <v>45475</v>
      </c>
      <c r="B600" s="2">
        <f>RSI!B600</f>
        <v>16.5151</v>
      </c>
      <c r="C600" s="2">
        <f>RSI!I600</f>
        <v>43.296428854504164</v>
      </c>
      <c r="D600" s="2">
        <f>MACD!E600</f>
        <v>0.191387985778114</v>
      </c>
      <c r="E600" s="2">
        <f>MACD!F600</f>
        <v>0.18961620106593358</v>
      </c>
      <c r="F600" s="2">
        <f>'Moving Avg'!D600</f>
        <v>16.772380000000002</v>
      </c>
      <c r="G600" s="2">
        <f>'Moving Avg'!F600</f>
        <v>17.022710000000004</v>
      </c>
      <c r="H600" s="2">
        <f>'Moving Avg'!G600</f>
        <v>17.115022</v>
      </c>
      <c r="I600" s="2">
        <f>'Moving Avg'!H600</f>
        <v>17.352179500000023</v>
      </c>
      <c r="J600" s="5" t="str">
        <f>OBV!F600</f>
        <v>BULLISH</v>
      </c>
      <c r="K600" s="5" t="str">
        <f>OBV!G600</f>
        <v>NEUTRAL</v>
      </c>
      <c r="L600" s="5" t="str">
        <f>OBV!H600</f>
        <v>BULLISH DIVERGENCE</v>
      </c>
      <c r="M600" s="7">
        <f t="shared" si="90"/>
        <v>25</v>
      </c>
      <c r="N600" s="7">
        <f t="shared" si="91"/>
        <v>0</v>
      </c>
      <c r="O600" s="7">
        <f t="shared" si="92"/>
        <v>0</v>
      </c>
      <c r="P600" s="7">
        <f t="shared" si="93"/>
        <v>66.5</v>
      </c>
      <c r="Q600" s="8">
        <f t="shared" si="94"/>
        <v>18.725000000000001</v>
      </c>
      <c r="R600" s="8">
        <f t="shared" si="95"/>
        <v>21.625</v>
      </c>
      <c r="S600" s="8">
        <f t="shared" si="96"/>
        <v>33.674999999999997</v>
      </c>
      <c r="T600" s="8">
        <f t="shared" si="97"/>
        <v>22.875</v>
      </c>
      <c r="U600" s="7">
        <f t="shared" si="98"/>
        <v>24.675000000000001</v>
      </c>
      <c r="V600" s="7">
        <f t="shared" si="99"/>
        <v>24.225000000000001</v>
      </c>
    </row>
    <row r="601" spans="1:22" ht="13.5" x14ac:dyDescent="0.25">
      <c r="A601" s="3">
        <f>RSI!A601</f>
        <v>45476</v>
      </c>
      <c r="B601" s="2">
        <f>RSI!B601</f>
        <v>16.8628</v>
      </c>
      <c r="C601" s="2">
        <f>RSI!I601</f>
        <v>48.006472072570432</v>
      </c>
      <c r="D601" s="2">
        <f>MACD!E601</f>
        <v>0.16227764437515901</v>
      </c>
      <c r="E601" s="2">
        <f>MACD!F601</f>
        <v>0.18414848972777867</v>
      </c>
      <c r="F601" s="2">
        <f>'Moving Avg'!D601</f>
        <v>16.841919999999998</v>
      </c>
      <c r="G601" s="2">
        <f>'Moving Avg'!F601</f>
        <v>16.979685</v>
      </c>
      <c r="H601" s="2">
        <f>'Moving Avg'!G601</f>
        <v>17.121976000000004</v>
      </c>
      <c r="I601" s="2">
        <f>'Moving Avg'!H601</f>
        <v>17.340923500000027</v>
      </c>
      <c r="J601" s="5" t="str">
        <f>OBV!F601</f>
        <v>BULLISH</v>
      </c>
      <c r="K601" s="5" t="str">
        <f>OBV!G601</f>
        <v>NEUTRAL</v>
      </c>
      <c r="L601" s="5" t="str">
        <f>OBV!H601</f>
        <v>CONFIRMED BULLISH</v>
      </c>
      <c r="M601" s="7">
        <f t="shared" si="90"/>
        <v>25</v>
      </c>
      <c r="N601" s="7">
        <f t="shared" si="91"/>
        <v>100</v>
      </c>
      <c r="O601" s="7">
        <f t="shared" si="92"/>
        <v>0</v>
      </c>
      <c r="P601" s="7">
        <f t="shared" si="93"/>
        <v>83.5</v>
      </c>
      <c r="Q601" s="8">
        <f t="shared" si="94"/>
        <v>56.274999999999999</v>
      </c>
      <c r="R601" s="8">
        <f t="shared" si="95"/>
        <v>45.875</v>
      </c>
      <c r="S601" s="8">
        <f t="shared" si="96"/>
        <v>56.325000000000003</v>
      </c>
      <c r="T601" s="8">
        <f t="shared" si="97"/>
        <v>52.125</v>
      </c>
      <c r="U601" s="7">
        <f t="shared" si="98"/>
        <v>52.82500000000001</v>
      </c>
      <c r="V601" s="7">
        <f t="shared" si="99"/>
        <v>52.650000000000006</v>
      </c>
    </row>
    <row r="602" spans="1:22" ht="13.5" x14ac:dyDescent="0.25">
      <c r="A602" s="3">
        <f>RSI!A602</f>
        <v>45477</v>
      </c>
      <c r="B602" s="2">
        <f>RSI!B602</f>
        <v>16.636800000000001</v>
      </c>
      <c r="C602" s="2">
        <f>RSI!I602</f>
        <v>45.368573821476495</v>
      </c>
      <c r="D602" s="2">
        <f>MACD!E602</f>
        <v>0.15535213308366735</v>
      </c>
      <c r="E602" s="2">
        <f>MACD!F602</f>
        <v>0.17838921839895641</v>
      </c>
      <c r="F602" s="2">
        <f>'Moving Avg'!D602</f>
        <v>16.86626</v>
      </c>
      <c r="G602" s="2">
        <f>'Moving Avg'!F602</f>
        <v>16.977515</v>
      </c>
      <c r="H602" s="2">
        <f>'Moving Avg'!G602</f>
        <v>17.124410000000001</v>
      </c>
      <c r="I602" s="2">
        <f>'Moving Avg'!H602</f>
        <v>17.328537500000028</v>
      </c>
      <c r="J602" s="5" t="str">
        <f>OBV!F602</f>
        <v>BULLISH</v>
      </c>
      <c r="K602" s="5" t="str">
        <f>OBV!G602</f>
        <v>NEUTRAL</v>
      </c>
      <c r="L602" s="5" t="str">
        <f>OBV!H602</f>
        <v>CONFIRMED BULLISH</v>
      </c>
      <c r="M602" s="7">
        <f t="shared" si="90"/>
        <v>25</v>
      </c>
      <c r="N602" s="7">
        <f t="shared" si="91"/>
        <v>100</v>
      </c>
      <c r="O602" s="7">
        <f t="shared" si="92"/>
        <v>0</v>
      </c>
      <c r="P602" s="7">
        <f t="shared" si="93"/>
        <v>83.5</v>
      </c>
      <c r="Q602" s="8">
        <f t="shared" si="94"/>
        <v>56.274999999999999</v>
      </c>
      <c r="R602" s="8">
        <f t="shared" si="95"/>
        <v>45.875</v>
      </c>
      <c r="S602" s="8">
        <f t="shared" si="96"/>
        <v>56.325000000000003</v>
      </c>
      <c r="T602" s="8">
        <f t="shared" si="97"/>
        <v>52.125</v>
      </c>
      <c r="U602" s="7">
        <f t="shared" si="98"/>
        <v>52.82500000000001</v>
      </c>
      <c r="V602" s="7">
        <f t="shared" si="99"/>
        <v>52.650000000000006</v>
      </c>
    </row>
    <row r="603" spans="1:22" ht="13.5" x14ac:dyDescent="0.25">
      <c r="A603" s="3">
        <f>RSI!A603</f>
        <v>45478</v>
      </c>
      <c r="B603" s="2">
        <f>RSI!B603</f>
        <v>17.2974</v>
      </c>
      <c r="C603" s="2">
        <f>RSI!I603</f>
        <v>53.424738956009634</v>
      </c>
      <c r="D603" s="2">
        <f>MACD!E603</f>
        <v>0.10278824665206088</v>
      </c>
      <c r="E603" s="2">
        <f>MACD!F603</f>
        <v>0.16326902404957733</v>
      </c>
      <c r="F603" s="2">
        <f>'Moving Avg'!D603</f>
        <v>16.9358</v>
      </c>
      <c r="G603" s="2">
        <f>'Moving Avg'!F603</f>
        <v>16.97317</v>
      </c>
      <c r="H603" s="2">
        <f>'Moving Avg'!G603</f>
        <v>17.140056000000001</v>
      </c>
      <c r="I603" s="2">
        <f>'Moving Avg'!H603</f>
        <v>17.319454500000028</v>
      </c>
      <c r="J603" s="5" t="str">
        <f>OBV!F603</f>
        <v>BULLISH</v>
      </c>
      <c r="K603" s="5" t="str">
        <f>OBV!G603</f>
        <v>NEUTRAL</v>
      </c>
      <c r="L603" s="5" t="str">
        <f>OBV!H603</f>
        <v>CONFIRMED BULLISH</v>
      </c>
      <c r="M603" s="7">
        <f t="shared" si="90"/>
        <v>25</v>
      </c>
      <c r="N603" s="7">
        <f t="shared" si="91"/>
        <v>100</v>
      </c>
      <c r="O603" s="7">
        <f t="shared" si="92"/>
        <v>0</v>
      </c>
      <c r="P603" s="7">
        <f t="shared" si="93"/>
        <v>83.5</v>
      </c>
      <c r="Q603" s="8">
        <f t="shared" si="94"/>
        <v>56.274999999999999</v>
      </c>
      <c r="R603" s="8">
        <f t="shared" si="95"/>
        <v>45.875</v>
      </c>
      <c r="S603" s="8">
        <f t="shared" si="96"/>
        <v>56.325000000000003</v>
      </c>
      <c r="T603" s="8">
        <f t="shared" si="97"/>
        <v>52.125</v>
      </c>
      <c r="U603" s="7">
        <f t="shared" si="98"/>
        <v>52.82500000000001</v>
      </c>
      <c r="V603" s="7">
        <f t="shared" si="99"/>
        <v>52.650000000000006</v>
      </c>
    </row>
    <row r="604" spans="1:22" ht="13.5" x14ac:dyDescent="0.25">
      <c r="A604" s="3">
        <f>RSI!A604</f>
        <v>45481</v>
      </c>
      <c r="B604" s="2">
        <f>RSI!B604</f>
        <v>17.253900000000002</v>
      </c>
      <c r="C604" s="2">
        <f>RSI!I604</f>
        <v>52.871840192358377</v>
      </c>
      <c r="D604" s="2">
        <f>MACD!E604</f>
        <v>5.9694167577131196E-2</v>
      </c>
      <c r="E604" s="2">
        <f>MACD!F604</f>
        <v>0.14255405275508812</v>
      </c>
      <c r="F604" s="2">
        <f>'Moving Avg'!D604</f>
        <v>16.9132</v>
      </c>
      <c r="G604" s="2">
        <f>'Moving Avg'!F604</f>
        <v>16.966649999999998</v>
      </c>
      <c r="H604" s="2">
        <f>'Moving Avg'!G604</f>
        <v>17.154831999999999</v>
      </c>
      <c r="I604" s="2">
        <f>'Moving Avg'!H604</f>
        <v>17.310154000000029</v>
      </c>
      <c r="J604" s="5" t="str">
        <f>OBV!F604</f>
        <v>BEARISH</v>
      </c>
      <c r="K604" s="5" t="str">
        <f>OBV!G604</f>
        <v>NEUTRAL</v>
      </c>
      <c r="L604" s="5" t="str">
        <f>OBV!H604</f>
        <v>CONFIRMED BEARISH</v>
      </c>
      <c r="M604" s="7">
        <f t="shared" si="90"/>
        <v>25</v>
      </c>
      <c r="N604" s="7">
        <f t="shared" si="91"/>
        <v>100</v>
      </c>
      <c r="O604" s="7">
        <f t="shared" si="92"/>
        <v>0</v>
      </c>
      <c r="P604" s="7">
        <f t="shared" si="93"/>
        <v>16.5</v>
      </c>
      <c r="Q604" s="8">
        <f t="shared" si="94"/>
        <v>46.225000000000001</v>
      </c>
      <c r="R604" s="8">
        <f t="shared" si="95"/>
        <v>29.125</v>
      </c>
      <c r="S604" s="8">
        <f t="shared" si="96"/>
        <v>26.175000000000001</v>
      </c>
      <c r="T604" s="8">
        <f t="shared" si="97"/>
        <v>35.375</v>
      </c>
      <c r="U604" s="7">
        <f t="shared" si="98"/>
        <v>33.841666666666661</v>
      </c>
      <c r="V604" s="7">
        <f t="shared" si="99"/>
        <v>34.224999999999994</v>
      </c>
    </row>
    <row r="605" spans="1:22" ht="13.5" x14ac:dyDescent="0.25">
      <c r="A605" s="3">
        <f>RSI!A605</f>
        <v>45482</v>
      </c>
      <c r="B605" s="2">
        <f>RSI!B605</f>
        <v>17.175699999999999</v>
      </c>
      <c r="C605" s="2">
        <f>RSI!I605</f>
        <v>51.833321239424528</v>
      </c>
      <c r="D605" s="2">
        <f>MACD!E605</f>
        <v>2.7576650722675566E-2</v>
      </c>
      <c r="E605" s="2">
        <f>MACD!F605</f>
        <v>0.11955857234860562</v>
      </c>
      <c r="F605" s="2">
        <f>'Moving Avg'!D605</f>
        <v>17.045319999999997</v>
      </c>
      <c r="G605" s="2">
        <f>'Moving Avg'!F605</f>
        <v>16.956219999999998</v>
      </c>
      <c r="H605" s="2">
        <f>'Moving Avg'!G605</f>
        <v>17.168043999999998</v>
      </c>
      <c r="I605" s="2">
        <f>'Moving Avg'!H605</f>
        <v>17.300506000000031</v>
      </c>
      <c r="J605" s="5" t="str">
        <f>OBV!F605</f>
        <v>BEARISH</v>
      </c>
      <c r="K605" s="5" t="str">
        <f>OBV!G605</f>
        <v>NEUTRAL</v>
      </c>
      <c r="L605" s="5" t="str">
        <f>OBV!H605</f>
        <v>BEARISH DIVERGENCE</v>
      </c>
      <c r="M605" s="7">
        <f t="shared" si="90"/>
        <v>25</v>
      </c>
      <c r="N605" s="7">
        <f t="shared" si="91"/>
        <v>100</v>
      </c>
      <c r="O605" s="7">
        <f t="shared" si="92"/>
        <v>0</v>
      </c>
      <c r="P605" s="7">
        <f t="shared" si="93"/>
        <v>16.5</v>
      </c>
      <c r="Q605" s="8">
        <f t="shared" si="94"/>
        <v>46.225000000000001</v>
      </c>
      <c r="R605" s="8">
        <f t="shared" si="95"/>
        <v>29.125</v>
      </c>
      <c r="S605" s="8">
        <f t="shared" si="96"/>
        <v>26.175000000000001</v>
      </c>
      <c r="T605" s="8">
        <f t="shared" si="97"/>
        <v>35.375</v>
      </c>
      <c r="U605" s="7">
        <f t="shared" si="98"/>
        <v>33.841666666666661</v>
      </c>
      <c r="V605" s="7">
        <f t="shared" si="99"/>
        <v>34.224999999999994</v>
      </c>
    </row>
    <row r="606" spans="1:22" ht="13.5" x14ac:dyDescent="0.25">
      <c r="A606" s="3">
        <f>RSI!A606</f>
        <v>45483</v>
      </c>
      <c r="B606" s="2">
        <f>RSI!B606</f>
        <v>17.175699999999999</v>
      </c>
      <c r="C606" s="2">
        <f>RSI!I606</f>
        <v>51.833321239424528</v>
      </c>
      <c r="D606" s="2">
        <f>MACD!E606</f>
        <v>-6.7337946821101724E-2</v>
      </c>
      <c r="E606" s="2">
        <f>MACD!F606</f>
        <v>8.2179268514664144E-2</v>
      </c>
      <c r="F606" s="2">
        <f>'Moving Avg'!D606</f>
        <v>17.107900000000001</v>
      </c>
      <c r="G606" s="2">
        <f>'Moving Avg'!F606</f>
        <v>16.945789999999999</v>
      </c>
      <c r="H606" s="2">
        <f>'Moving Avg'!G606</f>
        <v>17.181255999999998</v>
      </c>
      <c r="I606" s="2">
        <f>'Moving Avg'!H606</f>
        <v>17.290858000000028</v>
      </c>
      <c r="J606" s="5" t="str">
        <f>OBV!F606</f>
        <v>BEARISH</v>
      </c>
      <c r="K606" s="5" t="str">
        <f>OBV!G606</f>
        <v>NEUTRAL</v>
      </c>
      <c r="L606" s="5" t="str">
        <f>OBV!H606</f>
        <v>BEARISH DIVERGENCE</v>
      </c>
      <c r="M606" s="7">
        <f t="shared" si="90"/>
        <v>25</v>
      </c>
      <c r="N606" s="7">
        <f t="shared" si="91"/>
        <v>100</v>
      </c>
      <c r="O606" s="7">
        <f t="shared" si="92"/>
        <v>0</v>
      </c>
      <c r="P606" s="7">
        <f t="shared" si="93"/>
        <v>16.5</v>
      </c>
      <c r="Q606" s="8">
        <f t="shared" si="94"/>
        <v>46.225000000000001</v>
      </c>
      <c r="R606" s="8">
        <f t="shared" si="95"/>
        <v>29.125</v>
      </c>
      <c r="S606" s="8">
        <f t="shared" si="96"/>
        <v>26.175000000000001</v>
      </c>
      <c r="T606" s="8">
        <f t="shared" si="97"/>
        <v>35.375</v>
      </c>
      <c r="U606" s="7">
        <f t="shared" si="98"/>
        <v>33.841666666666661</v>
      </c>
      <c r="V606" s="7">
        <f t="shared" si="99"/>
        <v>34.224999999999994</v>
      </c>
    </row>
    <row r="607" spans="1:22" ht="13.5" x14ac:dyDescent="0.25">
      <c r="A607" s="3">
        <f>RSI!A607</f>
        <v>45484</v>
      </c>
      <c r="B607" s="2">
        <f>RSI!B607</f>
        <v>17.175699999999999</v>
      </c>
      <c r="C607" s="2">
        <f>RSI!I607</f>
        <v>51.833321239424528</v>
      </c>
      <c r="D607" s="2">
        <f>MACD!E607</f>
        <v>-0.14846205661384815</v>
      </c>
      <c r="E607" s="2">
        <f>MACD!F607</f>
        <v>3.6051003488961689E-2</v>
      </c>
      <c r="F607" s="2">
        <f>'Moving Avg'!D607</f>
        <v>17.215679999999999</v>
      </c>
      <c r="G607" s="2">
        <f>'Moving Avg'!F607</f>
        <v>16.987514999999998</v>
      </c>
      <c r="H607" s="2">
        <f>'Moving Avg'!G607</f>
        <v>17.194468000000001</v>
      </c>
      <c r="I607" s="2">
        <f>'Moving Avg'!H607</f>
        <v>17.281992000000027</v>
      </c>
      <c r="J607" s="5" t="str">
        <f>OBV!F607</f>
        <v>BEARISH</v>
      </c>
      <c r="K607" s="5" t="str">
        <f>OBV!G607</f>
        <v>NEUTRAL</v>
      </c>
      <c r="L607" s="5" t="str">
        <f>OBV!H607</f>
        <v>BEARISH DIVERGENCE</v>
      </c>
      <c r="M607" s="7">
        <f t="shared" si="90"/>
        <v>25</v>
      </c>
      <c r="N607" s="7">
        <f t="shared" si="91"/>
        <v>100</v>
      </c>
      <c r="O607" s="7">
        <f t="shared" si="92"/>
        <v>0</v>
      </c>
      <c r="P607" s="7">
        <f t="shared" si="93"/>
        <v>16.5</v>
      </c>
      <c r="Q607" s="8">
        <f t="shared" si="94"/>
        <v>46.225000000000001</v>
      </c>
      <c r="R607" s="8">
        <f t="shared" si="95"/>
        <v>29.125</v>
      </c>
      <c r="S607" s="8">
        <f t="shared" si="96"/>
        <v>26.175000000000001</v>
      </c>
      <c r="T607" s="8">
        <f t="shared" si="97"/>
        <v>35.375</v>
      </c>
      <c r="U607" s="7">
        <f t="shared" si="98"/>
        <v>33.841666666666661</v>
      </c>
      <c r="V607" s="7">
        <f t="shared" si="99"/>
        <v>34.224999999999994</v>
      </c>
    </row>
    <row r="608" spans="1:22" ht="13.5" x14ac:dyDescent="0.25">
      <c r="A608" s="3">
        <f>RSI!A608</f>
        <v>45485</v>
      </c>
      <c r="B608" s="2">
        <f>RSI!B608</f>
        <v>16.819299999999998</v>
      </c>
      <c r="C608" s="2">
        <f>RSI!I608</f>
        <v>46.620725759778139</v>
      </c>
      <c r="D608" s="2">
        <f>MACD!E608</f>
        <v>-0.1245956234701211</v>
      </c>
      <c r="E608" s="2">
        <f>MACD!F608</f>
        <v>3.9216780971451301E-3</v>
      </c>
      <c r="F608" s="2">
        <f>'Moving Avg'!D608</f>
        <v>17.120060000000002</v>
      </c>
      <c r="G608" s="2">
        <f>'Moving Avg'!F608</f>
        <v>16.980125000000001</v>
      </c>
      <c r="H608" s="2">
        <f>'Moving Avg'!G608</f>
        <v>17.193946</v>
      </c>
      <c r="I608" s="2">
        <f>'Moving Avg'!H608</f>
        <v>17.271344000000028</v>
      </c>
      <c r="J608" s="5" t="str">
        <f>OBV!F608</f>
        <v>BEARISH</v>
      </c>
      <c r="K608" s="5" t="str">
        <f>OBV!G608</f>
        <v>NEUTRAL</v>
      </c>
      <c r="L608" s="5" t="str">
        <f>OBV!H608</f>
        <v>CONFIRMED BEARISH</v>
      </c>
      <c r="M608" s="7">
        <f t="shared" si="90"/>
        <v>25</v>
      </c>
      <c r="N608" s="7">
        <f t="shared" si="91"/>
        <v>100</v>
      </c>
      <c r="O608" s="7">
        <f t="shared" si="92"/>
        <v>0</v>
      </c>
      <c r="P608" s="7">
        <f t="shared" si="93"/>
        <v>16.5</v>
      </c>
      <c r="Q608" s="8">
        <f t="shared" si="94"/>
        <v>46.225000000000001</v>
      </c>
      <c r="R608" s="8">
        <f t="shared" si="95"/>
        <v>29.125</v>
      </c>
      <c r="S608" s="8">
        <f t="shared" si="96"/>
        <v>26.175000000000001</v>
      </c>
      <c r="T608" s="8">
        <f t="shared" si="97"/>
        <v>35.375</v>
      </c>
      <c r="U608" s="7">
        <f t="shared" si="98"/>
        <v>33.841666666666661</v>
      </c>
      <c r="V608" s="7">
        <f t="shared" si="99"/>
        <v>34.224999999999994</v>
      </c>
    </row>
    <row r="609" spans="1:22" ht="13.5" x14ac:dyDescent="0.25">
      <c r="A609" s="3">
        <f>RSI!A609</f>
        <v>45488</v>
      </c>
      <c r="B609" s="2">
        <f>RSI!B609</f>
        <v>16.819299999999998</v>
      </c>
      <c r="C609" s="2">
        <f>RSI!I609</f>
        <v>46.620725759778139</v>
      </c>
      <c r="D609" s="2">
        <f>MACD!E609</f>
        <v>-3.8806302648449531E-2</v>
      </c>
      <c r="E609" s="2">
        <f>MACD!F609</f>
        <v>-4.6239180519738023E-3</v>
      </c>
      <c r="F609" s="2">
        <f>'Moving Avg'!D609</f>
        <v>17.033139999999996</v>
      </c>
      <c r="G609" s="2">
        <f>'Moving Avg'!F609</f>
        <v>16.956220000000002</v>
      </c>
      <c r="H609" s="2">
        <f>'Moving Avg'!G609</f>
        <v>17.182646000000002</v>
      </c>
      <c r="I609" s="2">
        <f>'Moving Avg'!H609</f>
        <v>17.260696000000028</v>
      </c>
      <c r="J609" s="5" t="str">
        <f>OBV!F609</f>
        <v>BEARISH</v>
      </c>
      <c r="K609" s="5" t="str">
        <f>OBV!G609</f>
        <v>NEUTRAL</v>
      </c>
      <c r="L609" s="5" t="str">
        <f>OBV!H609</f>
        <v>CONFIRMED BEARISH</v>
      </c>
      <c r="M609" s="7">
        <f t="shared" si="90"/>
        <v>25</v>
      </c>
      <c r="N609" s="7">
        <f t="shared" si="91"/>
        <v>100</v>
      </c>
      <c r="O609" s="7">
        <f t="shared" si="92"/>
        <v>0</v>
      </c>
      <c r="P609" s="7">
        <f t="shared" si="93"/>
        <v>16.5</v>
      </c>
      <c r="Q609" s="8">
        <f t="shared" si="94"/>
        <v>46.225000000000001</v>
      </c>
      <c r="R609" s="8">
        <f t="shared" si="95"/>
        <v>29.125</v>
      </c>
      <c r="S609" s="8">
        <f t="shared" si="96"/>
        <v>26.175000000000001</v>
      </c>
      <c r="T609" s="8">
        <f t="shared" si="97"/>
        <v>35.375</v>
      </c>
      <c r="U609" s="7">
        <f t="shared" si="98"/>
        <v>33.841666666666661</v>
      </c>
      <c r="V609" s="7">
        <f t="shared" si="99"/>
        <v>34.224999999999994</v>
      </c>
    </row>
    <row r="610" spans="1:22" ht="13.5" x14ac:dyDescent="0.25">
      <c r="A610" s="3">
        <f>RSI!A610</f>
        <v>45489</v>
      </c>
      <c r="B610" s="2">
        <f>RSI!B610</f>
        <v>16.819299999999998</v>
      </c>
      <c r="C610" s="2">
        <f>RSI!I610</f>
        <v>46.620725759778139</v>
      </c>
      <c r="D610" s="2">
        <f>MACD!E610</f>
        <v>-9.5955908242316923E-2</v>
      </c>
      <c r="E610" s="2">
        <f>MACD!F610</f>
        <v>-2.2890316090042426E-2</v>
      </c>
      <c r="F610" s="2">
        <f>'Moving Avg'!D610</f>
        <v>16.961859999999998</v>
      </c>
      <c r="G610" s="2">
        <f>'Moving Avg'!F610</f>
        <v>16.932314999999999</v>
      </c>
      <c r="H610" s="2">
        <f>'Moving Avg'!G610</f>
        <v>17.171346</v>
      </c>
      <c r="I610" s="2">
        <f>'Moving Avg'!H610</f>
        <v>17.250482500000029</v>
      </c>
      <c r="J610" s="5" t="str">
        <f>OBV!F610</f>
        <v>BEARISH</v>
      </c>
      <c r="K610" s="5" t="str">
        <f>OBV!G610</f>
        <v>NEUTRAL</v>
      </c>
      <c r="L610" s="5" t="str">
        <f>OBV!H610</f>
        <v>CONFIRMED BEARISH</v>
      </c>
      <c r="M610" s="7">
        <f t="shared" si="90"/>
        <v>25</v>
      </c>
      <c r="N610" s="7">
        <f t="shared" si="91"/>
        <v>100</v>
      </c>
      <c r="O610" s="7">
        <f t="shared" si="92"/>
        <v>0</v>
      </c>
      <c r="P610" s="7">
        <f t="shared" si="93"/>
        <v>16.5</v>
      </c>
      <c r="Q610" s="8">
        <f t="shared" si="94"/>
        <v>46.225000000000001</v>
      </c>
      <c r="R610" s="8">
        <f t="shared" si="95"/>
        <v>29.125</v>
      </c>
      <c r="S610" s="8">
        <f t="shared" si="96"/>
        <v>26.175000000000001</v>
      </c>
      <c r="T610" s="8">
        <f t="shared" si="97"/>
        <v>35.375</v>
      </c>
      <c r="U610" s="7">
        <f t="shared" si="98"/>
        <v>33.841666666666661</v>
      </c>
      <c r="V610" s="7">
        <f t="shared" si="99"/>
        <v>34.224999999999994</v>
      </c>
    </row>
    <row r="611" spans="1:22" ht="13.5" x14ac:dyDescent="0.25">
      <c r="A611" s="3">
        <f>RSI!A611</f>
        <v>45490</v>
      </c>
      <c r="B611" s="2">
        <f>RSI!B611</f>
        <v>16.819299999999998</v>
      </c>
      <c r="C611" s="2">
        <f>RSI!I611</f>
        <v>46.620725759778139</v>
      </c>
      <c r="D611" s="2">
        <f>MACD!E611</f>
        <v>-8.9612084610816822E-2</v>
      </c>
      <c r="E611" s="2">
        <f>MACD!F611</f>
        <v>-3.6234669794197309E-2</v>
      </c>
      <c r="F611" s="2">
        <f>'Moving Avg'!D611</f>
        <v>16.89058</v>
      </c>
      <c r="G611" s="2">
        <f>'Moving Avg'!F611</f>
        <v>16.925795000000001</v>
      </c>
      <c r="H611" s="2">
        <f>'Moving Avg'!G611</f>
        <v>17.168737999999998</v>
      </c>
      <c r="I611" s="2">
        <f>'Moving Avg'!H611</f>
        <v>17.240269000000026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  <c r="M611" s="7">
        <f t="shared" si="90"/>
        <v>25</v>
      </c>
      <c r="N611" s="7">
        <f t="shared" si="91"/>
        <v>100</v>
      </c>
      <c r="O611" s="7">
        <f t="shared" si="92"/>
        <v>0</v>
      </c>
      <c r="P611" s="7">
        <f t="shared" si="93"/>
        <v>16.5</v>
      </c>
      <c r="Q611" s="8">
        <f t="shared" si="94"/>
        <v>46.225000000000001</v>
      </c>
      <c r="R611" s="8">
        <f t="shared" si="95"/>
        <v>29.125</v>
      </c>
      <c r="S611" s="8">
        <f t="shared" si="96"/>
        <v>26.175000000000001</v>
      </c>
      <c r="T611" s="8">
        <f t="shared" si="97"/>
        <v>35.375</v>
      </c>
      <c r="U611" s="7">
        <f t="shared" si="98"/>
        <v>33.841666666666661</v>
      </c>
      <c r="V611" s="7">
        <f t="shared" si="99"/>
        <v>34.224999999999994</v>
      </c>
    </row>
    <row r="612" spans="1:22" ht="13.5" x14ac:dyDescent="0.25">
      <c r="A612" s="3">
        <f>RSI!A612</f>
        <v>45491</v>
      </c>
      <c r="B612" s="2">
        <f>RSI!B612</f>
        <v>16.819299999999998</v>
      </c>
      <c r="C612" s="2">
        <f>RSI!I612</f>
        <v>46.620725759778139</v>
      </c>
      <c r="D612" s="2">
        <f>MACD!E612</f>
        <v>-0.11789413635695567</v>
      </c>
      <c r="E612" s="2">
        <f>MACD!F612</f>
        <v>-5.2566563106748981E-2</v>
      </c>
      <c r="F612" s="2">
        <f>'Moving Avg'!D612</f>
        <v>16.819299999999998</v>
      </c>
      <c r="G612" s="2">
        <f>'Moving Avg'!F612</f>
        <v>16.919275000000003</v>
      </c>
      <c r="H612" s="2">
        <f>'Moving Avg'!G612</f>
        <v>17.166129999999999</v>
      </c>
      <c r="I612" s="2">
        <f>'Moving Avg'!H612</f>
        <v>17.230490500000027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  <c r="M612" s="7">
        <f t="shared" si="90"/>
        <v>25</v>
      </c>
      <c r="N612" s="7">
        <f t="shared" si="91"/>
        <v>100</v>
      </c>
      <c r="O612" s="7">
        <f t="shared" si="92"/>
        <v>0</v>
      </c>
      <c r="P612" s="7">
        <f t="shared" si="93"/>
        <v>16.5</v>
      </c>
      <c r="Q612" s="8">
        <f t="shared" si="94"/>
        <v>46.225000000000001</v>
      </c>
      <c r="R612" s="8">
        <f t="shared" si="95"/>
        <v>29.125</v>
      </c>
      <c r="S612" s="8">
        <f t="shared" si="96"/>
        <v>26.175000000000001</v>
      </c>
      <c r="T612" s="8">
        <f t="shared" si="97"/>
        <v>35.375</v>
      </c>
      <c r="U612" s="7">
        <f t="shared" si="98"/>
        <v>33.841666666666661</v>
      </c>
      <c r="V612" s="7">
        <f t="shared" si="99"/>
        <v>34.224999999999994</v>
      </c>
    </row>
    <row r="613" spans="1:22" ht="13.5" x14ac:dyDescent="0.25">
      <c r="A613" s="3">
        <f>RSI!A613</f>
        <v>45492</v>
      </c>
      <c r="B613" s="2">
        <f>RSI!B613</f>
        <v>16.819299999999998</v>
      </c>
      <c r="C613" s="2">
        <f>RSI!I613</f>
        <v>46.620725759778146</v>
      </c>
      <c r="D613" s="2">
        <f>MACD!E613</f>
        <v>-3.9157918934620284E-2</v>
      </c>
      <c r="E613" s="2">
        <f>MACD!F613</f>
        <v>-4.9884834272323243E-2</v>
      </c>
      <c r="F613" s="2">
        <f>'Moving Avg'!D613</f>
        <v>16.819299999999998</v>
      </c>
      <c r="G613" s="2">
        <f>'Moving Avg'!F613</f>
        <v>16.912755000000001</v>
      </c>
      <c r="H613" s="2">
        <f>'Moving Avg'!G613</f>
        <v>17.163522</v>
      </c>
      <c r="I613" s="2">
        <f>'Moving Avg'!H613</f>
        <v>17.220712000000027</v>
      </c>
      <c r="J613" s="5" t="str">
        <f>OBV!F613</f>
        <v>NEUTRAL</v>
      </c>
      <c r="K613" s="5" t="str">
        <f>OBV!G613</f>
        <v>NEUTRAL</v>
      </c>
      <c r="L613" s="5" t="str">
        <f>OBV!H613</f>
        <v>NEUTRAL</v>
      </c>
      <c r="M613" s="7">
        <f t="shared" si="90"/>
        <v>25</v>
      </c>
      <c r="N613" s="7">
        <f t="shared" si="91"/>
        <v>0</v>
      </c>
      <c r="O613" s="7">
        <f t="shared" si="92"/>
        <v>0</v>
      </c>
      <c r="P613" s="7">
        <f t="shared" si="93"/>
        <v>33</v>
      </c>
      <c r="Q613" s="8">
        <f t="shared" si="94"/>
        <v>13.7</v>
      </c>
      <c r="R613" s="8">
        <f t="shared" si="95"/>
        <v>13.25</v>
      </c>
      <c r="S613" s="8">
        <f t="shared" si="96"/>
        <v>18.600000000000001</v>
      </c>
      <c r="T613" s="8">
        <f t="shared" si="97"/>
        <v>14.5</v>
      </c>
      <c r="U613" s="7">
        <f t="shared" si="98"/>
        <v>15.183333333333332</v>
      </c>
      <c r="V613" s="7">
        <f t="shared" si="99"/>
        <v>15.012499999999999</v>
      </c>
    </row>
    <row r="614" spans="1:22" ht="13.5" x14ac:dyDescent="0.25">
      <c r="A614" s="3">
        <f>RSI!A614</f>
        <v>45495</v>
      </c>
      <c r="B614" s="2">
        <f>RSI!B614</f>
        <v>16.793199999999999</v>
      </c>
      <c r="C614" s="2">
        <f>RSI!I614</f>
        <v>46.091215885869929</v>
      </c>
      <c r="D614" s="2">
        <f>MACD!E614</f>
        <v>2.3665703478144451E-2</v>
      </c>
      <c r="E614" s="2">
        <f>MACD!F614</f>
        <v>-3.5174726722229703E-2</v>
      </c>
      <c r="F614" s="2">
        <f>'Moving Avg'!D614</f>
        <v>16.814079999999997</v>
      </c>
      <c r="G614" s="2">
        <f>'Moving Avg'!F614</f>
        <v>16.90493</v>
      </c>
      <c r="H614" s="2">
        <f>'Moving Avg'!G614</f>
        <v>17.160391999999998</v>
      </c>
      <c r="I614" s="2">
        <f>'Moving Avg'!H614</f>
        <v>17.210803000000027</v>
      </c>
      <c r="J614" s="5" t="str">
        <f>OBV!F614</f>
        <v>BEARISH</v>
      </c>
      <c r="K614" s="5" t="str">
        <f>OBV!G614</f>
        <v>NEUTRAL</v>
      </c>
      <c r="L614" s="5" t="str">
        <f>OBV!H614</f>
        <v>CONFIRMED BEARISH</v>
      </c>
      <c r="M614" s="7">
        <f t="shared" si="90"/>
        <v>25</v>
      </c>
      <c r="N614" s="7">
        <f t="shared" si="91"/>
        <v>0</v>
      </c>
      <c r="O614" s="7">
        <f t="shared" si="92"/>
        <v>0</v>
      </c>
      <c r="P614" s="7">
        <f t="shared" si="93"/>
        <v>16.5</v>
      </c>
      <c r="Q614" s="8">
        <f t="shared" si="94"/>
        <v>11.225</v>
      </c>
      <c r="R614" s="8">
        <f t="shared" si="95"/>
        <v>9.125</v>
      </c>
      <c r="S614" s="8">
        <f t="shared" si="96"/>
        <v>11.175000000000001</v>
      </c>
      <c r="T614" s="8">
        <f t="shared" si="97"/>
        <v>10.375</v>
      </c>
      <c r="U614" s="7">
        <f t="shared" si="98"/>
        <v>10.508333333333335</v>
      </c>
      <c r="V614" s="7">
        <f t="shared" si="99"/>
        <v>10.475000000000001</v>
      </c>
    </row>
    <row r="615" spans="1:22" ht="13.5" x14ac:dyDescent="0.25">
      <c r="A615" s="3">
        <f>RSI!A615</f>
        <v>45496</v>
      </c>
      <c r="B615" s="2">
        <f>RSI!B615</f>
        <v>16.7758</v>
      </c>
      <c r="C615" s="2">
        <f>RSI!I615</f>
        <v>45.718412712060903</v>
      </c>
      <c r="D615" s="2">
        <f>MACD!E615</f>
        <v>6.7125057750502037E-2</v>
      </c>
      <c r="E615" s="2">
        <f>MACD!F615</f>
        <v>-1.4714769827683357E-2</v>
      </c>
      <c r="F615" s="2">
        <f>'Moving Avg'!D615</f>
        <v>16.80538</v>
      </c>
      <c r="G615" s="2">
        <f>'Moving Avg'!F615</f>
        <v>16.896235000000001</v>
      </c>
      <c r="H615" s="2">
        <f>'Moving Avg'!G615</f>
        <v>17.156914</v>
      </c>
      <c r="I615" s="2">
        <f>'Moving Avg'!H615</f>
        <v>17.200807000000033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  <c r="M615" s="7">
        <f t="shared" si="90"/>
        <v>25</v>
      </c>
      <c r="N615" s="7">
        <f t="shared" si="91"/>
        <v>0</v>
      </c>
      <c r="O615" s="7">
        <f t="shared" si="92"/>
        <v>0</v>
      </c>
      <c r="P615" s="7">
        <f t="shared" si="93"/>
        <v>16.5</v>
      </c>
      <c r="Q615" s="8">
        <f t="shared" si="94"/>
        <v>11.225</v>
      </c>
      <c r="R615" s="8">
        <f t="shared" si="95"/>
        <v>9.125</v>
      </c>
      <c r="S615" s="8">
        <f t="shared" si="96"/>
        <v>11.175000000000001</v>
      </c>
      <c r="T615" s="8">
        <f t="shared" si="97"/>
        <v>10.375</v>
      </c>
      <c r="U615" s="7">
        <f t="shared" si="98"/>
        <v>10.508333333333335</v>
      </c>
      <c r="V615" s="7">
        <f t="shared" si="99"/>
        <v>10.475000000000001</v>
      </c>
    </row>
    <row r="616" spans="1:22" ht="13.5" x14ac:dyDescent="0.25">
      <c r="A616" s="3">
        <f>RSI!A616</f>
        <v>45497</v>
      </c>
      <c r="B616" s="2">
        <f>RSI!B616</f>
        <v>17.509</v>
      </c>
      <c r="C616" s="2">
        <f>RSI!I616</f>
        <v>60.292757895860838</v>
      </c>
      <c r="D616" s="2">
        <f>MACD!E616</f>
        <v>5.0655605311462182E-2</v>
      </c>
      <c r="E616" s="2">
        <f>MACD!F616</f>
        <v>-1.6406947998542486E-3</v>
      </c>
      <c r="F616" s="2">
        <f>'Moving Avg'!D616</f>
        <v>16.94332</v>
      </c>
      <c r="G616" s="2">
        <f>'Moving Avg'!F616</f>
        <v>16.945930000000001</v>
      </c>
      <c r="H616" s="2">
        <f>'Moving Avg'!G616</f>
        <v>17.159407999999999</v>
      </c>
      <c r="I616" s="2">
        <f>'Moving Avg'!H616</f>
        <v>17.194477000000031</v>
      </c>
      <c r="J616" s="5" t="str">
        <f>OBV!F616</f>
        <v>BEARISH</v>
      </c>
      <c r="K616" s="5" t="str">
        <f>OBV!G616</f>
        <v>NEUTRAL</v>
      </c>
      <c r="L616" s="5" t="str">
        <f>OBV!H616</f>
        <v>CONFIRMED BEARISH</v>
      </c>
      <c r="M616" s="7">
        <f t="shared" si="90"/>
        <v>25</v>
      </c>
      <c r="N616" s="7">
        <f t="shared" si="91"/>
        <v>0</v>
      </c>
      <c r="O616" s="7">
        <f t="shared" si="92"/>
        <v>0</v>
      </c>
      <c r="P616" s="7">
        <f t="shared" si="93"/>
        <v>16.5</v>
      </c>
      <c r="Q616" s="8">
        <f t="shared" si="94"/>
        <v>11.225</v>
      </c>
      <c r="R616" s="8">
        <f t="shared" si="95"/>
        <v>9.125</v>
      </c>
      <c r="S616" s="8">
        <f t="shared" si="96"/>
        <v>11.175000000000001</v>
      </c>
      <c r="T616" s="8">
        <f t="shared" si="97"/>
        <v>10.375</v>
      </c>
      <c r="U616" s="7">
        <f t="shared" si="98"/>
        <v>10.508333333333335</v>
      </c>
      <c r="V616" s="7">
        <f t="shared" si="99"/>
        <v>10.475000000000001</v>
      </c>
    </row>
    <row r="617" spans="1:22" ht="13.5" x14ac:dyDescent="0.25">
      <c r="A617" s="3">
        <f>RSI!A617</f>
        <v>45499</v>
      </c>
      <c r="B617" s="2">
        <f>RSI!B617</f>
        <v>17.875699999999998</v>
      </c>
      <c r="C617" s="2">
        <f>RSI!I617</f>
        <v>65.309484188563886</v>
      </c>
      <c r="D617" s="2">
        <f>MACD!E617</f>
        <v>6.2136627417146428E-3</v>
      </c>
      <c r="E617" s="2">
        <f>MACD!F617</f>
        <v>-6.9823291540470258E-5</v>
      </c>
      <c r="F617" s="2">
        <f>'Moving Avg'!D617</f>
        <v>17.154599999999999</v>
      </c>
      <c r="G617" s="2">
        <f>'Moving Avg'!F617</f>
        <v>17.013960000000004</v>
      </c>
      <c r="H617" s="2">
        <f>'Moving Avg'!G617</f>
        <v>17.165064000000001</v>
      </c>
      <c r="I617" s="2">
        <f>'Moving Avg'!H617</f>
        <v>17.189980500000033</v>
      </c>
      <c r="J617" s="5" t="str">
        <f>OBV!F617</f>
        <v>BEARISH</v>
      </c>
      <c r="K617" s="5" t="str">
        <f>OBV!G617</f>
        <v>NEUTRAL</v>
      </c>
      <c r="L617" s="5" t="str">
        <f>OBV!H617</f>
        <v>BEARISH DIVERGENCE</v>
      </c>
      <c r="M617" s="7">
        <f t="shared" si="90"/>
        <v>25</v>
      </c>
      <c r="N617" s="7">
        <f t="shared" si="91"/>
        <v>0</v>
      </c>
      <c r="O617" s="7">
        <f t="shared" si="92"/>
        <v>0</v>
      </c>
      <c r="P617" s="7">
        <f t="shared" si="93"/>
        <v>16.5</v>
      </c>
      <c r="Q617" s="8">
        <f t="shared" si="94"/>
        <v>11.225</v>
      </c>
      <c r="R617" s="8">
        <f t="shared" si="95"/>
        <v>9.125</v>
      </c>
      <c r="S617" s="8">
        <f t="shared" si="96"/>
        <v>11.175000000000001</v>
      </c>
      <c r="T617" s="8">
        <f t="shared" si="97"/>
        <v>10.375</v>
      </c>
      <c r="U617" s="7">
        <f t="shared" si="98"/>
        <v>10.508333333333335</v>
      </c>
      <c r="V617" s="7">
        <f t="shared" si="99"/>
        <v>10.475000000000001</v>
      </c>
    </row>
    <row r="618" spans="1:22" ht="13.5" x14ac:dyDescent="0.25">
      <c r="A618" s="3">
        <f>RSI!A618</f>
        <v>45502</v>
      </c>
      <c r="B618" s="2">
        <f>RSI!B618</f>
        <v>18.013200000000001</v>
      </c>
      <c r="C618" s="2">
        <f>RSI!I618</f>
        <v>66.993427926992297</v>
      </c>
      <c r="D618" s="2">
        <f>MACD!E618</f>
        <v>-0.10166949639688383</v>
      </c>
      <c r="E618" s="2">
        <f>MACD!F618</f>
        <v>-2.0389757912609142E-2</v>
      </c>
      <c r="F618" s="2">
        <f>'Moving Avg'!D618</f>
        <v>17.393380000000001</v>
      </c>
      <c r="G618" s="2">
        <f>'Moving Avg'!F618</f>
        <v>17.067135</v>
      </c>
      <c r="H618" s="2">
        <f>'Moving Avg'!G618</f>
        <v>17.168950000000002</v>
      </c>
      <c r="I618" s="2">
        <f>'Moving Avg'!H618</f>
        <v>17.186171500000029</v>
      </c>
      <c r="J618" s="5" t="str">
        <f>OBV!F618</f>
        <v>BEARISH</v>
      </c>
      <c r="K618" s="5" t="str">
        <f>OBV!G618</f>
        <v>NEUTRAL</v>
      </c>
      <c r="L618" s="5" t="str">
        <f>OBV!H618</f>
        <v>BEARISH DIVERGENCE</v>
      </c>
      <c r="M618" s="7">
        <f t="shared" si="90"/>
        <v>25</v>
      </c>
      <c r="N618" s="7">
        <f t="shared" si="91"/>
        <v>100</v>
      </c>
      <c r="O618" s="7">
        <f t="shared" si="92"/>
        <v>50</v>
      </c>
      <c r="P618" s="7">
        <f t="shared" si="93"/>
        <v>16.5</v>
      </c>
      <c r="Q618" s="8">
        <f t="shared" si="94"/>
        <v>53.725000000000001</v>
      </c>
      <c r="R618" s="8">
        <f t="shared" si="95"/>
        <v>46.625</v>
      </c>
      <c r="S618" s="8">
        <f t="shared" si="96"/>
        <v>38.674999999999997</v>
      </c>
      <c r="T618" s="8">
        <f t="shared" si="97"/>
        <v>47.875</v>
      </c>
      <c r="U618" s="7">
        <f t="shared" si="98"/>
        <v>46.341666666666661</v>
      </c>
      <c r="V618" s="7">
        <f t="shared" si="99"/>
        <v>46.724999999999994</v>
      </c>
    </row>
    <row r="619" spans="1:22" ht="13.5" x14ac:dyDescent="0.25">
      <c r="A619" s="3">
        <f>RSI!A619</f>
        <v>45503</v>
      </c>
      <c r="B619" s="2">
        <f>RSI!B619</f>
        <v>18.013200000000001</v>
      </c>
      <c r="C619" s="2">
        <f>RSI!I619</f>
        <v>66.993427926992297</v>
      </c>
      <c r="D619" s="2">
        <f>MACD!E619</f>
        <v>-0.19864041029297397</v>
      </c>
      <c r="E619" s="2">
        <f>MACD!F619</f>
        <v>-5.603988838868211E-2</v>
      </c>
      <c r="F619" s="2">
        <f>'Moving Avg'!D619</f>
        <v>17.63738</v>
      </c>
      <c r="G619" s="2">
        <f>'Moving Avg'!F619</f>
        <v>17.099449999999997</v>
      </c>
      <c r="H619" s="2">
        <f>'Moving Avg'!G619</f>
        <v>17.173010000000001</v>
      </c>
      <c r="I619" s="2">
        <f>'Moving Avg'!H619</f>
        <v>17.182362500000028</v>
      </c>
      <c r="J619" s="5" t="str">
        <f>OBV!F619</f>
        <v>BEARISH</v>
      </c>
      <c r="K619" s="5" t="str">
        <f>OBV!G619</f>
        <v>NEUTRAL</v>
      </c>
      <c r="L619" s="5" t="str">
        <f>OBV!H619</f>
        <v>BEARISH DIVERGENCE</v>
      </c>
      <c r="M619" s="7">
        <f t="shared" si="90"/>
        <v>25</v>
      </c>
      <c r="N619" s="7">
        <f t="shared" si="91"/>
        <v>100</v>
      </c>
      <c r="O619" s="7">
        <f t="shared" si="92"/>
        <v>50</v>
      </c>
      <c r="P619" s="7">
        <f t="shared" si="93"/>
        <v>16.5</v>
      </c>
      <c r="Q619" s="8">
        <f t="shared" si="94"/>
        <v>53.725000000000001</v>
      </c>
      <c r="R619" s="8">
        <f t="shared" si="95"/>
        <v>46.625</v>
      </c>
      <c r="S619" s="8">
        <f t="shared" si="96"/>
        <v>38.674999999999997</v>
      </c>
      <c r="T619" s="8">
        <f t="shared" si="97"/>
        <v>47.875</v>
      </c>
      <c r="U619" s="7">
        <f t="shared" si="98"/>
        <v>46.341666666666661</v>
      </c>
      <c r="V619" s="7">
        <f t="shared" si="99"/>
        <v>46.724999999999994</v>
      </c>
    </row>
    <row r="620" spans="1:22" ht="13.5" x14ac:dyDescent="0.25">
      <c r="A620" s="3">
        <f>RSI!A620</f>
        <v>45504</v>
      </c>
      <c r="B620" s="2">
        <f>RSI!B620</f>
        <v>18.013200000000001</v>
      </c>
      <c r="C620" s="2">
        <f>RSI!I620</f>
        <v>66.993427926992297</v>
      </c>
      <c r="D620" s="2">
        <f>MACD!E620</f>
        <v>-0.28595676265836545</v>
      </c>
      <c r="E620" s="2">
        <f>MACD!F620</f>
        <v>-0.10202326324261879</v>
      </c>
      <c r="F620" s="2">
        <f>'Moving Avg'!D620</f>
        <v>17.884859999999996</v>
      </c>
      <c r="G620" s="2">
        <f>'Moving Avg'!F620</f>
        <v>17.174354999999998</v>
      </c>
      <c r="H620" s="2">
        <f>'Moving Avg'!G620</f>
        <v>17.194280000000003</v>
      </c>
      <c r="I620" s="2">
        <f>'Moving Avg'!H620</f>
        <v>17.178814000000031</v>
      </c>
      <c r="J620" s="5" t="str">
        <f>OBV!F620</f>
        <v>BULLISH</v>
      </c>
      <c r="K620" s="5" t="str">
        <f>OBV!G620</f>
        <v>NEUTRAL</v>
      </c>
      <c r="L620" s="5" t="str">
        <f>OBV!H620</f>
        <v>CONFIRMED BULLISH</v>
      </c>
      <c r="M620" s="7">
        <f t="shared" si="90"/>
        <v>25</v>
      </c>
      <c r="N620" s="7">
        <f t="shared" si="91"/>
        <v>100</v>
      </c>
      <c r="O620" s="7">
        <f t="shared" si="92"/>
        <v>50</v>
      </c>
      <c r="P620" s="7">
        <f t="shared" si="93"/>
        <v>83.5</v>
      </c>
      <c r="Q620" s="8">
        <f t="shared" si="94"/>
        <v>63.774999999999999</v>
      </c>
      <c r="R620" s="8">
        <f t="shared" si="95"/>
        <v>63.375</v>
      </c>
      <c r="S620" s="8">
        <f t="shared" si="96"/>
        <v>68.825000000000003</v>
      </c>
      <c r="T620" s="8">
        <f t="shared" si="97"/>
        <v>64.625</v>
      </c>
      <c r="U620" s="7">
        <f t="shared" si="98"/>
        <v>65.325000000000003</v>
      </c>
      <c r="V620" s="7">
        <f t="shared" si="99"/>
        <v>65.150000000000006</v>
      </c>
    </row>
    <row r="621" spans="1:22" ht="13.5" x14ac:dyDescent="0.25">
      <c r="A621" s="3">
        <f>RSI!A621</f>
        <v>45505</v>
      </c>
      <c r="B621" s="2">
        <f>RSI!B621</f>
        <v>18.334</v>
      </c>
      <c r="C621" s="2">
        <f>RSI!I621</f>
        <v>71.083642707934416</v>
      </c>
      <c r="D621" s="2">
        <f>MACD!E621</f>
        <v>-0.38847690468072926</v>
      </c>
      <c r="E621" s="2">
        <f>MACD!F621</f>
        <v>-0.15931399153024089</v>
      </c>
      <c r="F621" s="2">
        <f>'Moving Avg'!D621</f>
        <v>18.049860000000002</v>
      </c>
      <c r="G621" s="2">
        <f>'Moving Avg'!F621</f>
        <v>17.247914999999999</v>
      </c>
      <c r="H621" s="2">
        <f>'Moving Avg'!G621</f>
        <v>17.204582000000002</v>
      </c>
      <c r="I621" s="2">
        <f>'Moving Avg'!H621</f>
        <v>17.176869500000024</v>
      </c>
      <c r="J621" s="5" t="str">
        <f>OBV!F621</f>
        <v>BULLISH</v>
      </c>
      <c r="K621" s="5" t="str">
        <f>OBV!G621</f>
        <v>NEUTRAL</v>
      </c>
      <c r="L621" s="5" t="str">
        <f>OBV!H621</f>
        <v>CONFIRMED BULLISH</v>
      </c>
      <c r="M621" s="7">
        <f t="shared" si="90"/>
        <v>0</v>
      </c>
      <c r="N621" s="7">
        <f t="shared" si="91"/>
        <v>100</v>
      </c>
      <c r="O621" s="7">
        <f t="shared" si="92"/>
        <v>50</v>
      </c>
      <c r="P621" s="7">
        <f t="shared" si="93"/>
        <v>83.5</v>
      </c>
      <c r="Q621" s="8">
        <f t="shared" si="94"/>
        <v>55.024999999999999</v>
      </c>
      <c r="R621" s="8">
        <f t="shared" si="95"/>
        <v>58.375</v>
      </c>
      <c r="S621" s="8">
        <f t="shared" si="96"/>
        <v>65.075000000000003</v>
      </c>
      <c r="T621" s="8">
        <f t="shared" si="97"/>
        <v>58.375</v>
      </c>
      <c r="U621" s="7">
        <f t="shared" si="98"/>
        <v>59.491666666666674</v>
      </c>
      <c r="V621" s="7">
        <f t="shared" si="99"/>
        <v>59.212500000000006</v>
      </c>
    </row>
    <row r="622" spans="1:22" ht="13.5" x14ac:dyDescent="0.25">
      <c r="A622" s="3">
        <f>RSI!A622</f>
        <v>45506</v>
      </c>
      <c r="B622" s="2">
        <f>RSI!B622</f>
        <v>18.334</v>
      </c>
      <c r="C622" s="2">
        <f>RSI!I622</f>
        <v>71.083642707934416</v>
      </c>
      <c r="D622" s="2">
        <f>MACD!E622</f>
        <v>-0.48163340450246039</v>
      </c>
      <c r="E622" s="2">
        <f>MACD!F622</f>
        <v>-0.22377787412468481</v>
      </c>
      <c r="F622" s="2">
        <f>'Moving Avg'!D622</f>
        <v>18.141520000000003</v>
      </c>
      <c r="G622" s="2">
        <f>'Moving Avg'!F622</f>
        <v>17.332774999999998</v>
      </c>
      <c r="H622" s="2">
        <f>'Moving Avg'!G622</f>
        <v>17.215754</v>
      </c>
      <c r="I622" s="2">
        <f>'Moving Avg'!H622</f>
        <v>17.174925000000027</v>
      </c>
      <c r="J622" s="5" t="str">
        <f>OBV!F622</f>
        <v>BULLISH</v>
      </c>
      <c r="K622" s="5" t="str">
        <f>OBV!G622</f>
        <v>NEUTRAL</v>
      </c>
      <c r="L622" s="5" t="str">
        <f>OBV!H622</f>
        <v>CONFIRMED BULLISH</v>
      </c>
      <c r="M622" s="7">
        <f t="shared" si="90"/>
        <v>0</v>
      </c>
      <c r="N622" s="7">
        <f t="shared" si="91"/>
        <v>100</v>
      </c>
      <c r="O622" s="7">
        <f t="shared" si="92"/>
        <v>50</v>
      </c>
      <c r="P622" s="7">
        <f t="shared" si="93"/>
        <v>83.5</v>
      </c>
      <c r="Q622" s="8">
        <f t="shared" si="94"/>
        <v>55.024999999999999</v>
      </c>
      <c r="R622" s="8">
        <f t="shared" si="95"/>
        <v>58.375</v>
      </c>
      <c r="S622" s="8">
        <f t="shared" si="96"/>
        <v>65.075000000000003</v>
      </c>
      <c r="T622" s="8">
        <f t="shared" si="97"/>
        <v>58.375</v>
      </c>
      <c r="U622" s="7">
        <f t="shared" si="98"/>
        <v>59.491666666666674</v>
      </c>
      <c r="V622" s="7">
        <f t="shared" si="99"/>
        <v>59.212500000000006</v>
      </c>
    </row>
    <row r="623" spans="1:22" ht="13.5" x14ac:dyDescent="0.25">
      <c r="A623" s="3">
        <f>RSI!A623</f>
        <v>45509</v>
      </c>
      <c r="B623" s="2">
        <f>RSI!B623</f>
        <v>18.1965</v>
      </c>
      <c r="C623" s="2">
        <f>RSI!I623</f>
        <v>66.958946132132496</v>
      </c>
      <c r="D623" s="2">
        <f>MACD!E623</f>
        <v>-0.55620691969609481</v>
      </c>
      <c r="E623" s="2">
        <f>MACD!F623</f>
        <v>-0.29026368323896684</v>
      </c>
      <c r="F623" s="2">
        <f>'Moving Avg'!D623</f>
        <v>18.178180000000001</v>
      </c>
      <c r="G623" s="2">
        <f>'Moving Avg'!F623</f>
        <v>17.37773</v>
      </c>
      <c r="H623" s="2">
        <f>'Moving Avg'!G623</f>
        <v>17.224695999999998</v>
      </c>
      <c r="I623" s="2">
        <f>'Moving Avg'!H623</f>
        <v>17.174640000000025</v>
      </c>
      <c r="J623" s="5" t="str">
        <f>OBV!F623</f>
        <v>BEARISH</v>
      </c>
      <c r="K623" s="5" t="str">
        <f>OBV!G623</f>
        <v>NEUTRAL</v>
      </c>
      <c r="L623" s="5" t="str">
        <f>OBV!H623</f>
        <v>BEARISH DIVERGENCE</v>
      </c>
      <c r="M623" s="7">
        <f t="shared" si="90"/>
        <v>25</v>
      </c>
      <c r="N623" s="7">
        <f t="shared" si="91"/>
        <v>100</v>
      </c>
      <c r="O623" s="7">
        <f t="shared" si="92"/>
        <v>50</v>
      </c>
      <c r="P623" s="7">
        <f t="shared" si="93"/>
        <v>16.5</v>
      </c>
      <c r="Q623" s="8">
        <f t="shared" si="94"/>
        <v>53.725000000000001</v>
      </c>
      <c r="R623" s="8">
        <f t="shared" si="95"/>
        <v>46.625</v>
      </c>
      <c r="S623" s="8">
        <f t="shared" si="96"/>
        <v>38.674999999999997</v>
      </c>
      <c r="T623" s="8">
        <f t="shared" si="97"/>
        <v>47.875</v>
      </c>
      <c r="U623" s="7">
        <f t="shared" si="98"/>
        <v>46.341666666666661</v>
      </c>
      <c r="V623" s="7">
        <f t="shared" si="99"/>
        <v>46.724999999999994</v>
      </c>
    </row>
    <row r="624" spans="1:22" ht="13.5" x14ac:dyDescent="0.25">
      <c r="A624" s="3">
        <f>RSI!A624</f>
        <v>45510</v>
      </c>
      <c r="B624" s="2">
        <f>RSI!B624</f>
        <v>18.104800000000001</v>
      </c>
      <c r="C624" s="2">
        <f>RSI!I624</f>
        <v>64.280085633318663</v>
      </c>
      <c r="D624" s="2">
        <f>MACD!E624</f>
        <v>-0.6212123014609503</v>
      </c>
      <c r="E624" s="2">
        <f>MACD!F624</f>
        <v>-0.35645340688336352</v>
      </c>
      <c r="F624" s="2">
        <f>'Moving Avg'!D624</f>
        <v>18.1965</v>
      </c>
      <c r="G624" s="2">
        <f>'Moving Avg'!F624</f>
        <v>17.420275</v>
      </c>
      <c r="H624" s="2">
        <f>'Moving Avg'!G624</f>
        <v>17.231803999999997</v>
      </c>
      <c r="I624" s="2">
        <f>'Moving Avg'!H624</f>
        <v>17.171506000000026</v>
      </c>
      <c r="J624" s="5" t="str">
        <f>OBV!F624</f>
        <v>BEARISH</v>
      </c>
      <c r="K624" s="5" t="str">
        <f>OBV!G624</f>
        <v>NEUTRAL</v>
      </c>
      <c r="L624" s="5" t="str">
        <f>OBV!H624</f>
        <v>BEARISH DIVERGENCE</v>
      </c>
      <c r="M624" s="7">
        <f t="shared" si="90"/>
        <v>25</v>
      </c>
      <c r="N624" s="7">
        <f t="shared" si="91"/>
        <v>100</v>
      </c>
      <c r="O624" s="7">
        <f t="shared" si="92"/>
        <v>50</v>
      </c>
      <c r="P624" s="7">
        <f t="shared" si="93"/>
        <v>16.5</v>
      </c>
      <c r="Q624" s="8">
        <f t="shared" si="94"/>
        <v>53.725000000000001</v>
      </c>
      <c r="R624" s="8">
        <f t="shared" si="95"/>
        <v>46.625</v>
      </c>
      <c r="S624" s="8">
        <f t="shared" si="96"/>
        <v>38.674999999999997</v>
      </c>
      <c r="T624" s="8">
        <f t="shared" si="97"/>
        <v>47.875</v>
      </c>
      <c r="U624" s="7">
        <f t="shared" si="98"/>
        <v>46.341666666666661</v>
      </c>
      <c r="V624" s="7">
        <f t="shared" si="99"/>
        <v>46.724999999999994</v>
      </c>
    </row>
    <row r="625" spans="1:22" ht="13.5" x14ac:dyDescent="0.25">
      <c r="A625" s="3">
        <f>RSI!A625</f>
        <v>45511</v>
      </c>
      <c r="B625" s="2">
        <f>RSI!B625</f>
        <v>18.040700000000001</v>
      </c>
      <c r="C625" s="2">
        <f>RSI!I625</f>
        <v>62.400748625679505</v>
      </c>
      <c r="D625" s="2">
        <f>MACD!E625</f>
        <v>-0.677938884878305</v>
      </c>
      <c r="E625" s="2">
        <f>MACD!F625</f>
        <v>-0.4207505024823518</v>
      </c>
      <c r="F625" s="2">
        <f>'Moving Avg'!D625</f>
        <v>18.202000000000002</v>
      </c>
      <c r="G625" s="2">
        <f>'Moving Avg'!F625</f>
        <v>17.463525000000004</v>
      </c>
      <c r="H625" s="2">
        <f>'Moving Avg'!G625</f>
        <v>17.244931999999995</v>
      </c>
      <c r="I625" s="2">
        <f>'Moving Avg'!H625</f>
        <v>17.168051500000026</v>
      </c>
      <c r="J625" s="5" t="str">
        <f>OBV!F625</f>
        <v>BEARISH</v>
      </c>
      <c r="K625" s="5" t="str">
        <f>OBV!G625</f>
        <v>NEUTRAL</v>
      </c>
      <c r="L625" s="5" t="str">
        <f>OBV!H625</f>
        <v>BEARISH DIVERGENCE</v>
      </c>
      <c r="M625" s="7">
        <f t="shared" si="90"/>
        <v>25</v>
      </c>
      <c r="N625" s="7">
        <f t="shared" si="91"/>
        <v>100</v>
      </c>
      <c r="O625" s="7">
        <f t="shared" si="92"/>
        <v>50</v>
      </c>
      <c r="P625" s="7">
        <f t="shared" si="93"/>
        <v>16.5</v>
      </c>
      <c r="Q625" s="8">
        <f t="shared" si="94"/>
        <v>53.725000000000001</v>
      </c>
      <c r="R625" s="8">
        <f t="shared" si="95"/>
        <v>46.625</v>
      </c>
      <c r="S625" s="8">
        <f t="shared" si="96"/>
        <v>38.674999999999997</v>
      </c>
      <c r="T625" s="8">
        <f t="shared" si="97"/>
        <v>47.875</v>
      </c>
      <c r="U625" s="7">
        <f t="shared" si="98"/>
        <v>46.341666666666661</v>
      </c>
      <c r="V625" s="7">
        <f t="shared" si="99"/>
        <v>46.724999999999994</v>
      </c>
    </row>
    <row r="626" spans="1:22" ht="13.5" x14ac:dyDescent="0.25">
      <c r="A626" s="3">
        <f>RSI!A626</f>
        <v>45512</v>
      </c>
      <c r="B626" s="2">
        <f>RSI!B626</f>
        <v>17.417300000000001</v>
      </c>
      <c r="C626" s="2">
        <f>RSI!I626</f>
        <v>47.772311574725741</v>
      </c>
      <c r="D626" s="2">
        <f>MACD!E626</f>
        <v>-0.57009402704428425</v>
      </c>
      <c r="E626" s="2">
        <f>MACD!F626</f>
        <v>-0.45061920739473832</v>
      </c>
      <c r="F626" s="2">
        <f>'Moving Avg'!D626</f>
        <v>18.018660000000001</v>
      </c>
      <c r="G626" s="2">
        <f>'Moving Avg'!F626</f>
        <v>17.475605000000005</v>
      </c>
      <c r="H626" s="2">
        <f>'Moving Avg'!G626</f>
        <v>17.238289999999996</v>
      </c>
      <c r="I626" s="2">
        <f>'Moving Avg'!H626</f>
        <v>17.161480000000026</v>
      </c>
      <c r="J626" s="5" t="str">
        <f>OBV!F626</f>
        <v>BEARISH</v>
      </c>
      <c r="K626" s="5" t="str">
        <f>OBV!G626</f>
        <v>NEUTRAL</v>
      </c>
      <c r="L626" s="5" t="str">
        <f>OBV!H626</f>
        <v>CONFIRMED BEARISH</v>
      </c>
      <c r="M626" s="7">
        <f t="shared" si="90"/>
        <v>25</v>
      </c>
      <c r="N626" s="7">
        <f t="shared" si="91"/>
        <v>100</v>
      </c>
      <c r="O626" s="7">
        <f t="shared" si="92"/>
        <v>50</v>
      </c>
      <c r="P626" s="7">
        <f t="shared" si="93"/>
        <v>16.5</v>
      </c>
      <c r="Q626" s="8">
        <f t="shared" si="94"/>
        <v>53.725000000000001</v>
      </c>
      <c r="R626" s="8">
        <f t="shared" si="95"/>
        <v>46.625</v>
      </c>
      <c r="S626" s="8">
        <f t="shared" si="96"/>
        <v>38.674999999999997</v>
      </c>
      <c r="T626" s="8">
        <f t="shared" si="97"/>
        <v>47.875</v>
      </c>
      <c r="U626" s="7">
        <f t="shared" si="98"/>
        <v>46.341666666666661</v>
      </c>
      <c r="V626" s="7">
        <f t="shared" si="99"/>
        <v>46.724999999999994</v>
      </c>
    </row>
    <row r="627" spans="1:22" ht="13.5" x14ac:dyDescent="0.25">
      <c r="A627" s="3">
        <f>RSI!A627</f>
        <v>45513</v>
      </c>
      <c r="B627" s="2">
        <f>RSI!B627</f>
        <v>17.783999999999999</v>
      </c>
      <c r="C627" s="2">
        <f>RSI!I627</f>
        <v>54.52544567832296</v>
      </c>
      <c r="D627" s="2">
        <f>MACD!E627</f>
        <v>-0.44880595863251216</v>
      </c>
      <c r="E627" s="2">
        <f>MACD!F627</f>
        <v>-0.45025655764229311</v>
      </c>
      <c r="F627" s="2">
        <f>'Moving Avg'!D627</f>
        <v>17.908659999999998</v>
      </c>
      <c r="G627" s="2">
        <f>'Moving Avg'!F627</f>
        <v>17.506019999999999</v>
      </c>
      <c r="H627" s="2">
        <f>'Moving Avg'!G627</f>
        <v>17.253063999999995</v>
      </c>
      <c r="I627" s="2">
        <f>'Moving Avg'!H627</f>
        <v>17.156785500000026</v>
      </c>
      <c r="J627" s="5" t="str">
        <f>OBV!F627</f>
        <v>BEARISH</v>
      </c>
      <c r="K627" s="5" t="str">
        <f>OBV!G627</f>
        <v>NEUTRAL</v>
      </c>
      <c r="L627" s="5" t="str">
        <f>OBV!H627</f>
        <v>CONFIRMED BEARISH</v>
      </c>
      <c r="M627" s="7">
        <f t="shared" si="90"/>
        <v>25</v>
      </c>
      <c r="N627" s="7">
        <f t="shared" si="91"/>
        <v>0</v>
      </c>
      <c r="O627" s="7">
        <f t="shared" si="92"/>
        <v>50</v>
      </c>
      <c r="P627" s="7">
        <f t="shared" si="93"/>
        <v>16.5</v>
      </c>
      <c r="Q627" s="8">
        <f t="shared" si="94"/>
        <v>18.725000000000001</v>
      </c>
      <c r="R627" s="8">
        <f t="shared" si="95"/>
        <v>26.625</v>
      </c>
      <c r="S627" s="8">
        <f t="shared" si="96"/>
        <v>23.675000000000001</v>
      </c>
      <c r="T627" s="8">
        <f t="shared" si="97"/>
        <v>22.875</v>
      </c>
      <c r="U627" s="7">
        <f t="shared" si="98"/>
        <v>23.008333333333336</v>
      </c>
      <c r="V627" s="7">
        <f t="shared" si="99"/>
        <v>22.975000000000001</v>
      </c>
    </row>
    <row r="628" spans="1:22" ht="13.5" x14ac:dyDescent="0.25">
      <c r="A628" s="3">
        <f>RSI!A628</f>
        <v>45516</v>
      </c>
      <c r="B628" s="2">
        <f>RSI!B628</f>
        <v>17.692299999999999</v>
      </c>
      <c r="C628" s="2">
        <f>RSI!I628</f>
        <v>52.690676430112319</v>
      </c>
      <c r="D628" s="2">
        <f>MACD!E628</f>
        <v>-0.31967364339670823</v>
      </c>
      <c r="E628" s="2">
        <f>MACD!F628</f>
        <v>-0.42413997479317617</v>
      </c>
      <c r="F628" s="2">
        <f>'Moving Avg'!D628</f>
        <v>17.80782</v>
      </c>
      <c r="G628" s="2">
        <f>'Moving Avg'!F628</f>
        <v>17.549670000000003</v>
      </c>
      <c r="H628" s="2">
        <f>'Moving Avg'!G628</f>
        <v>17.266003999999999</v>
      </c>
      <c r="I628" s="2">
        <f>'Moving Avg'!H628</f>
        <v>17.152241000000028</v>
      </c>
      <c r="J628" s="5" t="str">
        <f>OBV!F628</f>
        <v>BEARISH</v>
      </c>
      <c r="K628" s="5" t="str">
        <f>OBV!G628</f>
        <v>NEUTRAL</v>
      </c>
      <c r="L628" s="5" t="str">
        <f>OBV!H628</f>
        <v>CONFIRMED BEARISH</v>
      </c>
      <c r="M628" s="7">
        <f t="shared" si="90"/>
        <v>25</v>
      </c>
      <c r="N628" s="7">
        <f t="shared" si="91"/>
        <v>0</v>
      </c>
      <c r="O628" s="7">
        <f t="shared" si="92"/>
        <v>50</v>
      </c>
      <c r="P628" s="7">
        <f t="shared" si="93"/>
        <v>16.5</v>
      </c>
      <c r="Q628" s="8">
        <f t="shared" si="94"/>
        <v>18.725000000000001</v>
      </c>
      <c r="R628" s="8">
        <f t="shared" si="95"/>
        <v>26.625</v>
      </c>
      <c r="S628" s="8">
        <f t="shared" si="96"/>
        <v>23.675000000000001</v>
      </c>
      <c r="T628" s="8">
        <f t="shared" si="97"/>
        <v>22.875</v>
      </c>
      <c r="U628" s="7">
        <f t="shared" si="98"/>
        <v>23.008333333333336</v>
      </c>
      <c r="V628" s="7">
        <f t="shared" si="99"/>
        <v>22.975000000000001</v>
      </c>
    </row>
    <row r="629" spans="1:22" ht="13.5" x14ac:dyDescent="0.25">
      <c r="A629" s="3">
        <f>RSI!A629</f>
        <v>45518</v>
      </c>
      <c r="B629" s="2">
        <f>RSI!B629</f>
        <v>17.692299999999999</v>
      </c>
      <c r="C629" s="2">
        <f>RSI!I629</f>
        <v>52.690676430112319</v>
      </c>
      <c r="D629" s="2">
        <f>MACD!E629</f>
        <v>-0.21120161700516249</v>
      </c>
      <c r="E629" s="2">
        <f>MACD!F629</f>
        <v>-0.38155230323557349</v>
      </c>
      <c r="F629" s="2">
        <f>'Moving Avg'!D629</f>
        <v>17.72532</v>
      </c>
      <c r="G629" s="2">
        <f>'Moving Avg'!F629</f>
        <v>17.593320000000002</v>
      </c>
      <c r="H629" s="2">
        <f>'Moving Avg'!G629</f>
        <v>17.26521</v>
      </c>
      <c r="I629" s="2">
        <f>'Moving Avg'!H629</f>
        <v>17.147696500000031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  <c r="M629" s="7">
        <f t="shared" si="90"/>
        <v>25</v>
      </c>
      <c r="N629" s="7">
        <f t="shared" si="91"/>
        <v>0</v>
      </c>
      <c r="O629" s="7">
        <f t="shared" si="92"/>
        <v>50</v>
      </c>
      <c r="P629" s="7">
        <f t="shared" si="93"/>
        <v>16.5</v>
      </c>
      <c r="Q629" s="8">
        <f t="shared" si="94"/>
        <v>18.725000000000001</v>
      </c>
      <c r="R629" s="8">
        <f t="shared" si="95"/>
        <v>26.625</v>
      </c>
      <c r="S629" s="8">
        <f t="shared" si="96"/>
        <v>23.675000000000001</v>
      </c>
      <c r="T629" s="8">
        <f t="shared" si="97"/>
        <v>22.875</v>
      </c>
      <c r="U629" s="7">
        <f t="shared" si="98"/>
        <v>23.008333333333336</v>
      </c>
      <c r="V629" s="7">
        <f t="shared" si="99"/>
        <v>22.975000000000001</v>
      </c>
    </row>
    <row r="630" spans="1:22" ht="13.5" x14ac:dyDescent="0.25">
      <c r="A630" s="3">
        <f>RSI!A630</f>
        <v>45519</v>
      </c>
      <c r="B630" s="2">
        <f>RSI!B630</f>
        <v>17.509</v>
      </c>
      <c r="C630" s="2">
        <f>RSI!I630</f>
        <v>48.877770324244963</v>
      </c>
      <c r="D630" s="2">
        <f>MACD!E630</f>
        <v>-0.1065747972738329</v>
      </c>
      <c r="E630" s="2">
        <f>MACD!F630</f>
        <v>-0.3265568020432254</v>
      </c>
      <c r="F630" s="2">
        <f>'Moving Avg'!D630</f>
        <v>17.618980000000001</v>
      </c>
      <c r="G630" s="2">
        <f>'Moving Avg'!F630</f>
        <v>17.627805000000002</v>
      </c>
      <c r="H630" s="2">
        <f>'Moving Avg'!G630</f>
        <v>17.260923999999999</v>
      </c>
      <c r="I630" s="2">
        <f>'Moving Avg'!H630</f>
        <v>17.14223550000003</v>
      </c>
      <c r="J630" s="5" t="str">
        <f>OBV!F630</f>
        <v>BEARISH</v>
      </c>
      <c r="K630" s="5" t="str">
        <f>OBV!G630</f>
        <v>NEUTRAL</v>
      </c>
      <c r="L630" s="5" t="str">
        <f>OBV!H630</f>
        <v>CONFIRMED BEARISH</v>
      </c>
      <c r="M630" s="7">
        <f t="shared" si="90"/>
        <v>25</v>
      </c>
      <c r="N630" s="7">
        <f t="shared" si="91"/>
        <v>0</v>
      </c>
      <c r="O630" s="7">
        <f t="shared" si="92"/>
        <v>50</v>
      </c>
      <c r="P630" s="7">
        <f t="shared" si="93"/>
        <v>16.5</v>
      </c>
      <c r="Q630" s="8">
        <f t="shared" si="94"/>
        <v>18.725000000000001</v>
      </c>
      <c r="R630" s="8">
        <f t="shared" si="95"/>
        <v>26.625</v>
      </c>
      <c r="S630" s="8">
        <f t="shared" si="96"/>
        <v>23.675000000000001</v>
      </c>
      <c r="T630" s="8">
        <f t="shared" si="97"/>
        <v>22.875</v>
      </c>
      <c r="U630" s="7">
        <f t="shared" si="98"/>
        <v>23.008333333333336</v>
      </c>
      <c r="V630" s="7">
        <f t="shared" si="99"/>
        <v>22.975000000000001</v>
      </c>
    </row>
    <row r="631" spans="1:22" ht="13.5" x14ac:dyDescent="0.25">
      <c r="A631" s="3">
        <f>RSI!A631</f>
        <v>45520</v>
      </c>
      <c r="B631" s="2">
        <f>RSI!B631</f>
        <v>17.509</v>
      </c>
      <c r="C631" s="2">
        <f>RSI!I631</f>
        <v>48.877770324244963</v>
      </c>
      <c r="D631" s="2">
        <f>MACD!E631</f>
        <v>3.1712024991726651E-2</v>
      </c>
      <c r="E631" s="2">
        <f>MACD!F631</f>
        <v>-0.25490303663623504</v>
      </c>
      <c r="F631" s="2">
        <f>'Moving Avg'!D631</f>
        <v>17.637319999999999</v>
      </c>
      <c r="G631" s="2">
        <f>'Moving Avg'!F631</f>
        <v>17.662290000000002</v>
      </c>
      <c r="H631" s="2">
        <f>'Moving Avg'!G631</f>
        <v>17.256637999999999</v>
      </c>
      <c r="I631" s="2">
        <f>'Moving Avg'!H631</f>
        <v>17.136557000000028</v>
      </c>
      <c r="J631" s="5" t="str">
        <f>OBV!F631</f>
        <v>BULLISH</v>
      </c>
      <c r="K631" s="5" t="str">
        <f>OBV!G631</f>
        <v>NEUTRAL</v>
      </c>
      <c r="L631" s="5" t="str">
        <f>OBV!H631</f>
        <v>CONFIRMED BULLISH</v>
      </c>
      <c r="M631" s="7">
        <f t="shared" si="90"/>
        <v>25</v>
      </c>
      <c r="N631" s="7">
        <f t="shared" si="91"/>
        <v>0</v>
      </c>
      <c r="O631" s="7">
        <f t="shared" si="92"/>
        <v>50</v>
      </c>
      <c r="P631" s="7">
        <f t="shared" si="93"/>
        <v>83.5</v>
      </c>
      <c r="Q631" s="8">
        <f t="shared" si="94"/>
        <v>28.774999999999999</v>
      </c>
      <c r="R631" s="8">
        <f t="shared" si="95"/>
        <v>43.375</v>
      </c>
      <c r="S631" s="8">
        <f t="shared" si="96"/>
        <v>53.825000000000003</v>
      </c>
      <c r="T631" s="8">
        <f t="shared" si="97"/>
        <v>39.625</v>
      </c>
      <c r="U631" s="7">
        <f t="shared" si="98"/>
        <v>41.991666666666667</v>
      </c>
      <c r="V631" s="7">
        <f t="shared" si="99"/>
        <v>41.400000000000006</v>
      </c>
    </row>
    <row r="632" spans="1:22" ht="13.5" x14ac:dyDescent="0.25">
      <c r="A632" s="3">
        <f>RSI!A632</f>
        <v>45523</v>
      </c>
      <c r="B632" s="2">
        <f>RSI!B632</f>
        <v>17.509</v>
      </c>
      <c r="C632" s="2">
        <f>RSI!I632</f>
        <v>48.877770324244977</v>
      </c>
      <c r="D632" s="2">
        <f>MACD!E632</f>
        <v>0.1490967202141249</v>
      </c>
      <c r="E632" s="2">
        <f>MACD!F632</f>
        <v>-0.17410308526616305</v>
      </c>
      <c r="F632" s="2">
        <f>'Moving Avg'!D632</f>
        <v>17.582320000000003</v>
      </c>
      <c r="G632" s="2">
        <f>'Moving Avg'!F632</f>
        <v>17.696775000000002</v>
      </c>
      <c r="H632" s="2">
        <f>'Moving Avg'!G632</f>
        <v>17.273213999999999</v>
      </c>
      <c r="I632" s="2">
        <f>'Moving Avg'!H632</f>
        <v>17.130878500000033</v>
      </c>
      <c r="J632" s="5" t="str">
        <f>OBV!F632</f>
        <v>BEARISH</v>
      </c>
      <c r="K632" s="5" t="str">
        <f>OBV!G632</f>
        <v>NEUTRAL</v>
      </c>
      <c r="L632" s="5" t="str">
        <f>OBV!H632</f>
        <v>CONFIRMED BEARISH</v>
      </c>
      <c r="M632" s="7">
        <f t="shared" si="90"/>
        <v>25</v>
      </c>
      <c r="N632" s="7">
        <f t="shared" si="91"/>
        <v>0</v>
      </c>
      <c r="O632" s="7">
        <f t="shared" si="92"/>
        <v>50</v>
      </c>
      <c r="P632" s="7">
        <f t="shared" si="93"/>
        <v>16.5</v>
      </c>
      <c r="Q632" s="8">
        <f t="shared" si="94"/>
        <v>18.725000000000001</v>
      </c>
      <c r="R632" s="8">
        <f t="shared" si="95"/>
        <v>26.625</v>
      </c>
      <c r="S632" s="8">
        <f t="shared" si="96"/>
        <v>23.675000000000001</v>
      </c>
      <c r="T632" s="8">
        <f t="shared" si="97"/>
        <v>22.875</v>
      </c>
      <c r="U632" s="7">
        <f t="shared" si="98"/>
        <v>23.008333333333336</v>
      </c>
      <c r="V632" s="7">
        <f t="shared" si="99"/>
        <v>22.975000000000001</v>
      </c>
    </row>
    <row r="633" spans="1:22" ht="13.5" x14ac:dyDescent="0.25">
      <c r="A633" s="3">
        <f>RSI!A633</f>
        <v>45524</v>
      </c>
      <c r="B633" s="2">
        <f>RSI!B633</f>
        <v>17.509</v>
      </c>
      <c r="C633" s="2">
        <f>RSI!I633</f>
        <v>48.87777032424497</v>
      </c>
      <c r="D633" s="2">
        <f>MACD!E633</f>
        <v>0.22761354159675307</v>
      </c>
      <c r="E633" s="2">
        <f>MACD!F633</f>
        <v>-9.3759759893579819E-2</v>
      </c>
      <c r="F633" s="2">
        <f>'Moving Avg'!D633</f>
        <v>17.545660000000002</v>
      </c>
      <c r="G633" s="2">
        <f>'Moving Avg'!F633</f>
        <v>17.731260000000002</v>
      </c>
      <c r="H633" s="2">
        <f>'Moving Avg'!G633</f>
        <v>17.275707999999998</v>
      </c>
      <c r="I633" s="2">
        <f>'Moving Avg'!H633</f>
        <v>17.125461000000033</v>
      </c>
      <c r="J633" s="5" t="str">
        <f>OBV!F633</f>
        <v>BEARISH</v>
      </c>
      <c r="K633" s="5" t="str">
        <f>OBV!G633</f>
        <v>NEUTRAL</v>
      </c>
      <c r="L633" s="5" t="str">
        <f>OBV!H633</f>
        <v>CONFIRMED BEARISH</v>
      </c>
      <c r="M633" s="7">
        <f t="shared" si="90"/>
        <v>25</v>
      </c>
      <c r="N633" s="7">
        <f t="shared" si="91"/>
        <v>0</v>
      </c>
      <c r="O633" s="7">
        <f t="shared" si="92"/>
        <v>50</v>
      </c>
      <c r="P633" s="7">
        <f t="shared" si="93"/>
        <v>16.5</v>
      </c>
      <c r="Q633" s="8">
        <f t="shared" si="94"/>
        <v>18.725000000000001</v>
      </c>
      <c r="R633" s="8">
        <f t="shared" si="95"/>
        <v>26.625</v>
      </c>
      <c r="S633" s="8">
        <f t="shared" si="96"/>
        <v>23.675000000000001</v>
      </c>
      <c r="T633" s="8">
        <f t="shared" si="97"/>
        <v>22.875</v>
      </c>
      <c r="U633" s="7">
        <f t="shared" si="98"/>
        <v>23.008333333333336</v>
      </c>
      <c r="V633" s="7">
        <f t="shared" si="99"/>
        <v>22.975000000000001</v>
      </c>
    </row>
    <row r="634" spans="1:22" ht="13.5" x14ac:dyDescent="0.25">
      <c r="A634" s="3">
        <f>RSI!A634</f>
        <v>45525</v>
      </c>
      <c r="B634" s="2">
        <f>RSI!B634</f>
        <v>17.509</v>
      </c>
      <c r="C634" s="2">
        <f>RSI!I634</f>
        <v>48.877770324244977</v>
      </c>
      <c r="D634" s="2">
        <f>MACD!E634</f>
        <v>0.2802627487586804</v>
      </c>
      <c r="E634" s="2">
        <f>MACD!F634</f>
        <v>-1.8955258163127778E-2</v>
      </c>
      <c r="F634" s="2">
        <f>'Moving Avg'!D634</f>
        <v>17.509</v>
      </c>
      <c r="G634" s="2">
        <f>'Moving Avg'!F634</f>
        <v>17.767050000000005</v>
      </c>
      <c r="H634" s="2">
        <f>'Moving Avg'!G634</f>
        <v>17.278202</v>
      </c>
      <c r="I634" s="2">
        <f>'Moving Avg'!H634</f>
        <v>17.121825500000032</v>
      </c>
      <c r="J634" s="5" t="str">
        <f>OBV!F634</f>
        <v>BEARISH</v>
      </c>
      <c r="K634" s="5" t="str">
        <f>OBV!G634</f>
        <v>NEUTRAL</v>
      </c>
      <c r="L634" s="5" t="str">
        <f>OBV!H634</f>
        <v>CONFIRMED BEARISH</v>
      </c>
      <c r="M634" s="7">
        <f t="shared" si="90"/>
        <v>25</v>
      </c>
      <c r="N634" s="7">
        <f t="shared" si="91"/>
        <v>0</v>
      </c>
      <c r="O634" s="7">
        <f t="shared" si="92"/>
        <v>50</v>
      </c>
      <c r="P634" s="7">
        <f t="shared" si="93"/>
        <v>16.5</v>
      </c>
      <c r="Q634" s="8">
        <f t="shared" si="94"/>
        <v>18.725000000000001</v>
      </c>
      <c r="R634" s="8">
        <f t="shared" si="95"/>
        <v>26.625</v>
      </c>
      <c r="S634" s="8">
        <f t="shared" si="96"/>
        <v>23.675000000000001</v>
      </c>
      <c r="T634" s="8">
        <f t="shared" si="97"/>
        <v>22.875</v>
      </c>
      <c r="U634" s="7">
        <f t="shared" si="98"/>
        <v>23.008333333333336</v>
      </c>
      <c r="V634" s="7">
        <f t="shared" si="99"/>
        <v>22.975000000000001</v>
      </c>
    </row>
    <row r="635" spans="1:22" ht="13.5" x14ac:dyDescent="0.25">
      <c r="A635" s="3">
        <f>RSI!A635</f>
        <v>45526</v>
      </c>
      <c r="B635" s="2">
        <f>RSI!B635</f>
        <v>17.509</v>
      </c>
      <c r="C635" s="2">
        <f>RSI!I635</f>
        <v>48.87777032424497</v>
      </c>
      <c r="D635" s="2">
        <f>MACD!E635</f>
        <v>0.31524645523872508</v>
      </c>
      <c r="E635" s="2">
        <f>MACD!F635</f>
        <v>4.7885084517242799E-2</v>
      </c>
      <c r="F635" s="2">
        <f>'Moving Avg'!D635</f>
        <v>17.509</v>
      </c>
      <c r="G635" s="2">
        <f>'Moving Avg'!F635</f>
        <v>17.803710000000002</v>
      </c>
      <c r="H635" s="2">
        <f>'Moving Avg'!G635</f>
        <v>17.280695999999999</v>
      </c>
      <c r="I635" s="2">
        <f>'Moving Avg'!H635</f>
        <v>17.118277000000031</v>
      </c>
      <c r="J635" s="5" t="str">
        <f>OBV!F635</f>
        <v>NEUTRAL</v>
      </c>
      <c r="K635" s="5" t="str">
        <f>OBV!G635</f>
        <v>NEUTRAL</v>
      </c>
      <c r="L635" s="5" t="str">
        <f>OBV!H635</f>
        <v>NEUTRAL</v>
      </c>
      <c r="M635" s="7">
        <f t="shared" si="90"/>
        <v>25</v>
      </c>
      <c r="N635" s="7">
        <f t="shared" si="91"/>
        <v>0</v>
      </c>
      <c r="O635" s="7">
        <f t="shared" si="92"/>
        <v>50</v>
      </c>
      <c r="P635" s="7">
        <f t="shared" si="93"/>
        <v>33</v>
      </c>
      <c r="Q635" s="8">
        <f t="shared" si="94"/>
        <v>21.2</v>
      </c>
      <c r="R635" s="8">
        <f t="shared" si="95"/>
        <v>30.75</v>
      </c>
      <c r="S635" s="8">
        <f t="shared" si="96"/>
        <v>31.1</v>
      </c>
      <c r="T635" s="8">
        <f t="shared" si="97"/>
        <v>27</v>
      </c>
      <c r="U635" s="7">
        <f t="shared" si="98"/>
        <v>27.683333333333337</v>
      </c>
      <c r="V635" s="7">
        <f t="shared" si="99"/>
        <v>27.512500000000003</v>
      </c>
    </row>
    <row r="636" spans="1:22" ht="13.5" x14ac:dyDescent="0.25">
      <c r="A636" s="3">
        <f>RSI!A636</f>
        <v>45527</v>
      </c>
      <c r="B636" s="2">
        <f>RSI!B636</f>
        <v>17.509</v>
      </c>
      <c r="C636" s="2">
        <f>RSI!I636</f>
        <v>48.87777032424497</v>
      </c>
      <c r="D636" s="2">
        <f>MACD!E636</f>
        <v>0.24921435683717874</v>
      </c>
      <c r="E636" s="2">
        <f>MACD!F636</f>
        <v>8.8150938981229998E-2</v>
      </c>
      <c r="F636" s="2">
        <f>'Moving Avg'!D636</f>
        <v>17.509</v>
      </c>
      <c r="G636" s="2">
        <f>'Moving Avg'!F636</f>
        <v>17.803710000000002</v>
      </c>
      <c r="H636" s="2">
        <f>'Moving Avg'!G636</f>
        <v>17.283190000000001</v>
      </c>
      <c r="I636" s="2">
        <f>'Moving Avg'!H636</f>
        <v>17.113337500000036</v>
      </c>
      <c r="J636" s="5" t="str">
        <f>OBV!F636</f>
        <v>NEUTRAL</v>
      </c>
      <c r="K636" s="5" t="str">
        <f>OBV!G636</f>
        <v>NEUTRAL</v>
      </c>
      <c r="L636" s="5" t="str">
        <f>OBV!H636</f>
        <v>NEUTRAL</v>
      </c>
      <c r="M636" s="7">
        <f t="shared" si="90"/>
        <v>25</v>
      </c>
      <c r="N636" s="7">
        <f t="shared" si="91"/>
        <v>0</v>
      </c>
      <c r="O636" s="7">
        <f t="shared" si="92"/>
        <v>50</v>
      </c>
      <c r="P636" s="7">
        <f t="shared" si="93"/>
        <v>33</v>
      </c>
      <c r="Q636" s="8">
        <f t="shared" si="94"/>
        <v>21.2</v>
      </c>
      <c r="R636" s="8">
        <f t="shared" si="95"/>
        <v>30.75</v>
      </c>
      <c r="S636" s="8">
        <f t="shared" si="96"/>
        <v>31.1</v>
      </c>
      <c r="T636" s="8">
        <f t="shared" si="97"/>
        <v>27</v>
      </c>
      <c r="U636" s="7">
        <f t="shared" si="98"/>
        <v>27.683333333333337</v>
      </c>
      <c r="V636" s="7">
        <f t="shared" si="99"/>
        <v>27.512500000000003</v>
      </c>
    </row>
    <row r="637" spans="1:22" ht="13.5" x14ac:dyDescent="0.25">
      <c r="A637" s="3">
        <f>RSI!A637</f>
        <v>45530</v>
      </c>
      <c r="B637" s="2">
        <f>RSI!B637</f>
        <v>17.371500000000001</v>
      </c>
      <c r="C637" s="2">
        <f>RSI!I637</f>
        <v>44.793018433350646</v>
      </c>
      <c r="D637" s="2">
        <f>MACD!E637</f>
        <v>0.26019531271246166</v>
      </c>
      <c r="E637" s="2">
        <f>MACD!F637</f>
        <v>0.12255981372747635</v>
      </c>
      <c r="F637" s="2">
        <f>'Moving Avg'!D637</f>
        <v>17.4815</v>
      </c>
      <c r="G637" s="2">
        <f>'Moving Avg'!F637</f>
        <v>17.778500000000005</v>
      </c>
      <c r="H637" s="2">
        <f>'Moving Avg'!G637</f>
        <v>17.303795999999998</v>
      </c>
      <c r="I637" s="2">
        <f>'Moving Avg'!H637</f>
        <v>17.107710500000035</v>
      </c>
      <c r="J637" s="5" t="str">
        <f>OBV!F637</f>
        <v>BEARISH</v>
      </c>
      <c r="K637" s="5" t="str">
        <f>OBV!G637</f>
        <v>NEUTRAL</v>
      </c>
      <c r="L637" s="5" t="str">
        <f>OBV!H637</f>
        <v>CONFIRMED BEARISH</v>
      </c>
      <c r="M637" s="7">
        <f t="shared" si="90"/>
        <v>25</v>
      </c>
      <c r="N637" s="7">
        <f t="shared" si="91"/>
        <v>0</v>
      </c>
      <c r="O637" s="7">
        <f t="shared" si="92"/>
        <v>50</v>
      </c>
      <c r="P637" s="7">
        <f t="shared" si="93"/>
        <v>16.5</v>
      </c>
      <c r="Q637" s="8">
        <f t="shared" si="94"/>
        <v>18.725000000000001</v>
      </c>
      <c r="R637" s="8">
        <f t="shared" si="95"/>
        <v>26.625</v>
      </c>
      <c r="S637" s="8">
        <f t="shared" si="96"/>
        <v>23.675000000000001</v>
      </c>
      <c r="T637" s="8">
        <f t="shared" si="97"/>
        <v>22.875</v>
      </c>
      <c r="U637" s="7">
        <f t="shared" si="98"/>
        <v>23.008333333333336</v>
      </c>
      <c r="V637" s="7">
        <f t="shared" si="99"/>
        <v>22.975000000000001</v>
      </c>
    </row>
    <row r="638" spans="1:22" ht="13.5" x14ac:dyDescent="0.25">
      <c r="A638" s="3">
        <f>RSI!A638</f>
        <v>45531</v>
      </c>
      <c r="B638" s="2">
        <f>RSI!B638</f>
        <v>17.371500000000001</v>
      </c>
      <c r="C638" s="2">
        <f>RSI!I638</f>
        <v>44.793018433350639</v>
      </c>
      <c r="D638" s="2">
        <f>MACD!E638</f>
        <v>0.25642659936446677</v>
      </c>
      <c r="E638" s="2">
        <f>MACD!F638</f>
        <v>0.14933317085487444</v>
      </c>
      <c r="F638" s="2">
        <f>'Moving Avg'!D638</f>
        <v>17.454000000000001</v>
      </c>
      <c r="G638" s="2">
        <f>'Moving Avg'!F638</f>
        <v>17.746415000000006</v>
      </c>
      <c r="H638" s="2">
        <f>'Moving Avg'!G638</f>
        <v>17.311883999999999</v>
      </c>
      <c r="I638" s="2">
        <f>'Moving Avg'!H638</f>
        <v>17.102257500000036</v>
      </c>
      <c r="J638" s="5" t="str">
        <f>OBV!F638</f>
        <v>BEARISH</v>
      </c>
      <c r="K638" s="5" t="str">
        <f>OBV!G638</f>
        <v>NEUTRAL</v>
      </c>
      <c r="L638" s="5" t="str">
        <f>OBV!H638</f>
        <v>CONFIRMED BEARISH</v>
      </c>
      <c r="M638" s="7">
        <f t="shared" si="90"/>
        <v>25</v>
      </c>
      <c r="N638" s="7">
        <f t="shared" si="91"/>
        <v>0</v>
      </c>
      <c r="O638" s="7">
        <f t="shared" si="92"/>
        <v>50</v>
      </c>
      <c r="P638" s="7">
        <f t="shared" si="93"/>
        <v>16.5</v>
      </c>
      <c r="Q638" s="8">
        <f t="shared" si="94"/>
        <v>18.725000000000001</v>
      </c>
      <c r="R638" s="8">
        <f t="shared" si="95"/>
        <v>26.625</v>
      </c>
      <c r="S638" s="8">
        <f t="shared" si="96"/>
        <v>23.675000000000001</v>
      </c>
      <c r="T638" s="8">
        <f t="shared" si="97"/>
        <v>22.875</v>
      </c>
      <c r="U638" s="7">
        <f t="shared" si="98"/>
        <v>23.008333333333336</v>
      </c>
      <c r="V638" s="7">
        <f t="shared" si="99"/>
        <v>22.975000000000001</v>
      </c>
    </row>
    <row r="639" spans="1:22" ht="13.5" x14ac:dyDescent="0.25">
      <c r="A639" s="3">
        <f>RSI!A639</f>
        <v>45532</v>
      </c>
      <c r="B639" s="2">
        <f>RSI!B639</f>
        <v>17.362300000000001</v>
      </c>
      <c r="C639" s="2">
        <f>RSI!I639</f>
        <v>44.504408136286685</v>
      </c>
      <c r="D639" s="2">
        <f>MACD!E639</f>
        <v>0.25488898521017589</v>
      </c>
      <c r="E639" s="2">
        <f>MACD!F639</f>
        <v>0.17044433372593473</v>
      </c>
      <c r="F639" s="2">
        <f>'Moving Avg'!D639</f>
        <v>17.424659999999999</v>
      </c>
      <c r="G639" s="2">
        <f>'Moving Avg'!F639</f>
        <v>17.713870000000007</v>
      </c>
      <c r="H639" s="2">
        <f>'Moving Avg'!G639</f>
        <v>17.313181999999998</v>
      </c>
      <c r="I639" s="2">
        <f>'Moving Avg'!H639</f>
        <v>17.099974500000034</v>
      </c>
      <c r="J639" s="5" t="str">
        <f>OBV!F639</f>
        <v>BEARISH</v>
      </c>
      <c r="K639" s="5" t="str">
        <f>OBV!G639</f>
        <v>NEUTRAL</v>
      </c>
      <c r="L639" s="5" t="str">
        <f>OBV!H639</f>
        <v>CONFIRMED BEARISH</v>
      </c>
      <c r="M639" s="7">
        <f t="shared" si="90"/>
        <v>25</v>
      </c>
      <c r="N639" s="7">
        <f t="shared" si="91"/>
        <v>0</v>
      </c>
      <c r="O639" s="7">
        <f t="shared" si="92"/>
        <v>50</v>
      </c>
      <c r="P639" s="7">
        <f t="shared" si="93"/>
        <v>16.5</v>
      </c>
      <c r="Q639" s="8">
        <f t="shared" si="94"/>
        <v>18.725000000000001</v>
      </c>
      <c r="R639" s="8">
        <f t="shared" si="95"/>
        <v>26.625</v>
      </c>
      <c r="S639" s="8">
        <f t="shared" si="96"/>
        <v>23.675000000000001</v>
      </c>
      <c r="T639" s="8">
        <f t="shared" si="97"/>
        <v>22.875</v>
      </c>
      <c r="U639" s="7">
        <f t="shared" si="98"/>
        <v>23.008333333333336</v>
      </c>
      <c r="V639" s="7">
        <f t="shared" si="99"/>
        <v>22.975000000000001</v>
      </c>
    </row>
    <row r="640" spans="1:22" ht="13.5" x14ac:dyDescent="0.25">
      <c r="A640" s="3">
        <f>RSI!A640</f>
        <v>45533</v>
      </c>
      <c r="B640" s="2">
        <f>RSI!B640</f>
        <v>17.362300000000001</v>
      </c>
      <c r="C640" s="2">
        <f>RSI!I640</f>
        <v>44.504408136286685</v>
      </c>
      <c r="D640" s="2">
        <f>MACD!E640</f>
        <v>0.22634026773647165</v>
      </c>
      <c r="E640" s="2">
        <f>MACD!F640</f>
        <v>0.18162352052804212</v>
      </c>
      <c r="F640" s="2">
        <f>'Moving Avg'!D640</f>
        <v>17.395320000000002</v>
      </c>
      <c r="G640" s="2">
        <f>'Moving Avg'!F640</f>
        <v>17.681325000000008</v>
      </c>
      <c r="H640" s="2">
        <f>'Moving Avg'!G640</f>
        <v>17.31448</v>
      </c>
      <c r="I640" s="2">
        <f>'Moving Avg'!H640</f>
        <v>17.097691500000032</v>
      </c>
      <c r="J640" s="5" t="str">
        <f>OBV!F640</f>
        <v>BEARISH</v>
      </c>
      <c r="K640" s="5" t="str">
        <f>OBV!G640</f>
        <v>NEUTRAL</v>
      </c>
      <c r="L640" s="5" t="str">
        <f>OBV!H640</f>
        <v>CONFIRMED BEARISH</v>
      </c>
      <c r="M640" s="7">
        <f t="shared" si="90"/>
        <v>25</v>
      </c>
      <c r="N640" s="7">
        <f t="shared" si="91"/>
        <v>0</v>
      </c>
      <c r="O640" s="7">
        <f t="shared" si="92"/>
        <v>50</v>
      </c>
      <c r="P640" s="7">
        <f t="shared" si="93"/>
        <v>16.5</v>
      </c>
      <c r="Q640" s="8">
        <f t="shared" si="94"/>
        <v>18.725000000000001</v>
      </c>
      <c r="R640" s="8">
        <f t="shared" si="95"/>
        <v>26.625</v>
      </c>
      <c r="S640" s="8">
        <f t="shared" si="96"/>
        <v>23.675000000000001</v>
      </c>
      <c r="T640" s="8">
        <f t="shared" si="97"/>
        <v>22.875</v>
      </c>
      <c r="U640" s="7">
        <f t="shared" si="98"/>
        <v>23.008333333333336</v>
      </c>
      <c r="V640" s="7">
        <f t="shared" si="99"/>
        <v>22.975000000000001</v>
      </c>
    </row>
    <row r="641" spans="1:22" ht="13.5" x14ac:dyDescent="0.25">
      <c r="A641" s="3">
        <f>RSI!A641</f>
        <v>45534</v>
      </c>
      <c r="B641" s="2">
        <f>RSI!B641</f>
        <v>17.371500000000001</v>
      </c>
      <c r="C641" s="2">
        <f>RSI!I641</f>
        <v>44.916027796795937</v>
      </c>
      <c r="D641" s="2">
        <f>MACD!E641</f>
        <v>0.20238397606634351</v>
      </c>
      <c r="E641" s="2">
        <f>MACD!F641</f>
        <v>0.18577561163570239</v>
      </c>
      <c r="F641" s="2">
        <f>'Moving Avg'!D641</f>
        <v>17.367820000000002</v>
      </c>
      <c r="G641" s="2">
        <f>'Moving Avg'!F641</f>
        <v>17.633200000000009</v>
      </c>
      <c r="H641" s="2">
        <f>'Moving Avg'!G641</f>
        <v>17.322915999999999</v>
      </c>
      <c r="I641" s="2">
        <f>'Moving Avg'!H641</f>
        <v>17.09762750000003</v>
      </c>
      <c r="J641" s="5" t="str">
        <f>OBV!F641</f>
        <v>BULLISH</v>
      </c>
      <c r="K641" s="5" t="str">
        <f>OBV!G641</f>
        <v>NEUTRAL</v>
      </c>
      <c r="L641" s="5" t="str">
        <f>OBV!H641</f>
        <v>BULLISH DIVERGENCE</v>
      </c>
      <c r="M641" s="7">
        <f t="shared" si="90"/>
        <v>25</v>
      </c>
      <c r="N641" s="7">
        <f t="shared" si="91"/>
        <v>0</v>
      </c>
      <c r="O641" s="7">
        <f t="shared" si="92"/>
        <v>50</v>
      </c>
      <c r="P641" s="7">
        <f t="shared" si="93"/>
        <v>66.5</v>
      </c>
      <c r="Q641" s="8">
        <f t="shared" si="94"/>
        <v>26.225000000000001</v>
      </c>
      <c r="R641" s="8">
        <f t="shared" si="95"/>
        <v>39.125</v>
      </c>
      <c r="S641" s="8">
        <f t="shared" si="96"/>
        <v>46.174999999999997</v>
      </c>
      <c r="T641" s="8">
        <f t="shared" si="97"/>
        <v>35.375</v>
      </c>
      <c r="U641" s="7">
        <f t="shared" si="98"/>
        <v>37.174999999999997</v>
      </c>
      <c r="V641" s="7">
        <f t="shared" si="99"/>
        <v>36.724999999999994</v>
      </c>
    </row>
    <row r="642" spans="1:22" ht="13.5" x14ac:dyDescent="0.25">
      <c r="A642" s="3">
        <f>RSI!A642</f>
        <v>45537</v>
      </c>
      <c r="B642" s="2">
        <f>RSI!B642</f>
        <v>18.1873</v>
      </c>
      <c r="C642" s="2">
        <f>RSI!I642</f>
        <v>67.75512328925555</v>
      </c>
      <c r="D642" s="2">
        <f>MACD!E642</f>
        <v>0.1224457535206156</v>
      </c>
      <c r="E642" s="2">
        <f>MACD!F642</f>
        <v>0.17310964001268503</v>
      </c>
      <c r="F642" s="2">
        <f>'Moving Avg'!D642</f>
        <v>17.53098</v>
      </c>
      <c r="G642" s="2">
        <f>'Moving Avg'!F642</f>
        <v>17.625865000000008</v>
      </c>
      <c r="H642" s="2">
        <f>'Moving Avg'!G642</f>
        <v>17.347668000000002</v>
      </c>
      <c r="I642" s="2">
        <f>'Moving Avg'!H642</f>
        <v>17.09642700000003</v>
      </c>
      <c r="J642" s="5" t="str">
        <f>OBV!F642</f>
        <v>BULLISH</v>
      </c>
      <c r="K642" s="5" t="str">
        <f>OBV!G642</f>
        <v>NEUTRAL</v>
      </c>
      <c r="L642" s="5" t="str">
        <f>OBV!H642</f>
        <v>CONFIRMED BULLISH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100</v>
      </c>
      <c r="O642" s="7">
        <f t="shared" ref="O642:O705" si="102">IF(F642-I642&gt;10,100,IF(F642-I642&gt;5,75, IF(F642-I642&gt;0,50,0)))</f>
        <v>50</v>
      </c>
      <c r="P642" s="7">
        <f t="shared" ref="P642:P705" si="103">IF(L642="confirmed bullish", 34, IF(L642="bullish divergence",17, 0))+IF(J642="bullish",33,IF(J642="bearish",0,16.5))+IF(K642="strong",33,IF(K642="weak",0,16.5))</f>
        <v>83.5</v>
      </c>
      <c r="Q642" s="8">
        <f t="shared" si="94"/>
        <v>63.774999999999999</v>
      </c>
      <c r="R642" s="8">
        <f t="shared" si="95"/>
        <v>63.375</v>
      </c>
      <c r="S642" s="8">
        <f t="shared" si="96"/>
        <v>68.825000000000003</v>
      </c>
      <c r="T642" s="8">
        <f t="shared" si="97"/>
        <v>64.625</v>
      </c>
      <c r="U642" s="7">
        <f t="shared" si="98"/>
        <v>65.325000000000003</v>
      </c>
      <c r="V642" s="7">
        <f t="shared" si="99"/>
        <v>65.150000000000006</v>
      </c>
    </row>
    <row r="643" spans="1:22" ht="13.5" x14ac:dyDescent="0.25">
      <c r="A643" s="3">
        <f>RSI!A643</f>
        <v>45538</v>
      </c>
      <c r="B643" s="2">
        <f>RSI!B643</f>
        <v>18.150700000000001</v>
      </c>
      <c r="C643" s="2">
        <f>RSI!I643</f>
        <v>66.424473293048635</v>
      </c>
      <c r="D643" s="2">
        <f>MACD!E643</f>
        <v>5.340189536062212E-2</v>
      </c>
      <c r="E643" s="2">
        <f>MACD!F643</f>
        <v>0.14916809108227247</v>
      </c>
      <c r="F643" s="2">
        <f>'Moving Avg'!D643</f>
        <v>17.686820000000001</v>
      </c>
      <c r="G643" s="2">
        <f>'Moving Avg'!F643</f>
        <v>17.623575000000006</v>
      </c>
      <c r="H643" s="2">
        <f>'Moving Avg'!G643</f>
        <v>17.371688000000002</v>
      </c>
      <c r="I643" s="2">
        <f>'Moving Avg'!H643</f>
        <v>17.095043500000028</v>
      </c>
      <c r="J643" s="5" t="str">
        <f>OBV!F643</f>
        <v>BEARISH</v>
      </c>
      <c r="K643" s="5" t="str">
        <f>OBV!G643</f>
        <v>NEUTRAL</v>
      </c>
      <c r="L643" s="5" t="str">
        <f>OBV!H643</f>
        <v>BEARISH DIVERGENCE</v>
      </c>
      <c r="M643" s="7">
        <f t="shared" si="100"/>
        <v>25</v>
      </c>
      <c r="N643" s="7">
        <f t="shared" si="101"/>
        <v>100</v>
      </c>
      <c r="O643" s="7">
        <f t="shared" si="102"/>
        <v>50</v>
      </c>
      <c r="P643" s="7">
        <f t="shared" si="103"/>
        <v>16.5</v>
      </c>
      <c r="Q643" s="8">
        <f t="shared" ref="Q643:Q706" si="104">0.35*M643+N643*0.35+O643*0.15+P643*0.15</f>
        <v>53.725000000000001</v>
      </c>
      <c r="R643" s="8">
        <f t="shared" ref="R643:R706" si="105">M643*0.2+N643*0.2+O643*0.35+P643*0.25</f>
        <v>46.625</v>
      </c>
      <c r="S643" s="8">
        <f t="shared" ref="S643:S706" si="106">M643*0.15+N643*0.15+O643*0.25+P643*0.45</f>
        <v>38.674999999999997</v>
      </c>
      <c r="T643" s="8">
        <f t="shared" ref="T643:T706" si="107">0.25*SUM(M643:P643)</f>
        <v>47.875</v>
      </c>
      <c r="U643" s="7">
        <f t="shared" ref="U643:U706" si="108">SUM(Q643:S643)/3</f>
        <v>46.341666666666661</v>
      </c>
      <c r="V643" s="7">
        <f t="shared" ref="V643:V706" si="109">SUM(Q643:T643)/4</f>
        <v>46.724999999999994</v>
      </c>
    </row>
    <row r="644" spans="1:22" ht="13.5" x14ac:dyDescent="0.25">
      <c r="A644" s="3">
        <f>RSI!A644</f>
        <v>45539</v>
      </c>
      <c r="B644" s="2">
        <f>RSI!B644</f>
        <v>18.1782</v>
      </c>
      <c r="C644" s="2">
        <f>RSI!I644</f>
        <v>66.949684040672963</v>
      </c>
      <c r="D644" s="2">
        <f>MACD!E644</f>
        <v>-1.0650721663424179E-2</v>
      </c>
      <c r="E644" s="2">
        <f>MACD!F644</f>
        <v>0.11720432853313315</v>
      </c>
      <c r="F644" s="2">
        <f>'Moving Avg'!D644</f>
        <v>17.850000000000001</v>
      </c>
      <c r="G644" s="2">
        <f>'Moving Avg'!F644</f>
        <v>17.627245000000002</v>
      </c>
      <c r="H644" s="2">
        <f>'Moving Avg'!G644</f>
        <v>17.396258000000003</v>
      </c>
      <c r="I644" s="2">
        <f>'Moving Avg'!H644</f>
        <v>17.099013000000028</v>
      </c>
      <c r="J644" s="5" t="str">
        <f>OBV!F644</f>
        <v>BEARISH</v>
      </c>
      <c r="K644" s="5" t="str">
        <f>OBV!G644</f>
        <v>NEUTRAL</v>
      </c>
      <c r="L644" s="5" t="str">
        <f>OBV!H644</f>
        <v>BEARISH DIVERGENCE</v>
      </c>
      <c r="M644" s="7">
        <f t="shared" si="100"/>
        <v>25</v>
      </c>
      <c r="N644" s="7">
        <f t="shared" si="101"/>
        <v>100</v>
      </c>
      <c r="O644" s="7">
        <f t="shared" si="102"/>
        <v>50</v>
      </c>
      <c r="P644" s="7">
        <f t="shared" si="103"/>
        <v>16.5</v>
      </c>
      <c r="Q644" s="8">
        <f t="shared" si="104"/>
        <v>53.725000000000001</v>
      </c>
      <c r="R644" s="8">
        <f t="shared" si="105"/>
        <v>46.625</v>
      </c>
      <c r="S644" s="8">
        <f t="shared" si="106"/>
        <v>38.674999999999997</v>
      </c>
      <c r="T644" s="8">
        <f t="shared" si="107"/>
        <v>47.875</v>
      </c>
      <c r="U644" s="7">
        <f t="shared" si="108"/>
        <v>46.341666666666661</v>
      </c>
      <c r="V644" s="7">
        <f t="shared" si="109"/>
        <v>46.724999999999994</v>
      </c>
    </row>
    <row r="645" spans="1:22" ht="13.5" x14ac:dyDescent="0.25">
      <c r="A645" s="3">
        <f>RSI!A645</f>
        <v>45540</v>
      </c>
      <c r="B645" s="2">
        <f>RSI!B645</f>
        <v>17.875699999999998</v>
      </c>
      <c r="C645" s="2">
        <f>RSI!I645</f>
        <v>56.483065467773258</v>
      </c>
      <c r="D645" s="2">
        <f>MACD!E645</f>
        <v>-4.5931823643364567E-2</v>
      </c>
      <c r="E645" s="2">
        <f>MACD!F645</f>
        <v>8.4577098097833606E-2</v>
      </c>
      <c r="F645" s="2">
        <f>'Moving Avg'!D645</f>
        <v>17.952680000000001</v>
      </c>
      <c r="G645" s="2">
        <f>'Moving Avg'!F645</f>
        <v>17.618995000000002</v>
      </c>
      <c r="H645" s="2">
        <f>'Moving Avg'!G645</f>
        <v>17.414778000000002</v>
      </c>
      <c r="I645" s="2">
        <f>'Moving Avg'!H645</f>
        <v>17.101470000000027</v>
      </c>
      <c r="J645" s="5" t="str">
        <f>OBV!F645</f>
        <v>BEARISH</v>
      </c>
      <c r="K645" s="5" t="str">
        <f>OBV!G645</f>
        <v>NEUTRAL</v>
      </c>
      <c r="L645" s="5" t="str">
        <f>OBV!H645</f>
        <v>BEARISH DIVERGENCE</v>
      </c>
      <c r="M645" s="7">
        <f t="shared" si="100"/>
        <v>25</v>
      </c>
      <c r="N645" s="7">
        <f t="shared" si="101"/>
        <v>100</v>
      </c>
      <c r="O645" s="7">
        <f t="shared" si="102"/>
        <v>50</v>
      </c>
      <c r="P645" s="7">
        <f t="shared" si="103"/>
        <v>16.5</v>
      </c>
      <c r="Q645" s="8">
        <f t="shared" si="104"/>
        <v>53.725000000000001</v>
      </c>
      <c r="R645" s="8">
        <f t="shared" si="105"/>
        <v>46.625</v>
      </c>
      <c r="S645" s="8">
        <f t="shared" si="106"/>
        <v>38.674999999999997</v>
      </c>
      <c r="T645" s="8">
        <f t="shared" si="107"/>
        <v>47.875</v>
      </c>
      <c r="U645" s="7">
        <f t="shared" si="108"/>
        <v>46.341666666666661</v>
      </c>
      <c r="V645" s="7">
        <f t="shared" si="109"/>
        <v>46.724999999999994</v>
      </c>
    </row>
    <row r="646" spans="1:22" ht="13.5" x14ac:dyDescent="0.25">
      <c r="A646" s="3">
        <f>RSI!A646</f>
        <v>45541</v>
      </c>
      <c r="B646" s="2">
        <f>RSI!B646</f>
        <v>17.875699999999998</v>
      </c>
      <c r="C646" s="2">
        <f>RSI!I646</f>
        <v>56.483065467773258</v>
      </c>
      <c r="D646" s="2">
        <f>MACD!E646</f>
        <v>-7.7229190452225538E-2</v>
      </c>
      <c r="E646" s="2">
        <f>MACD!F646</f>
        <v>5.2215840387821781E-2</v>
      </c>
      <c r="F646" s="2">
        <f>'Moving Avg'!D646</f>
        <v>18.053519999999999</v>
      </c>
      <c r="G646" s="2">
        <f>'Moving Avg'!F646</f>
        <v>17.641915000000004</v>
      </c>
      <c r="H646" s="2">
        <f>'Moving Avg'!G646</f>
        <v>17.441990000000004</v>
      </c>
      <c r="I646" s="2">
        <f>'Moving Avg'!H646</f>
        <v>17.103927000000027</v>
      </c>
      <c r="J646" s="5" t="str">
        <f>OBV!F646</f>
        <v>BEARISH</v>
      </c>
      <c r="K646" s="5" t="str">
        <f>OBV!G646</f>
        <v>NEUTRAL</v>
      </c>
      <c r="L646" s="5" t="str">
        <f>OBV!H646</f>
        <v>BEARISH DIVERGENCE</v>
      </c>
      <c r="M646" s="7">
        <f t="shared" si="100"/>
        <v>25</v>
      </c>
      <c r="N646" s="7">
        <f t="shared" si="101"/>
        <v>100</v>
      </c>
      <c r="O646" s="7">
        <f t="shared" si="102"/>
        <v>50</v>
      </c>
      <c r="P646" s="7">
        <f t="shared" si="103"/>
        <v>16.5</v>
      </c>
      <c r="Q646" s="8">
        <f t="shared" si="104"/>
        <v>53.725000000000001</v>
      </c>
      <c r="R646" s="8">
        <f t="shared" si="105"/>
        <v>46.625</v>
      </c>
      <c r="S646" s="8">
        <f t="shared" si="106"/>
        <v>38.674999999999997</v>
      </c>
      <c r="T646" s="8">
        <f t="shared" si="107"/>
        <v>47.875</v>
      </c>
      <c r="U646" s="7">
        <f t="shared" si="108"/>
        <v>46.341666666666661</v>
      </c>
      <c r="V646" s="7">
        <f t="shared" si="109"/>
        <v>46.724999999999994</v>
      </c>
    </row>
    <row r="647" spans="1:22" ht="13.5" x14ac:dyDescent="0.25">
      <c r="A647" s="3">
        <f>RSI!A647</f>
        <v>45544</v>
      </c>
      <c r="B647" s="2">
        <f>RSI!B647</f>
        <v>17.875699999999998</v>
      </c>
      <c r="C647" s="2">
        <f>RSI!I647</f>
        <v>56.483065467773258</v>
      </c>
      <c r="D647" s="2">
        <f>MACD!E647</f>
        <v>-0.12620257823179415</v>
      </c>
      <c r="E647" s="2">
        <f>MACD!F647</f>
        <v>1.6532156663898595E-2</v>
      </c>
      <c r="F647" s="2">
        <f>'Moving Avg'!D647</f>
        <v>17.991199999999999</v>
      </c>
      <c r="G647" s="2">
        <f>'Moving Avg'!F647</f>
        <v>17.646500000000003</v>
      </c>
      <c r="H647" s="2">
        <f>'Moving Avg'!G647</f>
        <v>17.469202000000006</v>
      </c>
      <c r="I647" s="2">
        <f>'Moving Avg'!H647</f>
        <v>17.106384000000027</v>
      </c>
      <c r="J647" s="5" t="str">
        <f>OBV!F647</f>
        <v>BEARISH</v>
      </c>
      <c r="K647" s="5" t="str">
        <f>OBV!G647</f>
        <v>NEUTRAL</v>
      </c>
      <c r="L647" s="5" t="str">
        <f>OBV!H647</f>
        <v>CONFIRMED BEARISH</v>
      </c>
      <c r="M647" s="7">
        <f t="shared" si="100"/>
        <v>25</v>
      </c>
      <c r="N647" s="7">
        <f t="shared" si="101"/>
        <v>100</v>
      </c>
      <c r="O647" s="7">
        <f t="shared" si="102"/>
        <v>50</v>
      </c>
      <c r="P647" s="7">
        <f t="shared" si="103"/>
        <v>16.5</v>
      </c>
      <c r="Q647" s="8">
        <f t="shared" si="104"/>
        <v>53.725000000000001</v>
      </c>
      <c r="R647" s="8">
        <f t="shared" si="105"/>
        <v>46.625</v>
      </c>
      <c r="S647" s="8">
        <f t="shared" si="106"/>
        <v>38.674999999999997</v>
      </c>
      <c r="T647" s="8">
        <f t="shared" si="107"/>
        <v>47.875</v>
      </c>
      <c r="U647" s="7">
        <f t="shared" si="108"/>
        <v>46.341666666666661</v>
      </c>
      <c r="V647" s="7">
        <f t="shared" si="109"/>
        <v>46.724999999999994</v>
      </c>
    </row>
    <row r="648" spans="1:22" ht="13.5" x14ac:dyDescent="0.25">
      <c r="A648" s="3">
        <f>RSI!A648</f>
        <v>45545</v>
      </c>
      <c r="B648" s="2">
        <f>RSI!B648</f>
        <v>17.875699999999998</v>
      </c>
      <c r="C648" s="2">
        <f>RSI!I648</f>
        <v>56.483065467773244</v>
      </c>
      <c r="D648" s="2">
        <f>MACD!E648</f>
        <v>-0.16887970451798751</v>
      </c>
      <c r="E648" s="2">
        <f>MACD!F648</f>
        <v>-2.0550215572478624E-2</v>
      </c>
      <c r="F648" s="2">
        <f>'Moving Avg'!D648</f>
        <v>17.936199999999996</v>
      </c>
      <c r="G648" s="2">
        <f>'Moving Avg'!F648</f>
        <v>17.655670000000001</v>
      </c>
      <c r="H648" s="2">
        <f>'Moving Avg'!G648</f>
        <v>17.487722000000005</v>
      </c>
      <c r="I648" s="2">
        <f>'Moving Avg'!H648</f>
        <v>17.108841000000027</v>
      </c>
      <c r="J648" s="5" t="str">
        <f>OBV!F648</f>
        <v>BEARISH</v>
      </c>
      <c r="K648" s="5" t="str">
        <f>OBV!G648</f>
        <v>NEUTRAL</v>
      </c>
      <c r="L648" s="5" t="str">
        <f>OBV!H648</f>
        <v>CONFIRMED BEARISH</v>
      </c>
      <c r="M648" s="7">
        <f t="shared" si="100"/>
        <v>25</v>
      </c>
      <c r="N648" s="7">
        <f t="shared" si="101"/>
        <v>100</v>
      </c>
      <c r="O648" s="7">
        <f t="shared" si="102"/>
        <v>50</v>
      </c>
      <c r="P648" s="7">
        <f t="shared" si="103"/>
        <v>16.5</v>
      </c>
      <c r="Q648" s="8">
        <f t="shared" si="104"/>
        <v>53.725000000000001</v>
      </c>
      <c r="R648" s="8">
        <f t="shared" si="105"/>
        <v>46.625</v>
      </c>
      <c r="S648" s="8">
        <f t="shared" si="106"/>
        <v>38.674999999999997</v>
      </c>
      <c r="T648" s="8">
        <f t="shared" si="107"/>
        <v>47.875</v>
      </c>
      <c r="U648" s="7">
        <f t="shared" si="108"/>
        <v>46.341666666666661</v>
      </c>
      <c r="V648" s="7">
        <f t="shared" si="109"/>
        <v>46.724999999999994</v>
      </c>
    </row>
    <row r="649" spans="1:22" ht="13.5" x14ac:dyDescent="0.25">
      <c r="A649" s="3">
        <f>RSI!A649</f>
        <v>45546</v>
      </c>
      <c r="B649" s="2">
        <f>RSI!B649</f>
        <v>17.875699999999998</v>
      </c>
      <c r="C649" s="2">
        <f>RSI!I649</f>
        <v>56.483065467773237</v>
      </c>
      <c r="D649" s="2">
        <f>MACD!E649</f>
        <v>-0.2075528979955692</v>
      </c>
      <c r="E649" s="2">
        <f>MACD!F649</f>
        <v>-5.7950752057096738E-2</v>
      </c>
      <c r="F649" s="2">
        <f>'Moving Avg'!D649</f>
        <v>17.875699999999998</v>
      </c>
      <c r="G649" s="2">
        <f>'Moving Avg'!F649</f>
        <v>17.664839999999998</v>
      </c>
      <c r="H649" s="2">
        <f>'Moving Avg'!G649</f>
        <v>17.497898000000006</v>
      </c>
      <c r="I649" s="2">
        <f>'Moving Avg'!H649</f>
        <v>17.111298000000023</v>
      </c>
      <c r="J649" s="5" t="str">
        <f>OBV!F649</f>
        <v>BEARISH</v>
      </c>
      <c r="K649" s="5" t="str">
        <f>OBV!G649</f>
        <v>NEUTRAL</v>
      </c>
      <c r="L649" s="5" t="str">
        <f>OBV!H649</f>
        <v>CONFIRMED BEARISH</v>
      </c>
      <c r="M649" s="7">
        <f t="shared" si="100"/>
        <v>25</v>
      </c>
      <c r="N649" s="7">
        <f t="shared" si="101"/>
        <v>100</v>
      </c>
      <c r="O649" s="7">
        <f t="shared" si="102"/>
        <v>50</v>
      </c>
      <c r="P649" s="7">
        <f t="shared" si="103"/>
        <v>16.5</v>
      </c>
      <c r="Q649" s="8">
        <f t="shared" si="104"/>
        <v>53.725000000000001</v>
      </c>
      <c r="R649" s="8">
        <f t="shared" si="105"/>
        <v>46.625</v>
      </c>
      <c r="S649" s="8">
        <f t="shared" si="106"/>
        <v>38.674999999999997</v>
      </c>
      <c r="T649" s="8">
        <f t="shared" si="107"/>
        <v>47.875</v>
      </c>
      <c r="U649" s="7">
        <f t="shared" si="108"/>
        <v>46.341666666666661</v>
      </c>
      <c r="V649" s="7">
        <f t="shared" si="109"/>
        <v>46.724999999999994</v>
      </c>
    </row>
    <row r="650" spans="1:22" ht="13.5" x14ac:dyDescent="0.25">
      <c r="A650" s="3">
        <f>RSI!A650</f>
        <v>45547</v>
      </c>
      <c r="B650" s="2">
        <f>RSI!B650</f>
        <v>17.875699999999998</v>
      </c>
      <c r="C650" s="2">
        <f>RSI!I650</f>
        <v>56.483065467773244</v>
      </c>
      <c r="D650" s="2">
        <f>MACD!E650</f>
        <v>-0.24133784561480809</v>
      </c>
      <c r="E650" s="2">
        <f>MACD!F650</f>
        <v>-9.4628170768639025E-2</v>
      </c>
      <c r="F650" s="2">
        <f>'Moving Avg'!D650</f>
        <v>17.875699999999998</v>
      </c>
      <c r="G650" s="2">
        <f>'Moving Avg'!F650</f>
        <v>17.683174999999999</v>
      </c>
      <c r="H650" s="2">
        <f>'Moving Avg'!G650</f>
        <v>17.525110000000005</v>
      </c>
      <c r="I650" s="2">
        <f>'Moving Avg'!H650</f>
        <v>17.113798500000023</v>
      </c>
      <c r="J650" s="5" t="str">
        <f>OBV!F650</f>
        <v>NEUTRAL</v>
      </c>
      <c r="K650" s="5" t="str">
        <f>OBV!G650</f>
        <v>NEUTRAL</v>
      </c>
      <c r="L650" s="5" t="str">
        <f>OBV!H650</f>
        <v>NEUTRAL</v>
      </c>
      <c r="M650" s="7">
        <f t="shared" si="100"/>
        <v>25</v>
      </c>
      <c r="N650" s="7">
        <f t="shared" si="101"/>
        <v>100</v>
      </c>
      <c r="O650" s="7">
        <f t="shared" si="102"/>
        <v>50</v>
      </c>
      <c r="P650" s="7">
        <f t="shared" si="103"/>
        <v>33</v>
      </c>
      <c r="Q650" s="8">
        <f t="shared" si="104"/>
        <v>56.2</v>
      </c>
      <c r="R650" s="8">
        <f t="shared" si="105"/>
        <v>50.75</v>
      </c>
      <c r="S650" s="8">
        <f t="shared" si="106"/>
        <v>46.1</v>
      </c>
      <c r="T650" s="8">
        <f t="shared" si="107"/>
        <v>52</v>
      </c>
      <c r="U650" s="7">
        <f t="shared" si="108"/>
        <v>51.016666666666673</v>
      </c>
      <c r="V650" s="7">
        <f t="shared" si="109"/>
        <v>51.262500000000003</v>
      </c>
    </row>
    <row r="651" spans="1:22" ht="13.5" x14ac:dyDescent="0.25">
      <c r="A651" s="3">
        <f>RSI!A651</f>
        <v>45548</v>
      </c>
      <c r="B651" s="2">
        <f>RSI!B651</f>
        <v>17.829799999999999</v>
      </c>
      <c r="C651" s="2">
        <f>RSI!I651</f>
        <v>54.467527721319264</v>
      </c>
      <c r="D651" s="2">
        <f>MACD!E651</f>
        <v>-0.26609257271689302</v>
      </c>
      <c r="E651" s="2">
        <f>MACD!F651</f>
        <v>-0.12892105115828983</v>
      </c>
      <c r="F651" s="2">
        <f>'Moving Avg'!D651</f>
        <v>17.866519999999998</v>
      </c>
      <c r="G651" s="2">
        <f>'Moving Avg'!F651</f>
        <v>17.699214999999999</v>
      </c>
      <c r="H651" s="2">
        <f>'Moving Avg'!G651</f>
        <v>17.544450000000005</v>
      </c>
      <c r="I651" s="2">
        <f>'Moving Avg'!H651</f>
        <v>17.11611300000002</v>
      </c>
      <c r="J651" s="5" t="str">
        <f>OBV!F651</f>
        <v>BEARISH</v>
      </c>
      <c r="K651" s="5" t="str">
        <f>OBV!G651</f>
        <v>NEUTRAL</v>
      </c>
      <c r="L651" s="5" t="str">
        <f>OBV!H651</f>
        <v>CONFIRMED BEARISH</v>
      </c>
      <c r="M651" s="7">
        <f t="shared" si="100"/>
        <v>25</v>
      </c>
      <c r="N651" s="7">
        <f t="shared" si="101"/>
        <v>100</v>
      </c>
      <c r="O651" s="7">
        <f t="shared" si="102"/>
        <v>50</v>
      </c>
      <c r="P651" s="7">
        <f t="shared" si="103"/>
        <v>16.5</v>
      </c>
      <c r="Q651" s="8">
        <f t="shared" si="104"/>
        <v>53.725000000000001</v>
      </c>
      <c r="R651" s="8">
        <f t="shared" si="105"/>
        <v>46.625</v>
      </c>
      <c r="S651" s="8">
        <f t="shared" si="106"/>
        <v>38.674999999999997</v>
      </c>
      <c r="T651" s="8">
        <f t="shared" si="107"/>
        <v>47.875</v>
      </c>
      <c r="U651" s="7">
        <f t="shared" si="108"/>
        <v>46.341666666666661</v>
      </c>
      <c r="V651" s="7">
        <f t="shared" si="109"/>
        <v>46.724999999999994</v>
      </c>
    </row>
    <row r="652" spans="1:22" ht="13.5" x14ac:dyDescent="0.25">
      <c r="A652" s="3">
        <f>RSI!A652</f>
        <v>45551</v>
      </c>
      <c r="B652" s="2">
        <f>RSI!B652</f>
        <v>17.829799999999999</v>
      </c>
      <c r="C652" s="2">
        <f>RSI!I652</f>
        <v>54.467527721319264</v>
      </c>
      <c r="D652" s="2">
        <f>MACD!E652</f>
        <v>-0.16217000765195166</v>
      </c>
      <c r="E652" s="2">
        <f>MACD!F652</f>
        <v>-0.13557084245702222</v>
      </c>
      <c r="F652" s="2">
        <f>'Moving Avg'!D652</f>
        <v>17.857340000000001</v>
      </c>
      <c r="G652" s="2">
        <f>'Moving Avg'!F652</f>
        <v>17.715254999999996</v>
      </c>
      <c r="H652" s="2">
        <f>'Moving Avg'!G652</f>
        <v>17.568310000000007</v>
      </c>
      <c r="I652" s="2">
        <f>'Moving Avg'!H652</f>
        <v>17.118427500000017</v>
      </c>
      <c r="J652" s="5" t="str">
        <f>OBV!F652</f>
        <v>BEARISH</v>
      </c>
      <c r="K652" s="5" t="str">
        <f>OBV!G652</f>
        <v>NEUTRAL</v>
      </c>
      <c r="L652" s="5" t="str">
        <f>OBV!H652</f>
        <v>CONFIRMED BEARISH</v>
      </c>
      <c r="M652" s="7">
        <f t="shared" si="100"/>
        <v>25</v>
      </c>
      <c r="N652" s="7">
        <f t="shared" si="101"/>
        <v>100</v>
      </c>
      <c r="O652" s="7">
        <f t="shared" si="102"/>
        <v>50</v>
      </c>
      <c r="P652" s="7">
        <f t="shared" si="103"/>
        <v>16.5</v>
      </c>
      <c r="Q652" s="8">
        <f t="shared" si="104"/>
        <v>53.725000000000001</v>
      </c>
      <c r="R652" s="8">
        <f t="shared" si="105"/>
        <v>46.625</v>
      </c>
      <c r="S652" s="8">
        <f t="shared" si="106"/>
        <v>38.674999999999997</v>
      </c>
      <c r="T652" s="8">
        <f t="shared" si="107"/>
        <v>47.875</v>
      </c>
      <c r="U652" s="7">
        <f t="shared" si="108"/>
        <v>46.341666666666661</v>
      </c>
      <c r="V652" s="7">
        <f t="shared" si="109"/>
        <v>46.724999999999994</v>
      </c>
    </row>
    <row r="653" spans="1:22" ht="13.5" x14ac:dyDescent="0.25">
      <c r="A653" s="3">
        <f>RSI!A653</f>
        <v>45552</v>
      </c>
      <c r="B653" s="2">
        <f>RSI!B653</f>
        <v>17.783999999999999</v>
      </c>
      <c r="C653" s="2">
        <f>RSI!I653</f>
        <v>52.30750250681492</v>
      </c>
      <c r="D653" s="2">
        <f>MACD!E653</f>
        <v>-7.7065205875694431E-2</v>
      </c>
      <c r="E653" s="2">
        <f>MACD!F653</f>
        <v>-0.12386971514075668</v>
      </c>
      <c r="F653" s="2">
        <f>'Moving Avg'!D653</f>
        <v>17.838999999999999</v>
      </c>
      <c r="G653" s="2">
        <f>'Moving Avg'!F653</f>
        <v>17.729004999999997</v>
      </c>
      <c r="H653" s="2">
        <f>'Moving Avg'!G653</f>
        <v>17.578042000000003</v>
      </c>
      <c r="I653" s="2">
        <f>'Moving Avg'!H653</f>
        <v>17.120513000000017</v>
      </c>
      <c r="J653" s="5" t="str">
        <f>OBV!F653</f>
        <v>BEARISH</v>
      </c>
      <c r="K653" s="5" t="str">
        <f>OBV!G653</f>
        <v>NEUTRAL</v>
      </c>
      <c r="L653" s="5" t="str">
        <f>OBV!H653</f>
        <v>CONFIRMED BEARISH</v>
      </c>
      <c r="M653" s="7">
        <f t="shared" si="100"/>
        <v>25</v>
      </c>
      <c r="N653" s="7">
        <f t="shared" si="101"/>
        <v>0</v>
      </c>
      <c r="O653" s="7">
        <f t="shared" si="102"/>
        <v>50</v>
      </c>
      <c r="P653" s="7">
        <f t="shared" si="103"/>
        <v>16.5</v>
      </c>
      <c r="Q653" s="8">
        <f t="shared" si="104"/>
        <v>18.725000000000001</v>
      </c>
      <c r="R653" s="8">
        <f t="shared" si="105"/>
        <v>26.625</v>
      </c>
      <c r="S653" s="8">
        <f t="shared" si="106"/>
        <v>23.675000000000001</v>
      </c>
      <c r="T653" s="8">
        <f t="shared" si="107"/>
        <v>22.875</v>
      </c>
      <c r="U653" s="7">
        <f t="shared" si="108"/>
        <v>23.008333333333336</v>
      </c>
      <c r="V653" s="7">
        <f t="shared" si="109"/>
        <v>22.975000000000001</v>
      </c>
    </row>
    <row r="654" spans="1:22" ht="13.5" x14ac:dyDescent="0.25">
      <c r="A654" s="3">
        <f>RSI!A654</f>
        <v>45553</v>
      </c>
      <c r="B654" s="2">
        <f>RSI!B654</f>
        <v>17.783999999999999</v>
      </c>
      <c r="C654" s="2">
        <f>RSI!I654</f>
        <v>52.307502506814927</v>
      </c>
      <c r="D654" s="2">
        <f>MACD!E654</f>
        <v>-1.0997320524097631E-3</v>
      </c>
      <c r="E654" s="2">
        <f>MACD!F654</f>
        <v>-9.9315718523087293E-2</v>
      </c>
      <c r="F654" s="2">
        <f>'Moving Avg'!D654</f>
        <v>17.820659999999997</v>
      </c>
      <c r="G654" s="2">
        <f>'Moving Avg'!F654</f>
        <v>17.742754999999995</v>
      </c>
      <c r="H654" s="2">
        <f>'Moving Avg'!G654</f>
        <v>17.588644000000006</v>
      </c>
      <c r="I654" s="2">
        <f>'Moving Avg'!H654</f>
        <v>17.122989500000017</v>
      </c>
      <c r="J654" s="5" t="str">
        <f>OBV!F654</f>
        <v>BEARISH</v>
      </c>
      <c r="K654" s="5" t="str">
        <f>OBV!G654</f>
        <v>NEUTRAL</v>
      </c>
      <c r="L654" s="5" t="str">
        <f>OBV!H654</f>
        <v>CONFIRMED BEARISH</v>
      </c>
      <c r="M654" s="7">
        <f t="shared" si="100"/>
        <v>25</v>
      </c>
      <c r="N654" s="7">
        <f t="shared" si="101"/>
        <v>0</v>
      </c>
      <c r="O654" s="7">
        <f t="shared" si="102"/>
        <v>50</v>
      </c>
      <c r="P654" s="7">
        <f t="shared" si="103"/>
        <v>16.5</v>
      </c>
      <c r="Q654" s="8">
        <f t="shared" si="104"/>
        <v>18.725000000000001</v>
      </c>
      <c r="R654" s="8">
        <f t="shared" si="105"/>
        <v>26.625</v>
      </c>
      <c r="S654" s="8">
        <f t="shared" si="106"/>
        <v>23.675000000000001</v>
      </c>
      <c r="T654" s="8">
        <f t="shared" si="107"/>
        <v>22.875</v>
      </c>
      <c r="U654" s="7">
        <f t="shared" si="108"/>
        <v>23.008333333333336</v>
      </c>
      <c r="V654" s="7">
        <f t="shared" si="109"/>
        <v>22.975000000000001</v>
      </c>
    </row>
    <row r="655" spans="1:22" ht="13.5" x14ac:dyDescent="0.25">
      <c r="A655" s="3">
        <f>RSI!A655</f>
        <v>45554</v>
      </c>
      <c r="B655" s="2">
        <f>RSI!B655</f>
        <v>17.783999999999999</v>
      </c>
      <c r="C655" s="2">
        <f>RSI!I655</f>
        <v>52.307502506814927</v>
      </c>
      <c r="D655" s="2">
        <f>MACD!E655</f>
        <v>1.6383755781244957E-2</v>
      </c>
      <c r="E655" s="2">
        <f>MACD!F655</f>
        <v>-7.6175823662220851E-2</v>
      </c>
      <c r="F655" s="2">
        <f>'Moving Avg'!D655</f>
        <v>17.802319999999998</v>
      </c>
      <c r="G655" s="2">
        <f>'Moving Avg'!F655</f>
        <v>17.756504999999997</v>
      </c>
      <c r="H655" s="2">
        <f>'Moving Avg'!G655</f>
        <v>17.600810000000006</v>
      </c>
      <c r="I655" s="2">
        <f>'Moving Avg'!H655</f>
        <v>17.125075000000017</v>
      </c>
      <c r="J655" s="5" t="str">
        <f>OBV!F655</f>
        <v>BEARISH</v>
      </c>
      <c r="K655" s="5" t="str">
        <f>OBV!G655</f>
        <v>NEUTRAL</v>
      </c>
      <c r="L655" s="5" t="str">
        <f>OBV!H655</f>
        <v>CONFIRMED BEARISH</v>
      </c>
      <c r="M655" s="7">
        <f t="shared" si="100"/>
        <v>25</v>
      </c>
      <c r="N655" s="7">
        <f t="shared" si="101"/>
        <v>0</v>
      </c>
      <c r="O655" s="7">
        <f t="shared" si="102"/>
        <v>50</v>
      </c>
      <c r="P655" s="7">
        <f t="shared" si="103"/>
        <v>16.5</v>
      </c>
      <c r="Q655" s="8">
        <f t="shared" si="104"/>
        <v>18.725000000000001</v>
      </c>
      <c r="R655" s="8">
        <f t="shared" si="105"/>
        <v>26.625</v>
      </c>
      <c r="S655" s="8">
        <f t="shared" si="106"/>
        <v>23.675000000000001</v>
      </c>
      <c r="T655" s="8">
        <f t="shared" si="107"/>
        <v>22.875</v>
      </c>
      <c r="U655" s="7">
        <f t="shared" si="108"/>
        <v>23.008333333333336</v>
      </c>
      <c r="V655" s="7">
        <f t="shared" si="109"/>
        <v>22.975000000000001</v>
      </c>
    </row>
    <row r="656" spans="1:22" ht="13.5" x14ac:dyDescent="0.25">
      <c r="A656" s="3">
        <f>RSI!A656</f>
        <v>45555</v>
      </c>
      <c r="B656" s="2">
        <f>RSI!B656</f>
        <v>17.692299999999999</v>
      </c>
      <c r="C656" s="2">
        <f>RSI!I656</f>
        <v>47.588194788566248</v>
      </c>
      <c r="D656" s="2">
        <f>MACD!E656</f>
        <v>3.7732542479620435E-2</v>
      </c>
      <c r="E656" s="2">
        <f>MACD!F656</f>
        <v>-5.3394150433852594E-2</v>
      </c>
      <c r="F656" s="2">
        <f>'Moving Avg'!D656</f>
        <v>17.774819999999998</v>
      </c>
      <c r="G656" s="2">
        <f>'Moving Avg'!F656</f>
        <v>17.765669999999993</v>
      </c>
      <c r="H656" s="2">
        <f>'Moving Avg'!G656</f>
        <v>17.611142000000008</v>
      </c>
      <c r="I656" s="2">
        <f>'Moving Avg'!H656</f>
        <v>17.126702000000016</v>
      </c>
      <c r="J656" s="5" t="str">
        <f>OBV!F656</f>
        <v>BEARISH</v>
      </c>
      <c r="K656" s="5" t="str">
        <f>OBV!G656</f>
        <v>NEUTRAL</v>
      </c>
      <c r="L656" s="5" t="str">
        <f>OBV!H656</f>
        <v>CONFIRMED BEARISH</v>
      </c>
      <c r="M656" s="7">
        <f t="shared" si="100"/>
        <v>25</v>
      </c>
      <c r="N656" s="7">
        <f t="shared" si="101"/>
        <v>0</v>
      </c>
      <c r="O656" s="7">
        <f t="shared" si="102"/>
        <v>50</v>
      </c>
      <c r="P656" s="7">
        <f t="shared" si="103"/>
        <v>16.5</v>
      </c>
      <c r="Q656" s="8">
        <f t="shared" si="104"/>
        <v>18.725000000000001</v>
      </c>
      <c r="R656" s="8">
        <f t="shared" si="105"/>
        <v>26.625</v>
      </c>
      <c r="S656" s="8">
        <f t="shared" si="106"/>
        <v>23.675000000000001</v>
      </c>
      <c r="T656" s="8">
        <f t="shared" si="107"/>
        <v>22.875</v>
      </c>
      <c r="U656" s="7">
        <f t="shared" si="108"/>
        <v>23.008333333333336</v>
      </c>
      <c r="V656" s="7">
        <f t="shared" si="109"/>
        <v>22.975000000000001</v>
      </c>
    </row>
    <row r="657" spans="1:22" ht="13.5" x14ac:dyDescent="0.25">
      <c r="A657" s="3">
        <f>RSI!A657</f>
        <v>45558</v>
      </c>
      <c r="B657" s="2">
        <f>RSI!B657</f>
        <v>17.692299999999999</v>
      </c>
      <c r="C657" s="2">
        <f>RSI!I657</f>
        <v>47.588194788566248</v>
      </c>
      <c r="D657" s="2">
        <f>MACD!E657</f>
        <v>5.6118827870321297E-2</v>
      </c>
      <c r="E657" s="2">
        <f>MACD!F657</f>
        <v>-3.1491554773017821E-2</v>
      </c>
      <c r="F657" s="2">
        <f>'Moving Avg'!D657</f>
        <v>17.747319999999998</v>
      </c>
      <c r="G657" s="2">
        <f>'Moving Avg'!F657</f>
        <v>17.781709999999997</v>
      </c>
      <c r="H657" s="2">
        <f>'Moving Avg'!G657</f>
        <v>17.621474000000006</v>
      </c>
      <c r="I657" s="2">
        <f>'Moving Avg'!H657</f>
        <v>17.128372500000015</v>
      </c>
      <c r="J657" s="5" t="str">
        <f>OBV!F657</f>
        <v>BEARISH</v>
      </c>
      <c r="K657" s="5" t="str">
        <f>OBV!G657</f>
        <v>NEUTRAL</v>
      </c>
      <c r="L657" s="5" t="str">
        <f>OBV!H657</f>
        <v>CONFIRMED BEARISH</v>
      </c>
      <c r="M657" s="7">
        <f t="shared" si="100"/>
        <v>25</v>
      </c>
      <c r="N657" s="7">
        <f t="shared" si="101"/>
        <v>0</v>
      </c>
      <c r="O657" s="7">
        <f t="shared" si="102"/>
        <v>50</v>
      </c>
      <c r="P657" s="7">
        <f t="shared" si="103"/>
        <v>16.5</v>
      </c>
      <c r="Q657" s="8">
        <f t="shared" si="104"/>
        <v>18.725000000000001</v>
      </c>
      <c r="R657" s="8">
        <f t="shared" si="105"/>
        <v>26.625</v>
      </c>
      <c r="S657" s="8">
        <f t="shared" si="106"/>
        <v>23.675000000000001</v>
      </c>
      <c r="T657" s="8">
        <f t="shared" si="107"/>
        <v>22.875</v>
      </c>
      <c r="U657" s="7">
        <f t="shared" si="108"/>
        <v>23.008333333333336</v>
      </c>
      <c r="V657" s="7">
        <f t="shared" si="109"/>
        <v>22.975000000000001</v>
      </c>
    </row>
    <row r="658" spans="1:22" ht="13.5" x14ac:dyDescent="0.25">
      <c r="A658" s="3">
        <f>RSI!A658</f>
        <v>45559</v>
      </c>
      <c r="B658" s="2">
        <f>RSI!B658</f>
        <v>17.408100000000001</v>
      </c>
      <c r="C658" s="2">
        <f>RSI!I658</f>
        <v>35.934775914232844</v>
      </c>
      <c r="D658" s="2">
        <f>MACD!E658</f>
        <v>9.302638676194519E-2</v>
      </c>
      <c r="E658" s="2">
        <f>MACD!F658</f>
        <v>-6.5879664660252191E-3</v>
      </c>
      <c r="F658" s="2">
        <f>'Moving Avg'!D658</f>
        <v>17.672140000000002</v>
      </c>
      <c r="G658" s="2">
        <f>'Moving Avg'!F658</f>
        <v>17.783539999999995</v>
      </c>
      <c r="H658" s="2">
        <f>'Moving Avg'!G658</f>
        <v>17.633250000000011</v>
      </c>
      <c r="I658" s="2">
        <f>'Moving Avg'!H658</f>
        <v>17.128665500000015</v>
      </c>
      <c r="J658" s="5" t="str">
        <f>OBV!F658</f>
        <v>BEARISH</v>
      </c>
      <c r="K658" s="5" t="str">
        <f>OBV!G658</f>
        <v>NEUTRAL</v>
      </c>
      <c r="L658" s="5" t="str">
        <f>OBV!H658</f>
        <v>CONFIRMED BEARISH</v>
      </c>
      <c r="M658" s="7">
        <f t="shared" si="100"/>
        <v>25</v>
      </c>
      <c r="N658" s="7">
        <f t="shared" si="101"/>
        <v>0</v>
      </c>
      <c r="O658" s="7">
        <f t="shared" si="102"/>
        <v>50</v>
      </c>
      <c r="P658" s="7">
        <f t="shared" si="103"/>
        <v>16.5</v>
      </c>
      <c r="Q658" s="8">
        <f t="shared" si="104"/>
        <v>18.725000000000001</v>
      </c>
      <c r="R658" s="8">
        <f t="shared" si="105"/>
        <v>26.625</v>
      </c>
      <c r="S658" s="8">
        <f t="shared" si="106"/>
        <v>23.675000000000001</v>
      </c>
      <c r="T658" s="8">
        <f t="shared" si="107"/>
        <v>22.875</v>
      </c>
      <c r="U658" s="7">
        <f t="shared" si="108"/>
        <v>23.008333333333336</v>
      </c>
      <c r="V658" s="7">
        <f t="shared" si="109"/>
        <v>22.975000000000001</v>
      </c>
    </row>
    <row r="659" spans="1:22" ht="13.5" x14ac:dyDescent="0.25">
      <c r="A659" s="3">
        <f>RSI!A659</f>
        <v>45560</v>
      </c>
      <c r="B659" s="2">
        <f>RSI!B659</f>
        <v>17.408100000000001</v>
      </c>
      <c r="C659" s="2">
        <f>RSI!I659</f>
        <v>35.934775914232844</v>
      </c>
      <c r="D659" s="2">
        <f>MACD!E659</f>
        <v>0.12621121054584705</v>
      </c>
      <c r="E659" s="2">
        <f>MACD!F659</f>
        <v>1.9971868936349235E-2</v>
      </c>
      <c r="F659" s="2">
        <f>'Moving Avg'!D659</f>
        <v>17.596960000000003</v>
      </c>
      <c r="G659" s="2">
        <f>'Moving Avg'!F659</f>
        <v>17.785829999999997</v>
      </c>
      <c r="H659" s="2">
        <f>'Moving Avg'!G659</f>
        <v>17.645026000000009</v>
      </c>
      <c r="I659" s="2">
        <f>'Moving Avg'!H659</f>
        <v>17.128958500000014</v>
      </c>
      <c r="J659" s="5" t="str">
        <f>OBV!F659</f>
        <v>BEARISH</v>
      </c>
      <c r="K659" s="5" t="str">
        <f>OBV!G659</f>
        <v>NEUTRAL</v>
      </c>
      <c r="L659" s="5" t="str">
        <f>OBV!H659</f>
        <v>CONFIRMED BEARISH</v>
      </c>
      <c r="M659" s="7">
        <f t="shared" si="100"/>
        <v>25</v>
      </c>
      <c r="N659" s="7">
        <f t="shared" si="101"/>
        <v>0</v>
      </c>
      <c r="O659" s="7">
        <f t="shared" si="102"/>
        <v>50</v>
      </c>
      <c r="P659" s="7">
        <f t="shared" si="103"/>
        <v>16.5</v>
      </c>
      <c r="Q659" s="8">
        <f t="shared" si="104"/>
        <v>18.725000000000001</v>
      </c>
      <c r="R659" s="8">
        <f t="shared" si="105"/>
        <v>26.625</v>
      </c>
      <c r="S659" s="8">
        <f t="shared" si="106"/>
        <v>23.675000000000001</v>
      </c>
      <c r="T659" s="8">
        <f t="shared" si="107"/>
        <v>22.875</v>
      </c>
      <c r="U659" s="7">
        <f t="shared" si="108"/>
        <v>23.008333333333336</v>
      </c>
      <c r="V659" s="7">
        <f t="shared" si="109"/>
        <v>22.975000000000001</v>
      </c>
    </row>
    <row r="660" spans="1:22" ht="13.5" x14ac:dyDescent="0.25">
      <c r="A660" s="3">
        <f>RSI!A660</f>
        <v>45561</v>
      </c>
      <c r="B660" s="2">
        <f>RSI!B660</f>
        <v>17.408100000000001</v>
      </c>
      <c r="C660" s="2">
        <f>RSI!I660</f>
        <v>35.934775914232858</v>
      </c>
      <c r="D660" s="2">
        <f>MACD!E660</f>
        <v>0.156101186894535</v>
      </c>
      <c r="E660" s="2">
        <f>MACD!F660</f>
        <v>4.719773252798639E-2</v>
      </c>
      <c r="F660" s="2">
        <f>'Moving Avg'!D660</f>
        <v>17.52178</v>
      </c>
      <c r="G660" s="2">
        <f>'Moving Avg'!F660</f>
        <v>17.788119999999999</v>
      </c>
      <c r="H660" s="2">
        <f>'Moving Avg'!G660</f>
        <v>17.65680200000001</v>
      </c>
      <c r="I660" s="2">
        <f>'Moving Avg'!H660</f>
        <v>17.129295000000013</v>
      </c>
      <c r="J660" s="5" t="str">
        <f>OBV!F660</f>
        <v>BEARISH</v>
      </c>
      <c r="K660" s="5" t="str">
        <f>OBV!G660</f>
        <v>NEUTRAL</v>
      </c>
      <c r="L660" s="5" t="str">
        <f>OBV!H660</f>
        <v>CONFIRMED BEARISH</v>
      </c>
      <c r="M660" s="7">
        <f t="shared" si="100"/>
        <v>25</v>
      </c>
      <c r="N660" s="7">
        <f t="shared" si="101"/>
        <v>0</v>
      </c>
      <c r="O660" s="7">
        <f t="shared" si="102"/>
        <v>50</v>
      </c>
      <c r="P660" s="7">
        <f t="shared" si="103"/>
        <v>16.5</v>
      </c>
      <c r="Q660" s="8">
        <f t="shared" si="104"/>
        <v>18.725000000000001</v>
      </c>
      <c r="R660" s="8">
        <f t="shared" si="105"/>
        <v>26.625</v>
      </c>
      <c r="S660" s="8">
        <f t="shared" si="106"/>
        <v>23.675000000000001</v>
      </c>
      <c r="T660" s="8">
        <f t="shared" si="107"/>
        <v>22.875</v>
      </c>
      <c r="U660" s="7">
        <f t="shared" si="108"/>
        <v>23.008333333333336</v>
      </c>
      <c r="V660" s="7">
        <f t="shared" si="109"/>
        <v>22.975000000000001</v>
      </c>
    </row>
    <row r="661" spans="1:22" ht="13.5" x14ac:dyDescent="0.25">
      <c r="A661" s="3">
        <f>RSI!A661</f>
        <v>45562</v>
      </c>
      <c r="B661" s="2">
        <f>RSI!B661</f>
        <v>17.408100000000001</v>
      </c>
      <c r="C661" s="2">
        <f>RSI!I661</f>
        <v>35.934775914232844</v>
      </c>
      <c r="D661" s="2">
        <f>MACD!E661</f>
        <v>0.17600756509485294</v>
      </c>
      <c r="E661" s="2">
        <f>MACD!F661</f>
        <v>7.295969904135971E-2</v>
      </c>
      <c r="F661" s="2">
        <f>'Moving Avg'!D661</f>
        <v>17.464940000000002</v>
      </c>
      <c r="G661" s="2">
        <f>'Moving Avg'!F661</f>
        <v>17.789949999999997</v>
      </c>
      <c r="H661" s="2">
        <f>'Moving Avg'!G661</f>
        <v>17.668578000000011</v>
      </c>
      <c r="I661" s="2">
        <f>'Moving Avg'!H661</f>
        <v>17.129457500000015</v>
      </c>
      <c r="J661" s="5" t="str">
        <f>OBV!F661</f>
        <v>BEARISH</v>
      </c>
      <c r="K661" s="5" t="str">
        <f>OBV!G661</f>
        <v>NEUTRAL</v>
      </c>
      <c r="L661" s="5" t="str">
        <f>OBV!H661</f>
        <v>CONFIRMED BEARISH</v>
      </c>
      <c r="M661" s="7">
        <f t="shared" si="100"/>
        <v>25</v>
      </c>
      <c r="N661" s="7">
        <f t="shared" si="101"/>
        <v>0</v>
      </c>
      <c r="O661" s="7">
        <f t="shared" si="102"/>
        <v>50</v>
      </c>
      <c r="P661" s="7">
        <f t="shared" si="103"/>
        <v>16.5</v>
      </c>
      <c r="Q661" s="8">
        <f t="shared" si="104"/>
        <v>18.725000000000001</v>
      </c>
      <c r="R661" s="8">
        <f t="shared" si="105"/>
        <v>26.625</v>
      </c>
      <c r="S661" s="8">
        <f t="shared" si="106"/>
        <v>23.675000000000001</v>
      </c>
      <c r="T661" s="8">
        <f t="shared" si="107"/>
        <v>22.875</v>
      </c>
      <c r="U661" s="7">
        <f t="shared" si="108"/>
        <v>23.008333333333336</v>
      </c>
      <c r="V661" s="7">
        <f t="shared" si="109"/>
        <v>22.975000000000001</v>
      </c>
    </row>
    <row r="662" spans="1:22" ht="13.5" x14ac:dyDescent="0.25">
      <c r="A662" s="3">
        <f>RSI!A662</f>
        <v>45565</v>
      </c>
      <c r="B662" s="2">
        <f>RSI!B662</f>
        <v>17.389800000000001</v>
      </c>
      <c r="C662" s="2">
        <f>RSI!I662</f>
        <v>35.188464317377381</v>
      </c>
      <c r="D662" s="2">
        <f>MACD!E662</f>
        <v>0.19575919969516065</v>
      </c>
      <c r="E662" s="2">
        <f>MACD!F662</f>
        <v>9.75195991721199E-2</v>
      </c>
      <c r="F662" s="2">
        <f>'Moving Avg'!D662</f>
        <v>17.404440000000001</v>
      </c>
      <c r="G662" s="2">
        <f>'Moving Avg'!F662</f>
        <v>17.750074999999995</v>
      </c>
      <c r="H662" s="2">
        <f>'Moving Avg'!G662</f>
        <v>17.679988000000009</v>
      </c>
      <c r="I662" s="2">
        <f>'Moving Avg'!H662</f>
        <v>17.129572000000014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  <c r="M662" s="7">
        <f t="shared" si="100"/>
        <v>25</v>
      </c>
      <c r="N662" s="7">
        <f t="shared" si="101"/>
        <v>0</v>
      </c>
      <c r="O662" s="7">
        <f t="shared" si="102"/>
        <v>50</v>
      </c>
      <c r="P662" s="7">
        <f t="shared" si="103"/>
        <v>16.5</v>
      </c>
      <c r="Q662" s="8">
        <f t="shared" si="104"/>
        <v>18.725000000000001</v>
      </c>
      <c r="R662" s="8">
        <f t="shared" si="105"/>
        <v>26.625</v>
      </c>
      <c r="S662" s="8">
        <f t="shared" si="106"/>
        <v>23.675000000000001</v>
      </c>
      <c r="T662" s="8">
        <f t="shared" si="107"/>
        <v>22.875</v>
      </c>
      <c r="U662" s="7">
        <f t="shared" si="108"/>
        <v>23.008333333333336</v>
      </c>
      <c r="V662" s="7">
        <f t="shared" si="109"/>
        <v>22.975000000000001</v>
      </c>
    </row>
    <row r="663" spans="1:22" ht="13.5" x14ac:dyDescent="0.25">
      <c r="A663" s="3">
        <f>RSI!A663</f>
        <v>45566</v>
      </c>
      <c r="B663" s="2">
        <f>RSI!B663</f>
        <v>17.692299999999999</v>
      </c>
      <c r="C663" s="2">
        <f>RSI!I663</f>
        <v>52.682382499446305</v>
      </c>
      <c r="D663" s="2">
        <f>MACD!E663</f>
        <v>0.18456393677864824</v>
      </c>
      <c r="E663" s="2">
        <f>MACD!F663</f>
        <v>0.11492846669342557</v>
      </c>
      <c r="F663" s="2">
        <f>'Moving Avg'!D663</f>
        <v>17.461280000000002</v>
      </c>
      <c r="G663" s="2">
        <f>'Moving Avg'!F663</f>
        <v>17.727154999999993</v>
      </c>
      <c r="H663" s="2">
        <f>'Moving Avg'!G663</f>
        <v>17.697448000000012</v>
      </c>
      <c r="I663" s="2">
        <f>'Moving Avg'!H663</f>
        <v>17.131199000000016</v>
      </c>
      <c r="J663" s="5" t="str">
        <f>OBV!F663</f>
        <v>BULLISH</v>
      </c>
      <c r="K663" s="5" t="str">
        <f>OBV!G663</f>
        <v>NEUTRAL</v>
      </c>
      <c r="L663" s="5" t="str">
        <f>OBV!H663</f>
        <v>CONFIRMED BULLISH</v>
      </c>
      <c r="M663" s="7">
        <f t="shared" si="100"/>
        <v>25</v>
      </c>
      <c r="N663" s="7">
        <f t="shared" si="101"/>
        <v>0</v>
      </c>
      <c r="O663" s="7">
        <f t="shared" si="102"/>
        <v>50</v>
      </c>
      <c r="P663" s="7">
        <f t="shared" si="103"/>
        <v>83.5</v>
      </c>
      <c r="Q663" s="8">
        <f t="shared" si="104"/>
        <v>28.774999999999999</v>
      </c>
      <c r="R663" s="8">
        <f t="shared" si="105"/>
        <v>43.375</v>
      </c>
      <c r="S663" s="8">
        <f t="shared" si="106"/>
        <v>53.825000000000003</v>
      </c>
      <c r="T663" s="8">
        <f t="shared" si="107"/>
        <v>39.625</v>
      </c>
      <c r="U663" s="7">
        <f t="shared" si="108"/>
        <v>41.991666666666667</v>
      </c>
      <c r="V663" s="7">
        <f t="shared" si="109"/>
        <v>41.400000000000006</v>
      </c>
    </row>
    <row r="664" spans="1:22" ht="13.5" x14ac:dyDescent="0.25">
      <c r="A664" s="3">
        <f>RSI!A664</f>
        <v>45567</v>
      </c>
      <c r="B664" s="2">
        <f>RSI!B664</f>
        <v>17.692299999999999</v>
      </c>
      <c r="C664" s="2">
        <f>RSI!I664</f>
        <v>52.682382499446305</v>
      </c>
      <c r="D664" s="2">
        <f>MACD!E664</f>
        <v>0.17473444091210411</v>
      </c>
      <c r="E664" s="2">
        <f>MACD!F664</f>
        <v>0.1268896615371613</v>
      </c>
      <c r="F664" s="2">
        <f>'Moving Avg'!D664</f>
        <v>17.518120000000003</v>
      </c>
      <c r="G664" s="2">
        <f>'Moving Avg'!F664</f>
        <v>17.702859999999994</v>
      </c>
      <c r="H664" s="2">
        <f>'Moving Avg'!G664</f>
        <v>17.715430000000012</v>
      </c>
      <c r="I664" s="2">
        <f>'Moving Avg'!H664</f>
        <v>17.133173500000012</v>
      </c>
      <c r="J664" s="5" t="str">
        <f>OBV!F664</f>
        <v>BULLISH</v>
      </c>
      <c r="K664" s="5" t="str">
        <f>OBV!G664</f>
        <v>NEUTRAL</v>
      </c>
      <c r="L664" s="5" t="str">
        <f>OBV!H664</f>
        <v>CONFIRMED BULLISH</v>
      </c>
      <c r="M664" s="7">
        <f t="shared" si="100"/>
        <v>25</v>
      </c>
      <c r="N664" s="7">
        <f t="shared" si="101"/>
        <v>0</v>
      </c>
      <c r="O664" s="7">
        <f t="shared" si="102"/>
        <v>50</v>
      </c>
      <c r="P664" s="7">
        <f t="shared" si="103"/>
        <v>83.5</v>
      </c>
      <c r="Q664" s="8">
        <f t="shared" si="104"/>
        <v>28.774999999999999</v>
      </c>
      <c r="R664" s="8">
        <f t="shared" si="105"/>
        <v>43.375</v>
      </c>
      <c r="S664" s="8">
        <f t="shared" si="106"/>
        <v>53.825000000000003</v>
      </c>
      <c r="T664" s="8">
        <f t="shared" si="107"/>
        <v>39.625</v>
      </c>
      <c r="U664" s="7">
        <f t="shared" si="108"/>
        <v>41.991666666666667</v>
      </c>
      <c r="V664" s="7">
        <f t="shared" si="109"/>
        <v>41.400000000000006</v>
      </c>
    </row>
    <row r="665" spans="1:22" ht="13.5" x14ac:dyDescent="0.25">
      <c r="A665" s="3">
        <f>RSI!A665</f>
        <v>45568</v>
      </c>
      <c r="B665" s="2">
        <f>RSI!B665</f>
        <v>17.6465</v>
      </c>
      <c r="C665" s="2">
        <f>RSI!I665</f>
        <v>50.298424359103855</v>
      </c>
      <c r="D665" s="2">
        <f>MACD!E665</f>
        <v>0.16947960009458996</v>
      </c>
      <c r="E665" s="2">
        <f>MACD!F665</f>
        <v>0.13540764924864704</v>
      </c>
      <c r="F665" s="2">
        <f>'Moving Avg'!D665</f>
        <v>17.565800000000003</v>
      </c>
      <c r="G665" s="2">
        <f>'Moving Avg'!F665</f>
        <v>17.691399999999994</v>
      </c>
      <c r="H665" s="2">
        <f>'Moving Avg'!G665</f>
        <v>17.732844000000011</v>
      </c>
      <c r="I665" s="2">
        <f>'Moving Avg'!H665</f>
        <v>17.134745500000012</v>
      </c>
      <c r="J665" s="5" t="str">
        <f>OBV!F665</f>
        <v>BULLISH</v>
      </c>
      <c r="K665" s="5" t="str">
        <f>OBV!G665</f>
        <v>NEUTRAL</v>
      </c>
      <c r="L665" s="5" t="str">
        <f>OBV!H665</f>
        <v>CONFIRMED BULLISH</v>
      </c>
      <c r="M665" s="7">
        <f t="shared" si="100"/>
        <v>25</v>
      </c>
      <c r="N665" s="7">
        <f t="shared" si="101"/>
        <v>0</v>
      </c>
      <c r="O665" s="7">
        <f t="shared" si="102"/>
        <v>50</v>
      </c>
      <c r="P665" s="7">
        <f t="shared" si="103"/>
        <v>83.5</v>
      </c>
      <c r="Q665" s="8">
        <f t="shared" si="104"/>
        <v>28.774999999999999</v>
      </c>
      <c r="R665" s="8">
        <f t="shared" si="105"/>
        <v>43.375</v>
      </c>
      <c r="S665" s="8">
        <f t="shared" si="106"/>
        <v>53.825000000000003</v>
      </c>
      <c r="T665" s="8">
        <f t="shared" si="107"/>
        <v>39.625</v>
      </c>
      <c r="U665" s="7">
        <f t="shared" si="108"/>
        <v>41.991666666666667</v>
      </c>
      <c r="V665" s="7">
        <f t="shared" si="109"/>
        <v>41.400000000000006</v>
      </c>
    </row>
    <row r="666" spans="1:22" ht="13.5" x14ac:dyDescent="0.25">
      <c r="A666" s="3">
        <f>RSI!A666</f>
        <v>45569</v>
      </c>
      <c r="B666" s="2">
        <f>RSI!B666</f>
        <v>17.5915</v>
      </c>
      <c r="C666" s="2">
        <f>RSI!I666</f>
        <v>47.517623885517281</v>
      </c>
      <c r="D666" s="2">
        <f>MACD!E666</f>
        <v>0.15496450144731355</v>
      </c>
      <c r="E666" s="2">
        <f>MACD!F666</f>
        <v>0.13931901968838034</v>
      </c>
      <c r="F666" s="2">
        <f>'Moving Avg'!D666</f>
        <v>17.60248</v>
      </c>
      <c r="G666" s="2">
        <f>'Moving Avg'!F666</f>
        <v>17.677189999999992</v>
      </c>
      <c r="H666" s="2">
        <f>'Moving Avg'!G666</f>
        <v>17.734494000000009</v>
      </c>
      <c r="I666" s="2">
        <f>'Moving Avg'!H666</f>
        <v>17.136042500000013</v>
      </c>
      <c r="J666" s="5" t="str">
        <f>OBV!F666</f>
        <v>BEARISH</v>
      </c>
      <c r="K666" s="5" t="str">
        <f>OBV!G666</f>
        <v>NEUTRAL</v>
      </c>
      <c r="L666" s="5" t="str">
        <f>OBV!H666</f>
        <v>BEARISH DIVERGENCE</v>
      </c>
      <c r="M666" s="7">
        <f t="shared" si="100"/>
        <v>25</v>
      </c>
      <c r="N666" s="7">
        <f t="shared" si="101"/>
        <v>0</v>
      </c>
      <c r="O666" s="7">
        <f t="shared" si="102"/>
        <v>50</v>
      </c>
      <c r="P666" s="7">
        <f t="shared" si="103"/>
        <v>16.5</v>
      </c>
      <c r="Q666" s="8">
        <f t="shared" si="104"/>
        <v>18.725000000000001</v>
      </c>
      <c r="R666" s="8">
        <f t="shared" si="105"/>
        <v>26.625</v>
      </c>
      <c r="S666" s="8">
        <f t="shared" si="106"/>
        <v>23.675000000000001</v>
      </c>
      <c r="T666" s="8">
        <f t="shared" si="107"/>
        <v>22.875</v>
      </c>
      <c r="U666" s="7">
        <f t="shared" si="108"/>
        <v>23.008333333333336</v>
      </c>
      <c r="V666" s="7">
        <f t="shared" si="109"/>
        <v>22.975000000000001</v>
      </c>
    </row>
    <row r="667" spans="1:22" ht="13.5" x14ac:dyDescent="0.25">
      <c r="A667" s="3">
        <f>RSI!A667</f>
        <v>45572</v>
      </c>
      <c r="B667" s="2">
        <f>RSI!B667</f>
        <v>17.5823</v>
      </c>
      <c r="C667" s="2">
        <f>RSI!I667</f>
        <v>47.049052086227377</v>
      </c>
      <c r="D667" s="2">
        <f>MACD!E667</f>
        <v>0.14365649536813763</v>
      </c>
      <c r="E667" s="2">
        <f>MACD!F667</f>
        <v>0.14018651482433181</v>
      </c>
      <c r="F667" s="2">
        <f>'Moving Avg'!D667</f>
        <v>17.640979999999999</v>
      </c>
      <c r="G667" s="2">
        <f>'Moving Avg'!F667</f>
        <v>17.662519999999994</v>
      </c>
      <c r="H667" s="2">
        <f>'Moving Avg'!G667</f>
        <v>17.728626000000009</v>
      </c>
      <c r="I667" s="2">
        <f>'Moving Avg'!H667</f>
        <v>17.137293500000013</v>
      </c>
      <c r="J667" s="5" t="str">
        <f>OBV!F667</f>
        <v>BEARISH</v>
      </c>
      <c r="K667" s="5" t="str">
        <f>OBV!G667</f>
        <v>NEUTRAL</v>
      </c>
      <c r="L667" s="5" t="str">
        <f>OBV!H667</f>
        <v>BEARISH DIVERGENCE</v>
      </c>
      <c r="M667" s="7">
        <f t="shared" si="100"/>
        <v>25</v>
      </c>
      <c r="N667" s="7">
        <f t="shared" si="101"/>
        <v>0</v>
      </c>
      <c r="O667" s="7">
        <f t="shared" si="102"/>
        <v>50</v>
      </c>
      <c r="P667" s="7">
        <f t="shared" si="103"/>
        <v>16.5</v>
      </c>
      <c r="Q667" s="8">
        <f t="shared" si="104"/>
        <v>18.725000000000001</v>
      </c>
      <c r="R667" s="8">
        <f t="shared" si="105"/>
        <v>26.625</v>
      </c>
      <c r="S667" s="8">
        <f t="shared" si="106"/>
        <v>23.675000000000001</v>
      </c>
      <c r="T667" s="8">
        <f t="shared" si="107"/>
        <v>22.875</v>
      </c>
      <c r="U667" s="7">
        <f t="shared" si="108"/>
        <v>23.008333333333336</v>
      </c>
      <c r="V667" s="7">
        <f t="shared" si="109"/>
        <v>22.975000000000001</v>
      </c>
    </row>
    <row r="668" spans="1:22" ht="13.5" x14ac:dyDescent="0.25">
      <c r="A668" s="3">
        <f>RSI!A668</f>
        <v>45573</v>
      </c>
      <c r="B668" s="2">
        <f>RSI!B668</f>
        <v>17.5915</v>
      </c>
      <c r="C668" s="2">
        <f>RSI!I668</f>
        <v>47.605458540218486</v>
      </c>
      <c r="D668" s="2">
        <f>MACD!E668</f>
        <v>9.0008838236382616E-2</v>
      </c>
      <c r="E668" s="2">
        <f>MACD!F668</f>
        <v>0.13015097950674198</v>
      </c>
      <c r="F668" s="2">
        <f>'Moving Avg'!D668</f>
        <v>17.620820000000002</v>
      </c>
      <c r="G668" s="2">
        <f>'Moving Avg'!F668</f>
        <v>17.648309999999995</v>
      </c>
      <c r="H668" s="2">
        <f>'Moving Avg'!G668</f>
        <v>17.720192000000008</v>
      </c>
      <c r="I668" s="2">
        <f>'Moving Avg'!H668</f>
        <v>17.138677000000015</v>
      </c>
      <c r="J668" s="5" t="str">
        <f>OBV!F668</f>
        <v>BEARISH</v>
      </c>
      <c r="K668" s="5" t="str">
        <f>OBV!G668</f>
        <v>NEUTRAL</v>
      </c>
      <c r="L668" s="5" t="str">
        <f>OBV!H668</f>
        <v>CONFIRMED BEARISH</v>
      </c>
      <c r="M668" s="7">
        <f t="shared" si="100"/>
        <v>25</v>
      </c>
      <c r="N668" s="7">
        <f t="shared" si="101"/>
        <v>100</v>
      </c>
      <c r="O668" s="7">
        <f t="shared" si="102"/>
        <v>50</v>
      </c>
      <c r="P668" s="7">
        <f t="shared" si="103"/>
        <v>16.5</v>
      </c>
      <c r="Q668" s="8">
        <f t="shared" si="104"/>
        <v>53.725000000000001</v>
      </c>
      <c r="R668" s="8">
        <f t="shared" si="105"/>
        <v>46.625</v>
      </c>
      <c r="S668" s="8">
        <f t="shared" si="106"/>
        <v>38.674999999999997</v>
      </c>
      <c r="T668" s="8">
        <f t="shared" si="107"/>
        <v>47.875</v>
      </c>
      <c r="U668" s="7">
        <f t="shared" si="108"/>
        <v>46.341666666666661</v>
      </c>
      <c r="V668" s="7">
        <f t="shared" si="109"/>
        <v>46.724999999999994</v>
      </c>
    </row>
    <row r="669" spans="1:22" ht="13.5" x14ac:dyDescent="0.25">
      <c r="A669" s="3">
        <f>RSI!A669</f>
        <v>45574</v>
      </c>
      <c r="B669" s="2">
        <f>RSI!B669</f>
        <v>16.537299999999998</v>
      </c>
      <c r="C669" s="2">
        <f>RSI!I669</f>
        <v>20.727798249527197</v>
      </c>
      <c r="D669" s="2">
        <f>MACD!E669</f>
        <v>0.12295031668601553</v>
      </c>
      <c r="E669" s="2">
        <f>MACD!F669</f>
        <v>0.12871084694259671</v>
      </c>
      <c r="F669" s="2">
        <f>'Moving Avg'!D669</f>
        <v>17.38982</v>
      </c>
      <c r="G669" s="2">
        <f>'Moving Avg'!F669</f>
        <v>17.581389999999995</v>
      </c>
      <c r="H669" s="2">
        <f>'Moving Avg'!G669</f>
        <v>17.690674000000005</v>
      </c>
      <c r="I669" s="2">
        <f>'Moving Avg'!H669</f>
        <v>17.134789500000014</v>
      </c>
      <c r="J669" s="5" t="str">
        <f>OBV!F669</f>
        <v>BEARISH</v>
      </c>
      <c r="K669" s="5" t="str">
        <f>OBV!G669</f>
        <v>WEAK</v>
      </c>
      <c r="L669" s="5" t="str">
        <f>OBV!H669</f>
        <v>CONFIRMED BEARISH</v>
      </c>
      <c r="M669" s="7">
        <f t="shared" si="100"/>
        <v>50</v>
      </c>
      <c r="N669" s="7">
        <f t="shared" si="101"/>
        <v>45</v>
      </c>
      <c r="O669" s="7">
        <f t="shared" si="102"/>
        <v>50</v>
      </c>
      <c r="P669" s="7">
        <f t="shared" si="103"/>
        <v>0</v>
      </c>
      <c r="Q669" s="8">
        <f t="shared" si="104"/>
        <v>40.75</v>
      </c>
      <c r="R669" s="8">
        <f t="shared" si="105"/>
        <v>36.5</v>
      </c>
      <c r="S669" s="8">
        <f t="shared" si="106"/>
        <v>26.75</v>
      </c>
      <c r="T669" s="8">
        <f t="shared" si="107"/>
        <v>36.25</v>
      </c>
      <c r="U669" s="7">
        <f t="shared" si="108"/>
        <v>34.666666666666664</v>
      </c>
      <c r="V669" s="7">
        <f t="shared" si="109"/>
        <v>35.0625</v>
      </c>
    </row>
    <row r="670" spans="1:22" ht="13.5" x14ac:dyDescent="0.25">
      <c r="A670" s="3">
        <f>RSI!A670</f>
        <v>45575</v>
      </c>
      <c r="B670" s="2">
        <f>RSI!B670</f>
        <v>17.234000000000002</v>
      </c>
      <c r="C670" s="2">
        <f>RSI!I670</f>
        <v>43.450910229471575</v>
      </c>
      <c r="D670" s="2">
        <f>MACD!E670</f>
        <v>0.10567426342933572</v>
      </c>
      <c r="E670" s="2">
        <f>MACD!F670</f>
        <v>0.12410353023994453</v>
      </c>
      <c r="F670" s="2">
        <f>'Moving Avg'!D670</f>
        <v>17.307319999999997</v>
      </c>
      <c r="G670" s="2">
        <f>'Moving Avg'!F670</f>
        <v>17.549304999999997</v>
      </c>
      <c r="H670" s="2">
        <f>'Moving Avg'!G670</f>
        <v>17.675090000000004</v>
      </c>
      <c r="I670" s="2">
        <f>'Moving Avg'!H670</f>
        <v>17.136254500000014</v>
      </c>
      <c r="J670" s="5" t="str">
        <f>OBV!F670</f>
        <v>BEARISH</v>
      </c>
      <c r="K670" s="5" t="str">
        <f>OBV!G670</f>
        <v>WEAK</v>
      </c>
      <c r="L670" s="5" t="str">
        <f>OBV!H670</f>
        <v>CONFIRMED BEARISH</v>
      </c>
      <c r="M670" s="7">
        <f t="shared" si="100"/>
        <v>25</v>
      </c>
      <c r="N670" s="7">
        <f t="shared" si="101"/>
        <v>45</v>
      </c>
      <c r="O670" s="7">
        <f t="shared" si="102"/>
        <v>50</v>
      </c>
      <c r="P670" s="7">
        <f t="shared" si="103"/>
        <v>0</v>
      </c>
      <c r="Q670" s="8">
        <f t="shared" si="104"/>
        <v>32</v>
      </c>
      <c r="R670" s="8">
        <f t="shared" si="105"/>
        <v>31.5</v>
      </c>
      <c r="S670" s="8">
        <f t="shared" si="106"/>
        <v>23</v>
      </c>
      <c r="T670" s="8">
        <f t="shared" si="107"/>
        <v>30</v>
      </c>
      <c r="U670" s="7">
        <f t="shared" si="108"/>
        <v>28.833333333333332</v>
      </c>
      <c r="V670" s="7">
        <f t="shared" si="109"/>
        <v>29.125</v>
      </c>
    </row>
    <row r="671" spans="1:22" ht="13.5" x14ac:dyDescent="0.25">
      <c r="A671" s="3">
        <f>RSI!A671</f>
        <v>45576</v>
      </c>
      <c r="B671" s="2">
        <f>RSI!B671</f>
        <v>16.9039</v>
      </c>
      <c r="C671" s="2">
        <f>RSI!I671</f>
        <v>37.906615652093343</v>
      </c>
      <c r="D671" s="2">
        <f>MACD!E671</f>
        <v>0.11737052639428214</v>
      </c>
      <c r="E671" s="2">
        <f>MACD!F671</f>
        <v>0.12275692947081206</v>
      </c>
      <c r="F671" s="2">
        <f>'Moving Avg'!D671</f>
        <v>17.169799999999999</v>
      </c>
      <c r="G671" s="2">
        <f>'Moving Avg'!F671</f>
        <v>17.503009999999996</v>
      </c>
      <c r="H671" s="2">
        <f>'Moving Avg'!G671</f>
        <v>17.646488000000005</v>
      </c>
      <c r="I671" s="2">
        <f>'Moving Avg'!H671</f>
        <v>17.13606900000001</v>
      </c>
      <c r="J671" s="5" t="str">
        <f>OBV!F671</f>
        <v>BEARISH</v>
      </c>
      <c r="K671" s="5" t="str">
        <f>OBV!G671</f>
        <v>WEAK</v>
      </c>
      <c r="L671" s="5" t="str">
        <f>OBV!H671</f>
        <v>CONFIRMED BEARISH</v>
      </c>
      <c r="M671" s="7">
        <f t="shared" si="100"/>
        <v>25</v>
      </c>
      <c r="N671" s="7">
        <f t="shared" si="101"/>
        <v>45</v>
      </c>
      <c r="O671" s="7">
        <f t="shared" si="102"/>
        <v>50</v>
      </c>
      <c r="P671" s="7">
        <f t="shared" si="103"/>
        <v>0</v>
      </c>
      <c r="Q671" s="8">
        <f t="shared" si="104"/>
        <v>32</v>
      </c>
      <c r="R671" s="8">
        <f t="shared" si="105"/>
        <v>31.5</v>
      </c>
      <c r="S671" s="8">
        <f t="shared" si="106"/>
        <v>23</v>
      </c>
      <c r="T671" s="8">
        <f t="shared" si="107"/>
        <v>30</v>
      </c>
      <c r="U671" s="7">
        <f t="shared" si="108"/>
        <v>28.833333333333332</v>
      </c>
      <c r="V671" s="7">
        <f t="shared" si="109"/>
        <v>29.125</v>
      </c>
    </row>
    <row r="672" spans="1:22" ht="13.5" x14ac:dyDescent="0.25">
      <c r="A672" s="3">
        <f>RSI!A672</f>
        <v>45579</v>
      </c>
      <c r="B672" s="2">
        <f>RSI!B672</f>
        <v>17.142299999999999</v>
      </c>
      <c r="C672" s="2">
        <f>RSI!I672</f>
        <v>43.512512317433419</v>
      </c>
      <c r="D672" s="2">
        <f>MACD!E672</f>
        <v>0.11046793439935954</v>
      </c>
      <c r="E672" s="2">
        <f>MACD!F672</f>
        <v>0.12029913045652156</v>
      </c>
      <c r="F672" s="2">
        <f>'Moving Avg'!D672</f>
        <v>17.081799999999998</v>
      </c>
      <c r="G672" s="2">
        <f>'Moving Avg'!F672</f>
        <v>17.468634999999999</v>
      </c>
      <c r="H672" s="2">
        <f>'Moving Avg'!G672</f>
        <v>17.622654000000004</v>
      </c>
      <c r="I672" s="2">
        <f>'Moving Avg'!H672</f>
        <v>17.137075500000009</v>
      </c>
      <c r="J672" s="5" t="str">
        <f>OBV!F672</f>
        <v>BEARISH</v>
      </c>
      <c r="K672" s="5" t="str">
        <f>OBV!G672</f>
        <v>WEAK</v>
      </c>
      <c r="L672" s="5" t="str">
        <f>OBV!H672</f>
        <v>CONFIRMED BEARISH</v>
      </c>
      <c r="M672" s="7">
        <f t="shared" si="100"/>
        <v>25</v>
      </c>
      <c r="N672" s="7">
        <f t="shared" si="101"/>
        <v>45</v>
      </c>
      <c r="O672" s="7">
        <f t="shared" si="102"/>
        <v>0</v>
      </c>
      <c r="P672" s="7">
        <f t="shared" si="103"/>
        <v>0</v>
      </c>
      <c r="Q672" s="8">
        <f t="shared" si="104"/>
        <v>24.5</v>
      </c>
      <c r="R672" s="8">
        <f t="shared" si="105"/>
        <v>14</v>
      </c>
      <c r="S672" s="8">
        <f t="shared" si="106"/>
        <v>10.5</v>
      </c>
      <c r="T672" s="8">
        <f t="shared" si="107"/>
        <v>17.5</v>
      </c>
      <c r="U672" s="7">
        <f t="shared" si="108"/>
        <v>16.333333333333332</v>
      </c>
      <c r="V672" s="7">
        <f t="shared" si="109"/>
        <v>16.625</v>
      </c>
    </row>
    <row r="673" spans="1:22" ht="13.5" x14ac:dyDescent="0.25">
      <c r="A673" s="3">
        <f>RSI!A673</f>
        <v>45581</v>
      </c>
      <c r="B673" s="2">
        <f>RSI!B673</f>
        <v>17.5731</v>
      </c>
      <c r="C673" s="2">
        <f>RSI!I673</f>
        <v>51.953869881244472</v>
      </c>
      <c r="D673" s="2">
        <f>MACD!E673</f>
        <v>0.12124889013668039</v>
      </c>
      <c r="E673" s="2">
        <f>MACD!F673</f>
        <v>0.12048908239255333</v>
      </c>
      <c r="F673" s="2">
        <f>'Moving Avg'!D673</f>
        <v>17.078119999999998</v>
      </c>
      <c r="G673" s="2">
        <f>'Moving Avg'!F673</f>
        <v>17.458090000000002</v>
      </c>
      <c r="H673" s="2">
        <f>'Moving Avg'!G673</f>
        <v>17.610186000000002</v>
      </c>
      <c r="I673" s="2">
        <f>'Moving Avg'!H673</f>
        <v>17.140192500000008</v>
      </c>
      <c r="J673" s="5" t="str">
        <f>OBV!F673</f>
        <v>BEARISH</v>
      </c>
      <c r="K673" s="5" t="str">
        <f>OBV!G673</f>
        <v>WEAK</v>
      </c>
      <c r="L673" s="5" t="str">
        <f>OBV!H673</f>
        <v>CONFIRMED BEARISH</v>
      </c>
      <c r="M673" s="7">
        <f t="shared" si="100"/>
        <v>25</v>
      </c>
      <c r="N673" s="7">
        <f t="shared" si="101"/>
        <v>0</v>
      </c>
      <c r="O673" s="7">
        <f t="shared" si="102"/>
        <v>0</v>
      </c>
      <c r="P673" s="7">
        <f t="shared" si="103"/>
        <v>0</v>
      </c>
      <c r="Q673" s="8">
        <f t="shared" si="104"/>
        <v>8.75</v>
      </c>
      <c r="R673" s="8">
        <f t="shared" si="105"/>
        <v>5</v>
      </c>
      <c r="S673" s="8">
        <f t="shared" si="106"/>
        <v>3.75</v>
      </c>
      <c r="T673" s="8">
        <f t="shared" si="107"/>
        <v>6.25</v>
      </c>
      <c r="U673" s="7">
        <f t="shared" si="108"/>
        <v>5.833333333333333</v>
      </c>
      <c r="V673" s="7">
        <f t="shared" si="109"/>
        <v>5.9375</v>
      </c>
    </row>
    <row r="674" spans="1:22" ht="13.5" x14ac:dyDescent="0.25">
      <c r="A674" s="3">
        <f>RSI!A674</f>
        <v>45582</v>
      </c>
      <c r="B674" s="2">
        <f>RSI!B674</f>
        <v>17.417300000000001</v>
      </c>
      <c r="C674" s="2">
        <f>RSI!I674</f>
        <v>49.096372229723215</v>
      </c>
      <c r="D674" s="2">
        <f>MACD!E674</f>
        <v>0.14121289944499082</v>
      </c>
      <c r="E674" s="2">
        <f>MACD!F674</f>
        <v>0.12463384580304085</v>
      </c>
      <c r="F674" s="2">
        <f>'Moving Avg'!D674</f>
        <v>17.25412</v>
      </c>
      <c r="G674" s="2">
        <f>'Moving Avg'!F674</f>
        <v>17.439754999999998</v>
      </c>
      <c r="H674" s="2">
        <f>'Moving Avg'!G674</f>
        <v>17.596436000000001</v>
      </c>
      <c r="I674" s="2">
        <f>'Moving Avg'!H674</f>
        <v>17.142530500000007</v>
      </c>
      <c r="J674" s="5" t="str">
        <f>OBV!F674</f>
        <v>BULLISH</v>
      </c>
      <c r="K674" s="5" t="str">
        <f>OBV!G674</f>
        <v>NEUTRAL</v>
      </c>
      <c r="L674" s="5" t="str">
        <f>OBV!H674</f>
        <v>CONFIRMED BULLISH</v>
      </c>
      <c r="M674" s="7">
        <f t="shared" si="100"/>
        <v>25</v>
      </c>
      <c r="N674" s="7">
        <f t="shared" si="101"/>
        <v>0</v>
      </c>
      <c r="O674" s="7">
        <f t="shared" si="102"/>
        <v>50</v>
      </c>
      <c r="P674" s="7">
        <f t="shared" si="103"/>
        <v>83.5</v>
      </c>
      <c r="Q674" s="8">
        <f t="shared" si="104"/>
        <v>28.774999999999999</v>
      </c>
      <c r="R674" s="8">
        <f t="shared" si="105"/>
        <v>43.375</v>
      </c>
      <c r="S674" s="8">
        <f t="shared" si="106"/>
        <v>53.825000000000003</v>
      </c>
      <c r="T674" s="8">
        <f t="shared" si="107"/>
        <v>39.625</v>
      </c>
      <c r="U674" s="7">
        <f t="shared" si="108"/>
        <v>41.991666666666667</v>
      </c>
      <c r="V674" s="7">
        <f t="shared" si="109"/>
        <v>41.400000000000006</v>
      </c>
    </row>
    <row r="675" spans="1:22" ht="13.5" x14ac:dyDescent="0.25">
      <c r="A675" s="3">
        <f>RSI!A675</f>
        <v>45583</v>
      </c>
      <c r="B675" s="2">
        <f>RSI!B675</f>
        <v>17.417300000000001</v>
      </c>
      <c r="C675" s="2">
        <f>RSI!I675</f>
        <v>49.096372229723215</v>
      </c>
      <c r="D675" s="2">
        <f>MACD!E675</f>
        <v>0.15133270275554978</v>
      </c>
      <c r="E675" s="2">
        <f>MACD!F675</f>
        <v>0.12997361719354264</v>
      </c>
      <c r="F675" s="2">
        <f>'Moving Avg'!D675</f>
        <v>17.290779999999998</v>
      </c>
      <c r="G675" s="2">
        <f>'Moving Avg'!F675</f>
        <v>17.421420000000001</v>
      </c>
      <c r="H675" s="2">
        <f>'Moving Avg'!G675</f>
        <v>17.583967999999999</v>
      </c>
      <c r="I675" s="2">
        <f>'Moving Avg'!H675</f>
        <v>17.144868500000005</v>
      </c>
      <c r="J675" s="5" t="str">
        <f>OBV!F675</f>
        <v>BULLISH</v>
      </c>
      <c r="K675" s="5" t="str">
        <f>OBV!G675</f>
        <v>NEUTRAL</v>
      </c>
      <c r="L675" s="5" t="str">
        <f>OBV!H675</f>
        <v>CONFIRMED BULLISH</v>
      </c>
      <c r="M675" s="7">
        <f t="shared" si="100"/>
        <v>25</v>
      </c>
      <c r="N675" s="7">
        <f t="shared" si="101"/>
        <v>0</v>
      </c>
      <c r="O675" s="7">
        <f t="shared" si="102"/>
        <v>50</v>
      </c>
      <c r="P675" s="7">
        <f t="shared" si="103"/>
        <v>83.5</v>
      </c>
      <c r="Q675" s="8">
        <f t="shared" si="104"/>
        <v>28.774999999999999</v>
      </c>
      <c r="R675" s="8">
        <f t="shared" si="105"/>
        <v>43.375</v>
      </c>
      <c r="S675" s="8">
        <f t="shared" si="106"/>
        <v>53.825000000000003</v>
      </c>
      <c r="T675" s="8">
        <f t="shared" si="107"/>
        <v>39.625</v>
      </c>
      <c r="U675" s="7">
        <f t="shared" si="108"/>
        <v>41.991666666666667</v>
      </c>
      <c r="V675" s="7">
        <f t="shared" si="109"/>
        <v>41.400000000000006</v>
      </c>
    </row>
    <row r="676" spans="1:22" ht="13.5" x14ac:dyDescent="0.25">
      <c r="A676" s="3">
        <f>RSI!A676</f>
        <v>45586</v>
      </c>
      <c r="B676" s="2">
        <f>RSI!B676</f>
        <v>17.307300000000001</v>
      </c>
      <c r="C676" s="2">
        <f>RSI!I676</f>
        <v>46.980543009884947</v>
      </c>
      <c r="D676" s="2">
        <f>MACD!E676</f>
        <v>0.1598353098762928</v>
      </c>
      <c r="E676" s="2">
        <f>MACD!F676</f>
        <v>0.13594595573009266</v>
      </c>
      <c r="F676" s="2">
        <f>'Moving Avg'!D676</f>
        <v>17.371459999999999</v>
      </c>
      <c r="G676" s="2">
        <f>'Moving Avg'!F676</f>
        <v>17.402170000000002</v>
      </c>
      <c r="H676" s="2">
        <f>'Moving Avg'!G676</f>
        <v>17.581768</v>
      </c>
      <c r="I676" s="2">
        <f>'Moving Avg'!H676</f>
        <v>17.142310500000004</v>
      </c>
      <c r="J676" s="5" t="str">
        <f>OBV!F676</f>
        <v>BEARISH</v>
      </c>
      <c r="K676" s="5" t="str">
        <f>OBV!G676</f>
        <v>NEUTRAL</v>
      </c>
      <c r="L676" s="5" t="str">
        <f>OBV!H676</f>
        <v>BEARISH DIVERGENCE</v>
      </c>
      <c r="M676" s="7">
        <f t="shared" si="100"/>
        <v>25</v>
      </c>
      <c r="N676" s="7">
        <f t="shared" si="101"/>
        <v>0</v>
      </c>
      <c r="O676" s="7">
        <f t="shared" si="102"/>
        <v>50</v>
      </c>
      <c r="P676" s="7">
        <f t="shared" si="103"/>
        <v>16.5</v>
      </c>
      <c r="Q676" s="8">
        <f t="shared" si="104"/>
        <v>18.725000000000001</v>
      </c>
      <c r="R676" s="8">
        <f t="shared" si="105"/>
        <v>26.625</v>
      </c>
      <c r="S676" s="8">
        <f t="shared" si="106"/>
        <v>23.675000000000001</v>
      </c>
      <c r="T676" s="8">
        <f t="shared" si="107"/>
        <v>22.875</v>
      </c>
      <c r="U676" s="7">
        <f t="shared" si="108"/>
        <v>23.008333333333336</v>
      </c>
      <c r="V676" s="7">
        <f t="shared" si="109"/>
        <v>22.975000000000001</v>
      </c>
    </row>
    <row r="677" spans="1:22" ht="13.5" x14ac:dyDescent="0.25">
      <c r="A677" s="3">
        <f>RSI!A677</f>
        <v>45587</v>
      </c>
      <c r="B677" s="2">
        <f>RSI!B677</f>
        <v>17.399000000000001</v>
      </c>
      <c r="C677" s="2">
        <f>RSI!I677</f>
        <v>48.955429309433249</v>
      </c>
      <c r="D677" s="2">
        <f>MACD!E677</f>
        <v>0.15970618086973687</v>
      </c>
      <c r="E677" s="2">
        <f>MACD!F677</f>
        <v>0.1406980007580215</v>
      </c>
      <c r="F677" s="2">
        <f>'Moving Avg'!D677</f>
        <v>17.422800000000002</v>
      </c>
      <c r="G677" s="2">
        <f>'Moving Avg'!F677</f>
        <v>17.387505000000001</v>
      </c>
      <c r="H677" s="2">
        <f>'Moving Avg'!G677</f>
        <v>17.574068</v>
      </c>
      <c r="I677" s="2">
        <f>'Moving Avg'!H677</f>
        <v>17.142384000000003</v>
      </c>
      <c r="J677" s="5" t="str">
        <f>OBV!F677</f>
        <v>BULLISH</v>
      </c>
      <c r="K677" s="5" t="str">
        <f>OBV!G677</f>
        <v>NEUTRAL</v>
      </c>
      <c r="L677" s="5" t="str">
        <f>OBV!H677</f>
        <v>CONFIRMED BULLISH</v>
      </c>
      <c r="M677" s="7">
        <f t="shared" si="100"/>
        <v>25</v>
      </c>
      <c r="N677" s="7">
        <f t="shared" si="101"/>
        <v>0</v>
      </c>
      <c r="O677" s="7">
        <f t="shared" si="102"/>
        <v>50</v>
      </c>
      <c r="P677" s="7">
        <f t="shared" si="103"/>
        <v>83.5</v>
      </c>
      <c r="Q677" s="8">
        <f t="shared" si="104"/>
        <v>28.774999999999999</v>
      </c>
      <c r="R677" s="8">
        <f t="shared" si="105"/>
        <v>43.375</v>
      </c>
      <c r="S677" s="8">
        <f t="shared" si="106"/>
        <v>53.825000000000003</v>
      </c>
      <c r="T677" s="8">
        <f t="shared" si="107"/>
        <v>39.625</v>
      </c>
      <c r="U677" s="7">
        <f t="shared" si="108"/>
        <v>41.991666666666667</v>
      </c>
      <c r="V677" s="7">
        <f t="shared" si="109"/>
        <v>41.400000000000006</v>
      </c>
    </row>
    <row r="678" spans="1:22" ht="13.5" x14ac:dyDescent="0.25">
      <c r="A678" s="3">
        <f>RSI!A678</f>
        <v>45588</v>
      </c>
      <c r="B678" s="2">
        <f>RSI!B678</f>
        <v>17.417300000000001</v>
      </c>
      <c r="C678" s="2">
        <f>RSI!I678</f>
        <v>49.360807176635817</v>
      </c>
      <c r="D678" s="2">
        <f>MACD!E678</f>
        <v>0.15993371591167005</v>
      </c>
      <c r="E678" s="2">
        <f>MACD!F678</f>
        <v>0.14454514378875122</v>
      </c>
      <c r="F678" s="2">
        <f>'Moving Avg'!D678</f>
        <v>17.391640000000002</v>
      </c>
      <c r="G678" s="2">
        <f>'Moving Avg'!F678</f>
        <v>17.387965000000001</v>
      </c>
      <c r="H678" s="2">
        <f>'Moving Avg'!G678</f>
        <v>17.568567999999999</v>
      </c>
      <c r="I678" s="2">
        <f>'Moving Avg'!H678</f>
        <v>17.142636000000003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  <c r="M678" s="7">
        <f t="shared" si="100"/>
        <v>25</v>
      </c>
      <c r="N678" s="7">
        <f t="shared" si="101"/>
        <v>0</v>
      </c>
      <c r="O678" s="7">
        <f t="shared" si="102"/>
        <v>50</v>
      </c>
      <c r="P678" s="7">
        <f t="shared" si="103"/>
        <v>16.5</v>
      </c>
      <c r="Q678" s="8">
        <f t="shared" si="104"/>
        <v>18.725000000000001</v>
      </c>
      <c r="R678" s="8">
        <f t="shared" si="105"/>
        <v>26.625</v>
      </c>
      <c r="S678" s="8">
        <f t="shared" si="106"/>
        <v>23.675000000000001</v>
      </c>
      <c r="T678" s="8">
        <f t="shared" si="107"/>
        <v>22.875</v>
      </c>
      <c r="U678" s="7">
        <f t="shared" si="108"/>
        <v>23.008333333333336</v>
      </c>
      <c r="V678" s="7">
        <f t="shared" si="109"/>
        <v>22.975000000000001</v>
      </c>
    </row>
    <row r="679" spans="1:22" ht="13.5" x14ac:dyDescent="0.25">
      <c r="A679" s="3">
        <f>RSI!A679</f>
        <v>45589</v>
      </c>
      <c r="B679" s="2">
        <f>RSI!B679</f>
        <v>17.417300000000001</v>
      </c>
      <c r="C679" s="2">
        <f>RSI!I679</f>
        <v>49.360807176635817</v>
      </c>
      <c r="D679" s="2">
        <f>MACD!E679</f>
        <v>-1.9100525416462233E-3</v>
      </c>
      <c r="E679" s="2">
        <f>MACD!F679</f>
        <v>0.11525410452267174</v>
      </c>
      <c r="F679" s="2">
        <f>'Moving Avg'!D679</f>
        <v>17.391640000000002</v>
      </c>
      <c r="G679" s="2">
        <f>'Moving Avg'!F679</f>
        <v>17.388425000000002</v>
      </c>
      <c r="H679" s="2">
        <f>'Moving Avg'!G679</f>
        <v>17.563067999999998</v>
      </c>
      <c r="I679" s="2">
        <f>'Moving Avg'!H679</f>
        <v>17.142975000000003</v>
      </c>
      <c r="J679" s="5" t="str">
        <f>OBV!F679</f>
        <v>BEARISH</v>
      </c>
      <c r="K679" s="5" t="str">
        <f>OBV!G679</f>
        <v>NEUTRAL</v>
      </c>
      <c r="L679" s="5" t="str">
        <f>OBV!H679</f>
        <v>NEUTRAL</v>
      </c>
      <c r="M679" s="7">
        <f t="shared" si="100"/>
        <v>25</v>
      </c>
      <c r="N679" s="7">
        <f t="shared" si="101"/>
        <v>100</v>
      </c>
      <c r="O679" s="7">
        <f t="shared" si="102"/>
        <v>50</v>
      </c>
      <c r="P679" s="7">
        <f t="shared" si="103"/>
        <v>16.5</v>
      </c>
      <c r="Q679" s="8">
        <f t="shared" si="104"/>
        <v>53.725000000000001</v>
      </c>
      <c r="R679" s="8">
        <f t="shared" si="105"/>
        <v>46.625</v>
      </c>
      <c r="S679" s="8">
        <f t="shared" si="106"/>
        <v>38.674999999999997</v>
      </c>
      <c r="T679" s="8">
        <f t="shared" si="107"/>
        <v>47.875</v>
      </c>
      <c r="U679" s="7">
        <f t="shared" si="108"/>
        <v>46.341666666666661</v>
      </c>
      <c r="V679" s="7">
        <f t="shared" si="109"/>
        <v>46.724999999999994</v>
      </c>
    </row>
    <row r="680" spans="1:22" ht="13.5" x14ac:dyDescent="0.25">
      <c r="A680" s="3">
        <f>RSI!A680</f>
        <v>45590</v>
      </c>
      <c r="B680" s="2">
        <f>RSI!B680</f>
        <v>17.160599999999999</v>
      </c>
      <c r="C680" s="2">
        <f>RSI!I680</f>
        <v>43.713168421645676</v>
      </c>
      <c r="D680" s="2">
        <f>MACD!E680</f>
        <v>-1.2518018679813281E-2</v>
      </c>
      <c r="E680" s="2">
        <f>MACD!F680</f>
        <v>8.969967988217474E-2</v>
      </c>
      <c r="F680" s="2">
        <f>'Moving Avg'!D680</f>
        <v>17.340299999999999</v>
      </c>
      <c r="G680" s="2">
        <f>'Moving Avg'!F680</f>
        <v>17.376049999999999</v>
      </c>
      <c r="H680" s="2">
        <f>'Moving Avg'!G680</f>
        <v>17.556099999999997</v>
      </c>
      <c r="I680" s="2">
        <f>'Moving Avg'!H680</f>
        <v>17.142334500000004</v>
      </c>
      <c r="J680" s="5" t="str">
        <f>OBV!F680</f>
        <v>BEARISH</v>
      </c>
      <c r="K680" s="5" t="str">
        <f>OBV!G680</f>
        <v>WEAK</v>
      </c>
      <c r="L680" s="5" t="str">
        <f>OBV!H680</f>
        <v>CONFIRMED BEARISH</v>
      </c>
      <c r="M680" s="7">
        <f t="shared" si="100"/>
        <v>25</v>
      </c>
      <c r="N680" s="7">
        <f t="shared" si="101"/>
        <v>100</v>
      </c>
      <c r="O680" s="7">
        <f t="shared" si="102"/>
        <v>50</v>
      </c>
      <c r="P680" s="7">
        <f t="shared" si="103"/>
        <v>0</v>
      </c>
      <c r="Q680" s="8">
        <f t="shared" si="104"/>
        <v>51.25</v>
      </c>
      <c r="R680" s="8">
        <f t="shared" si="105"/>
        <v>42.5</v>
      </c>
      <c r="S680" s="8">
        <f t="shared" si="106"/>
        <v>31.25</v>
      </c>
      <c r="T680" s="8">
        <f t="shared" si="107"/>
        <v>43.75</v>
      </c>
      <c r="U680" s="7">
        <f t="shared" si="108"/>
        <v>41.666666666666664</v>
      </c>
      <c r="V680" s="7">
        <f t="shared" si="109"/>
        <v>42.1875</v>
      </c>
    </row>
    <row r="681" spans="1:22" ht="13.5" x14ac:dyDescent="0.25">
      <c r="A681" s="3">
        <f>RSI!A681</f>
        <v>45593</v>
      </c>
      <c r="B681" s="2">
        <f>RSI!B681</f>
        <v>17.197299999999998</v>
      </c>
      <c r="C681" s="2">
        <f>RSI!I681</f>
        <v>44.687557422683795</v>
      </c>
      <c r="D681" s="2">
        <f>MACD!E681</f>
        <v>-7.3353114444131506E-2</v>
      </c>
      <c r="E681" s="2">
        <f>MACD!F681</f>
        <v>5.7089121016913491E-2</v>
      </c>
      <c r="F681" s="2">
        <f>'Moving Avg'!D681</f>
        <v>17.318300000000001</v>
      </c>
      <c r="G681" s="2">
        <f>'Moving Avg'!F681</f>
        <v>17.365510000000004</v>
      </c>
      <c r="H681" s="2">
        <f>'Moving Avg'!G681</f>
        <v>17.549865999999998</v>
      </c>
      <c r="I681" s="2">
        <f>'Moving Avg'!H681</f>
        <v>17.142312000000004</v>
      </c>
      <c r="J681" s="5" t="str">
        <f>OBV!F681</f>
        <v>BEARISH</v>
      </c>
      <c r="K681" s="5" t="str">
        <f>OBV!G681</f>
        <v>NEUTRAL</v>
      </c>
      <c r="L681" s="5" t="str">
        <f>OBV!H681</f>
        <v>CONFIRMED BEARISH</v>
      </c>
      <c r="M681" s="7">
        <f t="shared" si="100"/>
        <v>25</v>
      </c>
      <c r="N681" s="7">
        <f t="shared" si="101"/>
        <v>100</v>
      </c>
      <c r="O681" s="7">
        <f t="shared" si="102"/>
        <v>50</v>
      </c>
      <c r="P681" s="7">
        <f t="shared" si="103"/>
        <v>16.5</v>
      </c>
      <c r="Q681" s="8">
        <f t="shared" si="104"/>
        <v>53.725000000000001</v>
      </c>
      <c r="R681" s="8">
        <f t="shared" si="105"/>
        <v>46.625</v>
      </c>
      <c r="S681" s="8">
        <f t="shared" si="106"/>
        <v>38.674999999999997</v>
      </c>
      <c r="T681" s="8">
        <f t="shared" si="107"/>
        <v>47.875</v>
      </c>
      <c r="U681" s="7">
        <f t="shared" si="108"/>
        <v>46.341666666666661</v>
      </c>
      <c r="V681" s="7">
        <f t="shared" si="109"/>
        <v>46.724999999999994</v>
      </c>
    </row>
    <row r="682" spans="1:22" ht="13.5" x14ac:dyDescent="0.25">
      <c r="A682" s="3">
        <f>RSI!A682</f>
        <v>45594</v>
      </c>
      <c r="B682" s="2">
        <f>RSI!B682</f>
        <v>17.197299999999998</v>
      </c>
      <c r="C682" s="2">
        <f>RSI!I682</f>
        <v>44.687557422683795</v>
      </c>
      <c r="D682" s="2">
        <f>MACD!E682</f>
        <v>-8.6846672499437005E-2</v>
      </c>
      <c r="E682" s="2">
        <f>MACD!F682</f>
        <v>2.8301962313643396E-2</v>
      </c>
      <c r="F682" s="2">
        <f>'Moving Avg'!D682</f>
        <v>17.27796</v>
      </c>
      <c r="G682" s="2">
        <f>'Moving Avg'!F682</f>
        <v>17.355885000000001</v>
      </c>
      <c r="H682" s="2">
        <f>'Moving Avg'!G682</f>
        <v>17.543631999999999</v>
      </c>
      <c r="I682" s="2">
        <f>'Moving Avg'!H682</f>
        <v>17.1422895</v>
      </c>
      <c r="J682" s="5" t="str">
        <f>OBV!F682</f>
        <v>BEARISH</v>
      </c>
      <c r="K682" s="5" t="str">
        <f>OBV!G682</f>
        <v>NEUTRAL</v>
      </c>
      <c r="L682" s="5" t="str">
        <f>OBV!H682</f>
        <v>CONFIRMED BEARISH</v>
      </c>
      <c r="M682" s="7">
        <f t="shared" si="100"/>
        <v>25</v>
      </c>
      <c r="N682" s="7">
        <f t="shared" si="101"/>
        <v>100</v>
      </c>
      <c r="O682" s="7">
        <f t="shared" si="102"/>
        <v>50</v>
      </c>
      <c r="P682" s="7">
        <f t="shared" si="103"/>
        <v>16.5</v>
      </c>
      <c r="Q682" s="8">
        <f t="shared" si="104"/>
        <v>53.725000000000001</v>
      </c>
      <c r="R682" s="8">
        <f t="shared" si="105"/>
        <v>46.625</v>
      </c>
      <c r="S682" s="8">
        <f t="shared" si="106"/>
        <v>38.674999999999997</v>
      </c>
      <c r="T682" s="8">
        <f t="shared" si="107"/>
        <v>47.875</v>
      </c>
      <c r="U682" s="7">
        <f t="shared" si="108"/>
        <v>46.341666666666661</v>
      </c>
      <c r="V682" s="7">
        <f t="shared" si="109"/>
        <v>46.724999999999994</v>
      </c>
    </row>
    <row r="683" spans="1:22" ht="13.5" x14ac:dyDescent="0.25">
      <c r="A683" s="3">
        <f>RSI!A683</f>
        <v>45595</v>
      </c>
      <c r="B683" s="2">
        <f>RSI!B683</f>
        <v>17.059799999999999</v>
      </c>
      <c r="C683" s="2">
        <f>RSI!I683</f>
        <v>41.561327056942375</v>
      </c>
      <c r="D683" s="2">
        <f>MACD!E683</f>
        <v>-2.0593515163856324E-2</v>
      </c>
      <c r="E683" s="2">
        <f>MACD!F683</f>
        <v>1.8522866818143451E-2</v>
      </c>
      <c r="F683" s="2">
        <f>'Moving Avg'!D683</f>
        <v>17.20646</v>
      </c>
      <c r="G683" s="2">
        <f>'Moving Avg'!F683</f>
        <v>17.324260000000002</v>
      </c>
      <c r="H683" s="2">
        <f>'Moving Avg'!G683</f>
        <v>17.534647999999997</v>
      </c>
      <c r="I683" s="2">
        <f>'Moving Avg'!H683</f>
        <v>17.142014500000002</v>
      </c>
      <c r="J683" s="5" t="str">
        <f>OBV!F683</f>
        <v>BEARISH</v>
      </c>
      <c r="K683" s="5" t="str">
        <f>OBV!G683</f>
        <v>NEUTRAL</v>
      </c>
      <c r="L683" s="5" t="str">
        <f>OBV!H683</f>
        <v>CONFIRMED BEARISH</v>
      </c>
      <c r="M683" s="7">
        <f t="shared" si="100"/>
        <v>25</v>
      </c>
      <c r="N683" s="7">
        <f t="shared" si="101"/>
        <v>100</v>
      </c>
      <c r="O683" s="7">
        <f t="shared" si="102"/>
        <v>50</v>
      </c>
      <c r="P683" s="7">
        <f t="shared" si="103"/>
        <v>16.5</v>
      </c>
      <c r="Q683" s="8">
        <f t="shared" si="104"/>
        <v>53.725000000000001</v>
      </c>
      <c r="R683" s="8">
        <f t="shared" si="105"/>
        <v>46.625</v>
      </c>
      <c r="S683" s="8">
        <f t="shared" si="106"/>
        <v>38.674999999999997</v>
      </c>
      <c r="T683" s="8">
        <f t="shared" si="107"/>
        <v>47.875</v>
      </c>
      <c r="U683" s="7">
        <f t="shared" si="108"/>
        <v>46.341666666666661</v>
      </c>
      <c r="V683" s="7">
        <f t="shared" si="109"/>
        <v>46.724999999999994</v>
      </c>
    </row>
    <row r="684" spans="1:22" ht="13.5" x14ac:dyDescent="0.25">
      <c r="A684" s="3">
        <f>RSI!A684</f>
        <v>45596</v>
      </c>
      <c r="B684" s="2">
        <f>RSI!B684</f>
        <v>17.169799999999999</v>
      </c>
      <c r="C684" s="2">
        <f>RSI!I684</f>
        <v>44.883272200741828</v>
      </c>
      <c r="D684" s="2">
        <f>MACD!E684</f>
        <v>5.2811068530651539E-3</v>
      </c>
      <c r="E684" s="2">
        <f>MACD!F684</f>
        <v>1.5874514825127792E-2</v>
      </c>
      <c r="F684" s="2">
        <f>'Moving Avg'!D684</f>
        <v>17.156959999999998</v>
      </c>
      <c r="G684" s="2">
        <f>'Moving Avg'!F684</f>
        <v>17.298134999999998</v>
      </c>
      <c r="H684" s="2">
        <f>'Moving Avg'!G684</f>
        <v>17.527863999999997</v>
      </c>
      <c r="I684" s="2">
        <f>'Moving Avg'!H684</f>
        <v>17.142332500000002</v>
      </c>
      <c r="J684" s="5" t="str">
        <f>OBV!F684</f>
        <v>BEARISH</v>
      </c>
      <c r="K684" s="5" t="str">
        <f>OBV!G684</f>
        <v>NEUTRAL</v>
      </c>
      <c r="L684" s="5" t="str">
        <f>OBV!H684</f>
        <v>CONFIRMED BEARISH</v>
      </c>
      <c r="M684" s="7">
        <f t="shared" si="100"/>
        <v>25</v>
      </c>
      <c r="N684" s="7">
        <f t="shared" si="101"/>
        <v>45</v>
      </c>
      <c r="O684" s="7">
        <f t="shared" si="102"/>
        <v>50</v>
      </c>
      <c r="P684" s="7">
        <f t="shared" si="103"/>
        <v>16.5</v>
      </c>
      <c r="Q684" s="8">
        <f t="shared" si="104"/>
        <v>34.475000000000001</v>
      </c>
      <c r="R684" s="8">
        <f t="shared" si="105"/>
        <v>35.625</v>
      </c>
      <c r="S684" s="8">
        <f t="shared" si="106"/>
        <v>30.425000000000001</v>
      </c>
      <c r="T684" s="8">
        <f t="shared" si="107"/>
        <v>34.125</v>
      </c>
      <c r="U684" s="7">
        <f t="shared" si="108"/>
        <v>33.508333333333333</v>
      </c>
      <c r="V684" s="7">
        <f t="shared" si="109"/>
        <v>33.662499999999994</v>
      </c>
    </row>
    <row r="685" spans="1:22" ht="13.5" x14ac:dyDescent="0.25">
      <c r="A685" s="3">
        <f>RSI!A685</f>
        <v>45597</v>
      </c>
      <c r="B685" s="2">
        <f>RSI!B685</f>
        <v>17.6465</v>
      </c>
      <c r="C685" s="2">
        <f>RSI!I685</f>
        <v>56.439626673193366</v>
      </c>
      <c r="D685" s="2">
        <f>MACD!E685</f>
        <v>-6.9975352345643671E-3</v>
      </c>
      <c r="E685" s="2">
        <f>MACD!F685</f>
        <v>1.130010481318936E-2</v>
      </c>
      <c r="F685" s="2">
        <f>'Moving Avg'!D685</f>
        <v>17.25414</v>
      </c>
      <c r="G685" s="2">
        <f>'Moving Avg'!F685</f>
        <v>17.298135000000002</v>
      </c>
      <c r="H685" s="2">
        <f>'Moving Avg'!G685</f>
        <v>17.530613999999993</v>
      </c>
      <c r="I685" s="2">
        <f>'Moving Avg'!H685</f>
        <v>17.145121000000003</v>
      </c>
      <c r="J685" s="5" t="str">
        <f>OBV!F685</f>
        <v>BULLISH</v>
      </c>
      <c r="K685" s="5" t="str">
        <f>OBV!G685</f>
        <v>STRONG</v>
      </c>
      <c r="L685" s="5" t="str">
        <f>OBV!H685</f>
        <v>CONFIRMED BULLISH</v>
      </c>
      <c r="M685" s="7">
        <f t="shared" si="100"/>
        <v>25</v>
      </c>
      <c r="N685" s="7">
        <f t="shared" si="101"/>
        <v>45</v>
      </c>
      <c r="O685" s="7">
        <f t="shared" si="102"/>
        <v>50</v>
      </c>
      <c r="P685" s="7">
        <f t="shared" si="103"/>
        <v>100</v>
      </c>
      <c r="Q685" s="8">
        <f t="shared" si="104"/>
        <v>47</v>
      </c>
      <c r="R685" s="8">
        <f t="shared" si="105"/>
        <v>56.5</v>
      </c>
      <c r="S685" s="8">
        <f t="shared" si="106"/>
        <v>68</v>
      </c>
      <c r="T685" s="8">
        <f t="shared" si="107"/>
        <v>55</v>
      </c>
      <c r="U685" s="7">
        <f t="shared" si="108"/>
        <v>57.166666666666664</v>
      </c>
      <c r="V685" s="7">
        <f t="shared" si="109"/>
        <v>56.625</v>
      </c>
    </row>
    <row r="686" spans="1:22" ht="13.5" x14ac:dyDescent="0.25">
      <c r="A686" s="3">
        <f>RSI!A686</f>
        <v>45600</v>
      </c>
      <c r="B686" s="2">
        <f>RSI!B686</f>
        <v>17.875699999999998</v>
      </c>
      <c r="C686" s="2">
        <f>RSI!I686</f>
        <v>60.705636322839389</v>
      </c>
      <c r="D686" s="2">
        <f>MACD!E686</f>
        <v>-5.3050630485735439E-2</v>
      </c>
      <c r="E686" s="2">
        <f>MACD!F686</f>
        <v>-1.5700422465956005E-3</v>
      </c>
      <c r="F686" s="2">
        <f>'Moving Avg'!D686</f>
        <v>17.389819999999997</v>
      </c>
      <c r="G686" s="2">
        <f>'Moving Avg'!F686</f>
        <v>17.312345000000001</v>
      </c>
      <c r="H686" s="2">
        <f>'Moving Avg'!G686</f>
        <v>17.537947999999993</v>
      </c>
      <c r="I686" s="2">
        <f>'Moving Avg'!H686</f>
        <v>17.148230000000002</v>
      </c>
      <c r="J686" s="5" t="str">
        <f>OBV!F686</f>
        <v>BULLISH</v>
      </c>
      <c r="K686" s="5" t="str">
        <f>OBV!G686</f>
        <v>STRONG</v>
      </c>
      <c r="L686" s="5" t="str">
        <f>OBV!H686</f>
        <v>CONFIRMED BULLISH</v>
      </c>
      <c r="M686" s="7">
        <f t="shared" si="100"/>
        <v>25</v>
      </c>
      <c r="N686" s="7">
        <f t="shared" si="101"/>
        <v>100</v>
      </c>
      <c r="O686" s="7">
        <f t="shared" si="102"/>
        <v>50</v>
      </c>
      <c r="P686" s="7">
        <f t="shared" si="103"/>
        <v>100</v>
      </c>
      <c r="Q686" s="8">
        <f t="shared" si="104"/>
        <v>66.25</v>
      </c>
      <c r="R686" s="8">
        <f t="shared" si="105"/>
        <v>67.5</v>
      </c>
      <c r="S686" s="8">
        <f t="shared" si="106"/>
        <v>76.25</v>
      </c>
      <c r="T686" s="8">
        <f t="shared" si="107"/>
        <v>68.75</v>
      </c>
      <c r="U686" s="7">
        <f t="shared" si="108"/>
        <v>70</v>
      </c>
      <c r="V686" s="7">
        <f t="shared" si="109"/>
        <v>69.6875</v>
      </c>
    </row>
    <row r="687" spans="1:22" ht="13.5" x14ac:dyDescent="0.25">
      <c r="A687" s="3">
        <f>RSI!A687</f>
        <v>45601</v>
      </c>
      <c r="B687" s="2">
        <f>RSI!B687</f>
        <v>17.967300000000002</v>
      </c>
      <c r="C687" s="2">
        <f>RSI!I687</f>
        <v>62.294899730949055</v>
      </c>
      <c r="D687" s="2">
        <f>MACD!E687</f>
        <v>-8.7682535534533201E-2</v>
      </c>
      <c r="E687" s="2">
        <f>MACD!F687</f>
        <v>-1.8792540904183121E-2</v>
      </c>
      <c r="F687" s="2">
        <f>'Moving Avg'!D687</f>
        <v>17.54382</v>
      </c>
      <c r="G687" s="2">
        <f>'Moving Avg'!F687</f>
        <v>17.331595</v>
      </c>
      <c r="H687" s="2">
        <f>'Moving Avg'!G687</f>
        <v>17.549863999999999</v>
      </c>
      <c r="I687" s="2">
        <f>'Moving Avg'!H687</f>
        <v>17.151796999999998</v>
      </c>
      <c r="J687" s="5" t="str">
        <f>OBV!F687</f>
        <v>BULLISH</v>
      </c>
      <c r="K687" s="5" t="str">
        <f>OBV!G687</f>
        <v>STRONG</v>
      </c>
      <c r="L687" s="5" t="str">
        <f>OBV!H687</f>
        <v>CONFIRMED BULLISH</v>
      </c>
      <c r="M687" s="7">
        <f t="shared" si="100"/>
        <v>25</v>
      </c>
      <c r="N687" s="7">
        <f t="shared" si="101"/>
        <v>100</v>
      </c>
      <c r="O687" s="7">
        <f t="shared" si="102"/>
        <v>50</v>
      </c>
      <c r="P687" s="7">
        <f t="shared" si="103"/>
        <v>100</v>
      </c>
      <c r="Q687" s="8">
        <f t="shared" si="104"/>
        <v>66.25</v>
      </c>
      <c r="R687" s="8">
        <f t="shared" si="105"/>
        <v>67.5</v>
      </c>
      <c r="S687" s="8">
        <f t="shared" si="106"/>
        <v>76.25</v>
      </c>
      <c r="T687" s="8">
        <f t="shared" si="107"/>
        <v>68.75</v>
      </c>
      <c r="U687" s="7">
        <f t="shared" si="108"/>
        <v>70</v>
      </c>
      <c r="V687" s="7">
        <f t="shared" si="109"/>
        <v>69.6875</v>
      </c>
    </row>
    <row r="688" spans="1:22" ht="13.5" x14ac:dyDescent="0.25">
      <c r="A688" s="3">
        <f>RSI!A688</f>
        <v>45602</v>
      </c>
      <c r="B688" s="2">
        <f>RSI!B688</f>
        <v>17.921500000000002</v>
      </c>
      <c r="C688" s="2">
        <f>RSI!I688</f>
        <v>60.96715005031124</v>
      </c>
      <c r="D688" s="2">
        <f>MACD!E688</f>
        <v>-0.11408493937009467</v>
      </c>
      <c r="E688" s="2">
        <f>MACD!F688</f>
        <v>-3.7851020597365434E-2</v>
      </c>
      <c r="F688" s="2">
        <f>'Moving Avg'!D688</f>
        <v>17.716160000000002</v>
      </c>
      <c r="G688" s="2">
        <f>'Moving Avg'!F688</f>
        <v>17.348095000000001</v>
      </c>
      <c r="H688" s="2">
        <f>'Moving Avg'!G688</f>
        <v>17.560863999999995</v>
      </c>
      <c r="I688" s="2">
        <f>'Moving Avg'!H688</f>
        <v>17.154482999999999</v>
      </c>
      <c r="J688" s="5" t="str">
        <f>OBV!F688</f>
        <v>BULLISH</v>
      </c>
      <c r="K688" s="5" t="str">
        <f>OBV!G688</f>
        <v>STRONG</v>
      </c>
      <c r="L688" s="5" t="str">
        <f>OBV!H688</f>
        <v>CONFIRMED BULLISH</v>
      </c>
      <c r="M688" s="7">
        <f t="shared" si="100"/>
        <v>25</v>
      </c>
      <c r="N688" s="7">
        <f t="shared" si="101"/>
        <v>100</v>
      </c>
      <c r="O688" s="7">
        <f t="shared" si="102"/>
        <v>50</v>
      </c>
      <c r="P688" s="7">
        <f t="shared" si="103"/>
        <v>100</v>
      </c>
      <c r="Q688" s="8">
        <f t="shared" si="104"/>
        <v>66.25</v>
      </c>
      <c r="R688" s="8">
        <f t="shared" si="105"/>
        <v>67.5</v>
      </c>
      <c r="S688" s="8">
        <f t="shared" si="106"/>
        <v>76.25</v>
      </c>
      <c r="T688" s="8">
        <f t="shared" si="107"/>
        <v>68.75</v>
      </c>
      <c r="U688" s="7">
        <f t="shared" si="108"/>
        <v>70</v>
      </c>
      <c r="V688" s="7">
        <f t="shared" si="109"/>
        <v>69.6875</v>
      </c>
    </row>
    <row r="689" spans="1:22" ht="13.5" x14ac:dyDescent="0.25">
      <c r="A689" s="3">
        <f>RSI!A689</f>
        <v>45603</v>
      </c>
      <c r="B689" s="2">
        <f>RSI!B689</f>
        <v>17.756499999999999</v>
      </c>
      <c r="C689" s="2">
        <f>RSI!I689</f>
        <v>56.310671860229846</v>
      </c>
      <c r="D689" s="2">
        <f>MACD!E689</f>
        <v>-0.12699411685527551</v>
      </c>
      <c r="E689" s="2">
        <f>MACD!F689</f>
        <v>-5.5679639848947457E-2</v>
      </c>
      <c r="F689" s="2">
        <f>'Moving Avg'!D689</f>
        <v>17.833500000000001</v>
      </c>
      <c r="G689" s="2">
        <f>'Moving Avg'!F689</f>
        <v>17.409055000000002</v>
      </c>
      <c r="H689" s="2">
        <f>'Moving Avg'!G689</f>
        <v>17.568747999999996</v>
      </c>
      <c r="I689" s="2">
        <f>'Moving Avg'!H689</f>
        <v>17.156343999999997</v>
      </c>
      <c r="J689" s="5" t="str">
        <f>OBV!F689</f>
        <v>BULLISH</v>
      </c>
      <c r="K689" s="5" t="str">
        <f>OBV!G689</f>
        <v>STRONG</v>
      </c>
      <c r="L689" s="5" t="str">
        <f>OBV!H689</f>
        <v>CONFIRMED BULLISH</v>
      </c>
      <c r="M689" s="7">
        <f t="shared" si="100"/>
        <v>25</v>
      </c>
      <c r="N689" s="7">
        <f t="shared" si="101"/>
        <v>100</v>
      </c>
      <c r="O689" s="7">
        <f t="shared" si="102"/>
        <v>50</v>
      </c>
      <c r="P689" s="7">
        <f t="shared" si="103"/>
        <v>100</v>
      </c>
      <c r="Q689" s="8">
        <f t="shared" si="104"/>
        <v>66.25</v>
      </c>
      <c r="R689" s="8">
        <f t="shared" si="105"/>
        <v>67.5</v>
      </c>
      <c r="S689" s="8">
        <f t="shared" si="106"/>
        <v>76.25</v>
      </c>
      <c r="T689" s="8">
        <f t="shared" si="107"/>
        <v>68.75</v>
      </c>
      <c r="U689" s="7">
        <f t="shared" si="108"/>
        <v>70</v>
      </c>
      <c r="V689" s="7">
        <f t="shared" si="109"/>
        <v>69.6875</v>
      </c>
    </row>
    <row r="690" spans="1:22" ht="13.5" x14ac:dyDescent="0.25">
      <c r="A690" s="3">
        <f>RSI!A690</f>
        <v>45604</v>
      </c>
      <c r="B690" s="2">
        <f>RSI!B690</f>
        <v>17.417300000000001</v>
      </c>
      <c r="C690" s="2">
        <f>RSI!I690</f>
        <v>48.166236584221657</v>
      </c>
      <c r="D690" s="2">
        <f>MACD!E690</f>
        <v>-0.15389282722850339</v>
      </c>
      <c r="E690" s="2">
        <f>MACD!F690</f>
        <v>-7.5322277324858647E-2</v>
      </c>
      <c r="F690" s="2">
        <f>'Moving Avg'!D690</f>
        <v>17.787659999999999</v>
      </c>
      <c r="G690" s="2">
        <f>'Moving Avg'!F690</f>
        <v>17.418219999999998</v>
      </c>
      <c r="H690" s="2">
        <f>'Moving Avg'!G690</f>
        <v>17.569847999999997</v>
      </c>
      <c r="I690" s="2">
        <f>'Moving Avg'!H690</f>
        <v>17.157812999999997</v>
      </c>
      <c r="J690" s="5" t="str">
        <f>OBV!F690</f>
        <v>BEARISH</v>
      </c>
      <c r="K690" s="5" t="str">
        <f>OBV!G690</f>
        <v>NEUTRAL</v>
      </c>
      <c r="L690" s="5" t="str">
        <f>OBV!H690</f>
        <v>CONFIRMED BEARISH</v>
      </c>
      <c r="M690" s="7">
        <f t="shared" si="100"/>
        <v>25</v>
      </c>
      <c r="N690" s="7">
        <f t="shared" si="101"/>
        <v>100</v>
      </c>
      <c r="O690" s="7">
        <f t="shared" si="102"/>
        <v>50</v>
      </c>
      <c r="P690" s="7">
        <f t="shared" si="103"/>
        <v>16.5</v>
      </c>
      <c r="Q690" s="8">
        <f t="shared" si="104"/>
        <v>53.725000000000001</v>
      </c>
      <c r="R690" s="8">
        <f t="shared" si="105"/>
        <v>46.625</v>
      </c>
      <c r="S690" s="8">
        <f t="shared" si="106"/>
        <v>38.674999999999997</v>
      </c>
      <c r="T690" s="8">
        <f t="shared" si="107"/>
        <v>47.875</v>
      </c>
      <c r="U690" s="7">
        <f t="shared" si="108"/>
        <v>46.341666666666661</v>
      </c>
      <c r="V690" s="7">
        <f t="shared" si="109"/>
        <v>46.724999999999994</v>
      </c>
    </row>
    <row r="691" spans="1:22" ht="13.5" x14ac:dyDescent="0.25">
      <c r="A691" s="3">
        <f>RSI!A691</f>
        <v>45607</v>
      </c>
      <c r="B691" s="2">
        <f>RSI!B691</f>
        <v>17.692299999999999</v>
      </c>
      <c r="C691" s="2">
        <f>RSI!I691</f>
        <v>53.977873605827327</v>
      </c>
      <c r="D691" s="2">
        <f>MACD!E691</f>
        <v>-0.19086312364937186</v>
      </c>
      <c r="E691" s="2">
        <f>MACD!F691</f>
        <v>-9.84304465897613E-2</v>
      </c>
      <c r="F691" s="2">
        <f>'Moving Avg'!D691</f>
        <v>17.750980000000002</v>
      </c>
      <c r="G691" s="2">
        <f>'Moving Avg'!F691</f>
        <v>17.457640000000001</v>
      </c>
      <c r="H691" s="2">
        <f>'Moving Avg'!G691</f>
        <v>17.576263999999995</v>
      </c>
      <c r="I691" s="2">
        <f>'Moving Avg'!H691</f>
        <v>17.160830499999996</v>
      </c>
      <c r="J691" s="5" t="str">
        <f>OBV!F691</f>
        <v>BEARISH</v>
      </c>
      <c r="K691" s="5" t="str">
        <f>OBV!G691</f>
        <v>WEAK</v>
      </c>
      <c r="L691" s="5" t="str">
        <f>OBV!H691</f>
        <v>CONFIRMED BEARISH</v>
      </c>
      <c r="M691" s="7">
        <f t="shared" si="100"/>
        <v>25</v>
      </c>
      <c r="N691" s="7">
        <f t="shared" si="101"/>
        <v>100</v>
      </c>
      <c r="O691" s="7">
        <f t="shared" si="102"/>
        <v>50</v>
      </c>
      <c r="P691" s="7">
        <f t="shared" si="103"/>
        <v>0</v>
      </c>
      <c r="Q691" s="8">
        <f t="shared" si="104"/>
        <v>51.25</v>
      </c>
      <c r="R691" s="8">
        <f t="shared" si="105"/>
        <v>42.5</v>
      </c>
      <c r="S691" s="8">
        <f t="shared" si="106"/>
        <v>31.25</v>
      </c>
      <c r="T691" s="8">
        <f t="shared" si="107"/>
        <v>43.75</v>
      </c>
      <c r="U691" s="7">
        <f t="shared" si="108"/>
        <v>41.666666666666664</v>
      </c>
      <c r="V691" s="7">
        <f t="shared" si="109"/>
        <v>42.1875</v>
      </c>
    </row>
    <row r="692" spans="1:22" ht="13.5" x14ac:dyDescent="0.25">
      <c r="A692" s="3">
        <f>RSI!A692</f>
        <v>45608</v>
      </c>
      <c r="B692" s="2">
        <f>RSI!B692</f>
        <v>17.417300000000001</v>
      </c>
      <c r="C692" s="2">
        <f>RSI!I692</f>
        <v>48.162478208238333</v>
      </c>
      <c r="D692" s="2">
        <f>MACD!E692</f>
        <v>-0.20292403254151026</v>
      </c>
      <c r="E692" s="2">
        <f>MACD!F692</f>
        <v>-0.1193291637801111</v>
      </c>
      <c r="F692" s="2">
        <f>'Moving Avg'!D692</f>
        <v>17.640979999999999</v>
      </c>
      <c r="G692" s="2">
        <f>'Moving Avg'!F692</f>
        <v>17.47139</v>
      </c>
      <c r="H692" s="2">
        <f>'Moving Avg'!G692</f>
        <v>17.560863999999995</v>
      </c>
      <c r="I692" s="2">
        <f>'Moving Avg'!H692</f>
        <v>17.162733999999997</v>
      </c>
      <c r="J692" s="5" t="str">
        <f>OBV!F692</f>
        <v>BEARISH</v>
      </c>
      <c r="K692" s="5" t="str">
        <f>OBV!G692</f>
        <v>WEAK</v>
      </c>
      <c r="L692" s="5" t="str">
        <f>OBV!H692</f>
        <v>CONFIRMED BEARISH</v>
      </c>
      <c r="M692" s="7">
        <f t="shared" si="100"/>
        <v>25</v>
      </c>
      <c r="N692" s="7">
        <f t="shared" si="101"/>
        <v>100</v>
      </c>
      <c r="O692" s="7">
        <f t="shared" si="102"/>
        <v>50</v>
      </c>
      <c r="P692" s="7">
        <f t="shared" si="103"/>
        <v>0</v>
      </c>
      <c r="Q692" s="8">
        <f t="shared" si="104"/>
        <v>51.25</v>
      </c>
      <c r="R692" s="8">
        <f t="shared" si="105"/>
        <v>42.5</v>
      </c>
      <c r="S692" s="8">
        <f t="shared" si="106"/>
        <v>31.25</v>
      </c>
      <c r="T692" s="8">
        <f t="shared" si="107"/>
        <v>43.75</v>
      </c>
      <c r="U692" s="7">
        <f t="shared" si="108"/>
        <v>41.666666666666664</v>
      </c>
      <c r="V692" s="7">
        <f t="shared" si="109"/>
        <v>42.1875</v>
      </c>
    </row>
    <row r="693" spans="1:22" ht="13.5" x14ac:dyDescent="0.25">
      <c r="A693" s="3">
        <f>RSI!A693</f>
        <v>45609</v>
      </c>
      <c r="B693" s="2">
        <f>RSI!B693</f>
        <v>17.417300000000001</v>
      </c>
      <c r="C693" s="2">
        <f>RSI!I693</f>
        <v>48.162478208238333</v>
      </c>
      <c r="D693" s="2">
        <f>MACD!E693</f>
        <v>-0.23372190665880765</v>
      </c>
      <c r="E693" s="2">
        <f>MACD!F693</f>
        <v>-0.14220771235585042</v>
      </c>
      <c r="F693" s="2">
        <f>'Moving Avg'!D693</f>
        <v>17.540140000000001</v>
      </c>
      <c r="G693" s="2">
        <f>'Moving Avg'!F693</f>
        <v>17.463600000000003</v>
      </c>
      <c r="H693" s="2">
        <f>'Moving Avg'!G693</f>
        <v>17.546195999999995</v>
      </c>
      <c r="I693" s="2">
        <f>'Moving Avg'!H693</f>
        <v>17.164637499999998</v>
      </c>
      <c r="J693" s="5" t="str">
        <f>OBV!F693</f>
        <v>BEARISH</v>
      </c>
      <c r="K693" s="5" t="str">
        <f>OBV!G693</f>
        <v>WEAK</v>
      </c>
      <c r="L693" s="5" t="str">
        <f>OBV!H693</f>
        <v>CONFIRMED BEARISH</v>
      </c>
      <c r="M693" s="7">
        <f t="shared" si="100"/>
        <v>25</v>
      </c>
      <c r="N693" s="7">
        <f t="shared" si="101"/>
        <v>100</v>
      </c>
      <c r="O693" s="7">
        <f t="shared" si="102"/>
        <v>50</v>
      </c>
      <c r="P693" s="7">
        <f t="shared" si="103"/>
        <v>0</v>
      </c>
      <c r="Q693" s="8">
        <f t="shared" si="104"/>
        <v>51.25</v>
      </c>
      <c r="R693" s="8">
        <f t="shared" si="105"/>
        <v>42.5</v>
      </c>
      <c r="S693" s="8">
        <f t="shared" si="106"/>
        <v>31.25</v>
      </c>
      <c r="T693" s="8">
        <f t="shared" si="107"/>
        <v>43.75</v>
      </c>
      <c r="U693" s="7">
        <f t="shared" si="108"/>
        <v>41.666666666666664</v>
      </c>
      <c r="V693" s="7">
        <f t="shared" si="109"/>
        <v>42.1875</v>
      </c>
    </row>
    <row r="694" spans="1:22" ht="13.5" x14ac:dyDescent="0.25">
      <c r="A694" s="3">
        <f>RSI!A694</f>
        <v>45610</v>
      </c>
      <c r="B694" s="2">
        <f>RSI!B694</f>
        <v>17.417300000000001</v>
      </c>
      <c r="C694" s="2">
        <f>RSI!I694</f>
        <v>48.162478208238348</v>
      </c>
      <c r="D694" s="2">
        <f>MACD!E694</f>
        <v>-0.24233879485146304</v>
      </c>
      <c r="E694" s="2">
        <f>MACD!F694</f>
        <v>-0.16223392885497295</v>
      </c>
      <c r="F694" s="2">
        <f>'Moving Avg'!D694</f>
        <v>17.472299999999997</v>
      </c>
      <c r="G694" s="2">
        <f>'Moving Avg'!F694</f>
        <v>17.463600000000003</v>
      </c>
      <c r="H694" s="2">
        <f>'Moving Avg'!G694</f>
        <v>17.530977999999994</v>
      </c>
      <c r="I694" s="2">
        <f>'Moving Avg'!H694</f>
        <v>17.166106499999998</v>
      </c>
      <c r="J694" s="5" t="str">
        <f>OBV!F694</f>
        <v>BEARISH</v>
      </c>
      <c r="K694" s="5" t="str">
        <f>OBV!G694</f>
        <v>WEAK</v>
      </c>
      <c r="L694" s="5" t="str">
        <f>OBV!H694</f>
        <v>CONFIRMED BEARISH</v>
      </c>
      <c r="M694" s="7">
        <f t="shared" si="100"/>
        <v>25</v>
      </c>
      <c r="N694" s="7">
        <f t="shared" si="101"/>
        <v>100</v>
      </c>
      <c r="O694" s="7">
        <f t="shared" si="102"/>
        <v>50</v>
      </c>
      <c r="P694" s="7">
        <f t="shared" si="103"/>
        <v>0</v>
      </c>
      <c r="Q694" s="8">
        <f t="shared" si="104"/>
        <v>51.25</v>
      </c>
      <c r="R694" s="8">
        <f t="shared" si="105"/>
        <v>42.5</v>
      </c>
      <c r="S694" s="8">
        <f t="shared" si="106"/>
        <v>31.25</v>
      </c>
      <c r="T694" s="8">
        <f t="shared" si="107"/>
        <v>43.75</v>
      </c>
      <c r="U694" s="7">
        <f t="shared" si="108"/>
        <v>41.666666666666664</v>
      </c>
      <c r="V694" s="7">
        <f t="shared" si="109"/>
        <v>42.1875</v>
      </c>
    </row>
    <row r="695" spans="1:22" ht="13.5" x14ac:dyDescent="0.25">
      <c r="A695" s="3">
        <f>RSI!A695</f>
        <v>45611</v>
      </c>
      <c r="B695" s="2">
        <f>RSI!B695</f>
        <v>16.9589</v>
      </c>
      <c r="C695" s="2">
        <f>RSI!I695</f>
        <v>39.33878526042389</v>
      </c>
      <c r="D695" s="2">
        <f>MACD!E695</f>
        <v>-0.14185471813799921</v>
      </c>
      <c r="E695" s="2">
        <f>MACD!F695</f>
        <v>-0.15815808671157822</v>
      </c>
      <c r="F695" s="2">
        <f>'Moving Avg'!D695</f>
        <v>17.38062</v>
      </c>
      <c r="G695" s="2">
        <f>'Moving Avg'!F695</f>
        <v>17.440680000000004</v>
      </c>
      <c r="H695" s="2">
        <f>'Moving Avg'!G695</f>
        <v>17.512641999999996</v>
      </c>
      <c r="I695" s="2">
        <f>'Moving Avg'!H695</f>
        <v>17.165109499999996</v>
      </c>
      <c r="J695" s="5" t="str">
        <f>OBV!F695</f>
        <v>BEARISH</v>
      </c>
      <c r="K695" s="5" t="str">
        <f>OBV!G695</f>
        <v>WEAK</v>
      </c>
      <c r="L695" s="5" t="str">
        <f>OBV!H695</f>
        <v>CONFIRMED BEARISH</v>
      </c>
      <c r="M695" s="7">
        <f t="shared" si="100"/>
        <v>25</v>
      </c>
      <c r="N695" s="7">
        <f t="shared" si="101"/>
        <v>0</v>
      </c>
      <c r="O695" s="7">
        <f t="shared" si="102"/>
        <v>50</v>
      </c>
      <c r="P695" s="7">
        <f t="shared" si="103"/>
        <v>0</v>
      </c>
      <c r="Q695" s="8">
        <f t="shared" si="104"/>
        <v>16.25</v>
      </c>
      <c r="R695" s="8">
        <f t="shared" si="105"/>
        <v>22.5</v>
      </c>
      <c r="S695" s="8">
        <f t="shared" si="106"/>
        <v>16.25</v>
      </c>
      <c r="T695" s="8">
        <f t="shared" si="107"/>
        <v>18.75</v>
      </c>
      <c r="U695" s="7">
        <f t="shared" si="108"/>
        <v>18.333333333333332</v>
      </c>
      <c r="V695" s="7">
        <f t="shared" si="109"/>
        <v>18.4375</v>
      </c>
    </row>
    <row r="696" spans="1:22" ht="13.5" x14ac:dyDescent="0.25">
      <c r="A696" s="3">
        <f>RSI!A696</f>
        <v>45614</v>
      </c>
      <c r="B696" s="2">
        <f>RSI!B696</f>
        <v>17.371500000000001</v>
      </c>
      <c r="C696" s="2">
        <f>RSI!I696</f>
        <v>48.486845305439275</v>
      </c>
      <c r="D696" s="2">
        <f>MACD!E696</f>
        <v>-4.897682648912749E-2</v>
      </c>
      <c r="E696" s="2">
        <f>MACD!F696</f>
        <v>-0.13632183466708805</v>
      </c>
      <c r="F696" s="2">
        <f>'Moving Avg'!D696</f>
        <v>17.316459999999999</v>
      </c>
      <c r="G696" s="2">
        <f>'Moving Avg'!F696</f>
        <v>17.443890000000003</v>
      </c>
      <c r="H696" s="2">
        <f>'Moving Avg'!G696</f>
        <v>17.502557999999993</v>
      </c>
      <c r="I696" s="2">
        <f>'Moving Avg'!H696</f>
        <v>17.166175499999998</v>
      </c>
      <c r="J696" s="5" t="str">
        <f>OBV!F696</f>
        <v>BEARISH</v>
      </c>
      <c r="K696" s="5" t="str">
        <f>OBV!G696</f>
        <v>WEAK</v>
      </c>
      <c r="L696" s="5" t="str">
        <f>OBV!H696</f>
        <v>CONFIRMED BEARISH</v>
      </c>
      <c r="M696" s="7">
        <f t="shared" si="100"/>
        <v>25</v>
      </c>
      <c r="N696" s="7">
        <f t="shared" si="101"/>
        <v>0</v>
      </c>
      <c r="O696" s="7">
        <f t="shared" si="102"/>
        <v>50</v>
      </c>
      <c r="P696" s="7">
        <f t="shared" si="103"/>
        <v>0</v>
      </c>
      <c r="Q696" s="8">
        <f t="shared" si="104"/>
        <v>16.25</v>
      </c>
      <c r="R696" s="8">
        <f t="shared" si="105"/>
        <v>22.5</v>
      </c>
      <c r="S696" s="8">
        <f t="shared" si="106"/>
        <v>16.25</v>
      </c>
      <c r="T696" s="8">
        <f t="shared" si="107"/>
        <v>18.75</v>
      </c>
      <c r="U696" s="7">
        <f t="shared" si="108"/>
        <v>18.333333333333332</v>
      </c>
      <c r="V696" s="7">
        <f t="shared" si="109"/>
        <v>18.4375</v>
      </c>
    </row>
    <row r="697" spans="1:22" ht="13.5" x14ac:dyDescent="0.25">
      <c r="A697" s="3">
        <f>RSI!A697</f>
        <v>45615</v>
      </c>
      <c r="B697" s="2">
        <f>RSI!B697</f>
        <v>17.344000000000001</v>
      </c>
      <c r="C697" s="2">
        <f>RSI!I697</f>
        <v>47.967621919023671</v>
      </c>
      <c r="D697" s="2">
        <f>MACD!E697</f>
        <v>4.6224106586073788E-2</v>
      </c>
      <c r="E697" s="2">
        <f>MACD!F697</f>
        <v>-9.9812646416455694E-2</v>
      </c>
      <c r="F697" s="2">
        <f>'Moving Avg'!D697</f>
        <v>17.301800000000004</v>
      </c>
      <c r="G697" s="2">
        <f>'Moving Avg'!F697</f>
        <v>17.441140000000001</v>
      </c>
      <c r="H697" s="2">
        <f>'Moving Avg'!G697</f>
        <v>17.491923999999994</v>
      </c>
      <c r="I697" s="2">
        <f>'Moving Avg'!H697</f>
        <v>17.167104000000002</v>
      </c>
      <c r="J697" s="5" t="str">
        <f>OBV!F697</f>
        <v>BEARISH</v>
      </c>
      <c r="K697" s="5" t="str">
        <f>OBV!G697</f>
        <v>WEAK</v>
      </c>
      <c r="L697" s="5" t="str">
        <f>OBV!H697</f>
        <v>CONFIRMED BEARISH</v>
      </c>
      <c r="M697" s="7">
        <f t="shared" si="100"/>
        <v>25</v>
      </c>
      <c r="N697" s="7">
        <f t="shared" si="101"/>
        <v>0</v>
      </c>
      <c r="O697" s="7">
        <f t="shared" si="102"/>
        <v>50</v>
      </c>
      <c r="P697" s="7">
        <f t="shared" si="103"/>
        <v>0</v>
      </c>
      <c r="Q697" s="8">
        <f t="shared" si="104"/>
        <v>16.25</v>
      </c>
      <c r="R697" s="8">
        <f t="shared" si="105"/>
        <v>22.5</v>
      </c>
      <c r="S697" s="8">
        <f t="shared" si="106"/>
        <v>16.25</v>
      </c>
      <c r="T697" s="8">
        <f t="shared" si="107"/>
        <v>18.75</v>
      </c>
      <c r="U697" s="7">
        <f t="shared" si="108"/>
        <v>18.333333333333332</v>
      </c>
      <c r="V697" s="7">
        <f t="shared" si="109"/>
        <v>18.4375</v>
      </c>
    </row>
    <row r="698" spans="1:22" ht="13.5" x14ac:dyDescent="0.25">
      <c r="A698" s="3">
        <f>RSI!A698</f>
        <v>45616</v>
      </c>
      <c r="B698" s="2">
        <f>RSI!B698</f>
        <v>16.683900000000001</v>
      </c>
      <c r="C698" s="2">
        <f>RSI!I698</f>
        <v>37.568139464467137</v>
      </c>
      <c r="D698" s="2">
        <f>MACD!E698</f>
        <v>0.16923823812264516</v>
      </c>
      <c r="E698" s="2">
        <f>MACD!F698</f>
        <v>-4.6002469508635527E-2</v>
      </c>
      <c r="F698" s="2">
        <f>'Moving Avg'!D698</f>
        <v>17.15512</v>
      </c>
      <c r="G698" s="2">
        <f>'Moving Avg'!F698</f>
        <v>17.404470000000003</v>
      </c>
      <c r="H698" s="2">
        <f>'Moving Avg'!G698</f>
        <v>17.468087999999998</v>
      </c>
      <c r="I698" s="2">
        <f>'Moving Avg'!H698</f>
        <v>17.164558000000003</v>
      </c>
      <c r="J698" s="5" t="str">
        <f>OBV!F698</f>
        <v>BEARISH</v>
      </c>
      <c r="K698" s="5" t="str">
        <f>OBV!G698</f>
        <v>WEAK</v>
      </c>
      <c r="L698" s="5" t="str">
        <f>OBV!H698</f>
        <v>CONFIRMED BEARISH</v>
      </c>
      <c r="M698" s="7">
        <f t="shared" si="100"/>
        <v>25</v>
      </c>
      <c r="N698" s="7">
        <f t="shared" si="101"/>
        <v>0</v>
      </c>
      <c r="O698" s="7">
        <f t="shared" si="102"/>
        <v>0</v>
      </c>
      <c r="P698" s="7">
        <f t="shared" si="103"/>
        <v>0</v>
      </c>
      <c r="Q698" s="8">
        <f t="shared" si="104"/>
        <v>8.75</v>
      </c>
      <c r="R698" s="8">
        <f t="shared" si="105"/>
        <v>5</v>
      </c>
      <c r="S698" s="8">
        <f t="shared" si="106"/>
        <v>3.75</v>
      </c>
      <c r="T698" s="8">
        <f t="shared" si="107"/>
        <v>6.25</v>
      </c>
      <c r="U698" s="7">
        <f t="shared" si="108"/>
        <v>5.833333333333333</v>
      </c>
      <c r="V698" s="7">
        <f t="shared" si="109"/>
        <v>5.9375</v>
      </c>
    </row>
    <row r="699" spans="1:22" ht="13.5" x14ac:dyDescent="0.25">
      <c r="A699" s="3">
        <f>RSI!A699</f>
        <v>45617</v>
      </c>
      <c r="B699" s="2">
        <f>RSI!B699</f>
        <v>17.206499999999998</v>
      </c>
      <c r="C699" s="2">
        <f>RSI!I699</f>
        <v>47.307996959053348</v>
      </c>
      <c r="D699" s="2">
        <f>MACD!E699</f>
        <v>0.21369616752454235</v>
      </c>
      <c r="E699" s="2">
        <f>MACD!F699</f>
        <v>5.9372578980000507E-3</v>
      </c>
      <c r="F699" s="2">
        <f>'Moving Avg'!D699</f>
        <v>17.112959999999998</v>
      </c>
      <c r="G699" s="2">
        <f>'Moving Avg'!F699</f>
        <v>17.393930000000001</v>
      </c>
      <c r="H699" s="2">
        <f>'Moving Avg'!G699</f>
        <v>17.454704</v>
      </c>
      <c r="I699" s="2">
        <f>'Moving Avg'!H699</f>
        <v>17.165842000000005</v>
      </c>
      <c r="J699" s="5" t="str">
        <f>OBV!F699</f>
        <v>BEARISH</v>
      </c>
      <c r="K699" s="5" t="str">
        <f>OBV!G699</f>
        <v>WEAK</v>
      </c>
      <c r="L699" s="5" t="str">
        <f>OBV!H699</f>
        <v>CONFIRMED BEARISH</v>
      </c>
      <c r="M699" s="7">
        <f t="shared" si="100"/>
        <v>25</v>
      </c>
      <c r="N699" s="7">
        <f t="shared" si="101"/>
        <v>0</v>
      </c>
      <c r="O699" s="7">
        <f t="shared" si="102"/>
        <v>0</v>
      </c>
      <c r="P699" s="7">
        <f t="shared" si="103"/>
        <v>0</v>
      </c>
      <c r="Q699" s="8">
        <f t="shared" si="104"/>
        <v>8.75</v>
      </c>
      <c r="R699" s="8">
        <f t="shared" si="105"/>
        <v>5</v>
      </c>
      <c r="S699" s="8">
        <f t="shared" si="106"/>
        <v>3.75</v>
      </c>
      <c r="T699" s="8">
        <f t="shared" si="107"/>
        <v>6.25</v>
      </c>
      <c r="U699" s="7">
        <f t="shared" si="108"/>
        <v>5.833333333333333</v>
      </c>
      <c r="V699" s="7">
        <f t="shared" si="109"/>
        <v>5.9375</v>
      </c>
    </row>
    <row r="700" spans="1:22" ht="13.5" x14ac:dyDescent="0.25">
      <c r="A700" s="3">
        <f>RSI!A700</f>
        <v>45618</v>
      </c>
      <c r="B700" s="2">
        <f>RSI!B700</f>
        <v>17.142299999999999</v>
      </c>
      <c r="C700" s="2">
        <f>RSI!I700</f>
        <v>46.351334194157694</v>
      </c>
      <c r="D700" s="2">
        <f>MACD!E700</f>
        <v>0.20493134107276134</v>
      </c>
      <c r="E700" s="2">
        <f>MACD!F700</f>
        <v>4.5736074532952309E-2</v>
      </c>
      <c r="F700" s="2">
        <f>'Moving Avg'!D700</f>
        <v>17.149639999999998</v>
      </c>
      <c r="G700" s="2">
        <f>'Moving Avg'!F700</f>
        <v>17.393015000000002</v>
      </c>
      <c r="H700" s="2">
        <f>'Moving Avg'!G700</f>
        <v>17.440035999999999</v>
      </c>
      <c r="I700" s="2">
        <f>'Moving Avg'!H700</f>
        <v>17.167109500000002</v>
      </c>
      <c r="J700" s="5" t="str">
        <f>OBV!F700</f>
        <v>BEARISH</v>
      </c>
      <c r="K700" s="5" t="str">
        <f>OBV!G700</f>
        <v>NEUTRAL</v>
      </c>
      <c r="L700" s="5" t="str">
        <f>OBV!H700</f>
        <v>BEARISH DIVERGENCE</v>
      </c>
      <c r="M700" s="7">
        <f t="shared" si="100"/>
        <v>25</v>
      </c>
      <c r="N700" s="7">
        <f t="shared" si="101"/>
        <v>0</v>
      </c>
      <c r="O700" s="7">
        <f t="shared" si="102"/>
        <v>0</v>
      </c>
      <c r="P700" s="7">
        <f t="shared" si="103"/>
        <v>16.5</v>
      </c>
      <c r="Q700" s="8">
        <f t="shared" si="104"/>
        <v>11.225</v>
      </c>
      <c r="R700" s="8">
        <f t="shared" si="105"/>
        <v>9.125</v>
      </c>
      <c r="S700" s="8">
        <f t="shared" si="106"/>
        <v>11.175000000000001</v>
      </c>
      <c r="T700" s="8">
        <f t="shared" si="107"/>
        <v>10.375</v>
      </c>
      <c r="U700" s="7">
        <f t="shared" si="108"/>
        <v>10.508333333333335</v>
      </c>
      <c r="V700" s="7">
        <f t="shared" si="109"/>
        <v>10.475000000000001</v>
      </c>
    </row>
    <row r="701" spans="1:22" ht="13.5" x14ac:dyDescent="0.25">
      <c r="A701" s="3">
        <f>RSI!A701</f>
        <v>45621</v>
      </c>
      <c r="B701" s="2">
        <f>RSI!B701</f>
        <v>17.133099999999999</v>
      </c>
      <c r="C701" s="2">
        <f>RSI!I701</f>
        <v>46.20713235152958</v>
      </c>
      <c r="D701" s="2">
        <f>MACD!E701</f>
        <v>0.24185198882623382</v>
      </c>
      <c r="E701" s="2">
        <f>MACD!F701</f>
        <v>8.4959257391608617E-2</v>
      </c>
      <c r="F701" s="2">
        <f>'Moving Avg'!D701</f>
        <v>17.101959999999998</v>
      </c>
      <c r="G701" s="2">
        <f>'Moving Avg'!F701</f>
        <v>17.389805000000003</v>
      </c>
      <c r="H701" s="2">
        <f>'Moving Avg'!G701</f>
        <v>17.426102</v>
      </c>
      <c r="I701" s="2">
        <f>'Moving Avg'!H701</f>
        <v>17.168504500000004</v>
      </c>
      <c r="J701" s="5" t="str">
        <f>OBV!F701</f>
        <v>BEARISH</v>
      </c>
      <c r="K701" s="5" t="str">
        <f>OBV!G701</f>
        <v>NEUTRAL</v>
      </c>
      <c r="L701" s="5" t="str">
        <f>OBV!H701</f>
        <v>CONFIRMED BEARISH</v>
      </c>
      <c r="M701" s="7">
        <f t="shared" si="100"/>
        <v>25</v>
      </c>
      <c r="N701" s="7">
        <f t="shared" si="101"/>
        <v>0</v>
      </c>
      <c r="O701" s="7">
        <f t="shared" si="102"/>
        <v>0</v>
      </c>
      <c r="P701" s="7">
        <f t="shared" si="103"/>
        <v>16.5</v>
      </c>
      <c r="Q701" s="8">
        <f t="shared" si="104"/>
        <v>11.225</v>
      </c>
      <c r="R701" s="8">
        <f t="shared" si="105"/>
        <v>9.125</v>
      </c>
      <c r="S701" s="8">
        <f t="shared" si="106"/>
        <v>11.175000000000001</v>
      </c>
      <c r="T701" s="8">
        <f t="shared" si="107"/>
        <v>10.375</v>
      </c>
      <c r="U701" s="7">
        <f t="shared" si="108"/>
        <v>10.508333333333335</v>
      </c>
      <c r="V701" s="7">
        <f t="shared" si="109"/>
        <v>10.475000000000001</v>
      </c>
    </row>
    <row r="702" spans="1:22" ht="13.5" x14ac:dyDescent="0.25">
      <c r="A702" s="3">
        <f>RSI!A702</f>
        <v>45622</v>
      </c>
      <c r="B702" s="2">
        <f>RSI!B702</f>
        <v>17.234000000000002</v>
      </c>
      <c r="C702" s="2">
        <f>RSI!I702</f>
        <v>48.11368761648658</v>
      </c>
      <c r="D702" s="2">
        <f>MACD!E702</f>
        <v>0.22461315742139121</v>
      </c>
      <c r="E702" s="2">
        <f>MACD!F702</f>
        <v>0.11289003739756515</v>
      </c>
      <c r="F702" s="2">
        <f>'Moving Avg'!D702</f>
        <v>17.07996</v>
      </c>
      <c r="G702" s="2">
        <f>'Moving Avg'!F702</f>
        <v>17.391640000000002</v>
      </c>
      <c r="H702" s="2">
        <f>'Moving Avg'!G702</f>
        <v>17.414185999999997</v>
      </c>
      <c r="I702" s="2">
        <f>'Moving Avg'!H702</f>
        <v>17.170665000000007</v>
      </c>
      <c r="J702" s="5" t="str">
        <f>OBV!F702</f>
        <v>BEARISH</v>
      </c>
      <c r="K702" s="5" t="str">
        <f>OBV!G702</f>
        <v>NEUTRAL</v>
      </c>
      <c r="L702" s="5" t="str">
        <f>OBV!H702</f>
        <v>CONFIRMED BEARISH</v>
      </c>
      <c r="M702" s="7">
        <f t="shared" si="100"/>
        <v>25</v>
      </c>
      <c r="N702" s="7">
        <f t="shared" si="101"/>
        <v>0</v>
      </c>
      <c r="O702" s="7">
        <f t="shared" si="102"/>
        <v>0</v>
      </c>
      <c r="P702" s="7">
        <f t="shared" si="103"/>
        <v>16.5</v>
      </c>
      <c r="Q702" s="8">
        <f t="shared" si="104"/>
        <v>11.225</v>
      </c>
      <c r="R702" s="8">
        <f t="shared" si="105"/>
        <v>9.125</v>
      </c>
      <c r="S702" s="8">
        <f t="shared" si="106"/>
        <v>11.175000000000001</v>
      </c>
      <c r="T702" s="8">
        <f t="shared" si="107"/>
        <v>10.375</v>
      </c>
      <c r="U702" s="7">
        <f t="shared" si="108"/>
        <v>10.508333333333335</v>
      </c>
      <c r="V702" s="7">
        <f t="shared" si="109"/>
        <v>10.475000000000001</v>
      </c>
    </row>
    <row r="703" spans="1:22" ht="13.5" x14ac:dyDescent="0.25">
      <c r="A703" s="3">
        <f>RSI!A703</f>
        <v>45623</v>
      </c>
      <c r="B703" s="2">
        <f>RSI!B703</f>
        <v>16.9589</v>
      </c>
      <c r="C703" s="2">
        <f>RSI!I703</f>
        <v>43.578634034764228</v>
      </c>
      <c r="D703" s="2">
        <f>MACD!E703</f>
        <v>0.23101392304527124</v>
      </c>
      <c r="E703" s="2">
        <f>MACD!F703</f>
        <v>0.13651481452710637</v>
      </c>
      <c r="F703" s="2">
        <f>'Moving Avg'!D703</f>
        <v>17.13496</v>
      </c>
      <c r="G703" s="2">
        <f>'Moving Avg'!F703</f>
        <v>17.386595</v>
      </c>
      <c r="H703" s="2">
        <f>'Moving Avg'!G703</f>
        <v>17.397683999999998</v>
      </c>
      <c r="I703" s="2">
        <f>'Moving Avg'!H703</f>
        <v>17.172449500000006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  <c r="M703" s="7">
        <f t="shared" si="100"/>
        <v>25</v>
      </c>
      <c r="N703" s="7">
        <f t="shared" si="101"/>
        <v>0</v>
      </c>
      <c r="O703" s="7">
        <f t="shared" si="102"/>
        <v>0</v>
      </c>
      <c r="P703" s="7">
        <f t="shared" si="103"/>
        <v>83.5</v>
      </c>
      <c r="Q703" s="8">
        <f t="shared" si="104"/>
        <v>21.274999999999999</v>
      </c>
      <c r="R703" s="8">
        <f t="shared" si="105"/>
        <v>25.875</v>
      </c>
      <c r="S703" s="8">
        <f t="shared" si="106"/>
        <v>41.325000000000003</v>
      </c>
      <c r="T703" s="8">
        <f t="shared" si="107"/>
        <v>27.125</v>
      </c>
      <c r="U703" s="7">
        <f t="shared" si="108"/>
        <v>29.491666666666664</v>
      </c>
      <c r="V703" s="7">
        <f t="shared" si="109"/>
        <v>28.9</v>
      </c>
    </row>
    <row r="704" spans="1:22" ht="13.5" x14ac:dyDescent="0.25">
      <c r="A704" s="3">
        <f>RSI!A704</f>
        <v>45624</v>
      </c>
      <c r="B704" s="2">
        <f>RSI!B704</f>
        <v>17.087299999999999</v>
      </c>
      <c r="C704" s="2">
        <f>RSI!I704</f>
        <v>46.130825295519223</v>
      </c>
      <c r="D704" s="2">
        <f>MACD!E704</f>
        <v>0.22910895112044827</v>
      </c>
      <c r="E704" s="2">
        <f>MACD!F704</f>
        <v>0.15503364184577476</v>
      </c>
      <c r="F704" s="2">
        <f>'Moving Avg'!D704</f>
        <v>17.11112</v>
      </c>
      <c r="G704" s="2">
        <f>'Moving Avg'!F704</f>
        <v>17.382470000000001</v>
      </c>
      <c r="H704" s="2">
        <f>'Moving Avg'!G704</f>
        <v>17.383749999999999</v>
      </c>
      <c r="I704" s="2">
        <f>'Moving Avg'!H704</f>
        <v>17.174963000000005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  <c r="M704" s="7">
        <f t="shared" si="100"/>
        <v>25</v>
      </c>
      <c r="N704" s="7">
        <f t="shared" si="101"/>
        <v>0</v>
      </c>
      <c r="O704" s="7">
        <f t="shared" si="102"/>
        <v>0</v>
      </c>
      <c r="P704" s="7">
        <f t="shared" si="103"/>
        <v>16.5</v>
      </c>
      <c r="Q704" s="8">
        <f t="shared" si="104"/>
        <v>11.225</v>
      </c>
      <c r="R704" s="8">
        <f t="shared" si="105"/>
        <v>9.125</v>
      </c>
      <c r="S704" s="8">
        <f t="shared" si="106"/>
        <v>11.175000000000001</v>
      </c>
      <c r="T704" s="8">
        <f t="shared" si="107"/>
        <v>10.375</v>
      </c>
      <c r="U704" s="7">
        <f t="shared" si="108"/>
        <v>10.508333333333335</v>
      </c>
      <c r="V704" s="7">
        <f t="shared" si="109"/>
        <v>10.475000000000001</v>
      </c>
    </row>
    <row r="705" spans="1:22" ht="13.5" x14ac:dyDescent="0.25">
      <c r="A705" s="3">
        <f>RSI!A705</f>
        <v>45625</v>
      </c>
      <c r="B705" s="2">
        <f>RSI!B705</f>
        <v>17.353100000000001</v>
      </c>
      <c r="C705" s="2">
        <f>RSI!I705</f>
        <v>51.065509116969864</v>
      </c>
      <c r="D705" s="2">
        <f>MACD!E705</f>
        <v>0.13855424147996587</v>
      </c>
      <c r="E705" s="2">
        <f>MACD!F705</f>
        <v>0.151737761772613</v>
      </c>
      <c r="F705" s="2">
        <f>'Moving Avg'!D705</f>
        <v>17.153279999999999</v>
      </c>
      <c r="G705" s="2">
        <f>'Moving Avg'!F705</f>
        <v>17.367800000000003</v>
      </c>
      <c r="H705" s="2">
        <f>'Moving Avg'!G705</f>
        <v>17.375131999999997</v>
      </c>
      <c r="I705" s="2">
        <f>'Moving Avg'!H705</f>
        <v>17.178892500000007</v>
      </c>
      <c r="J705" s="5" t="str">
        <f>OBV!F705</f>
        <v>BULLISH</v>
      </c>
      <c r="K705" s="5" t="str">
        <f>OBV!G705</f>
        <v>STRONG</v>
      </c>
      <c r="L705" s="5" t="str">
        <f>OBV!H705</f>
        <v>CONFIRMED BULLISH</v>
      </c>
      <c r="M705" s="7">
        <f t="shared" si="100"/>
        <v>25</v>
      </c>
      <c r="N705" s="7">
        <f t="shared" si="101"/>
        <v>45</v>
      </c>
      <c r="O705" s="7">
        <f t="shared" si="102"/>
        <v>0</v>
      </c>
      <c r="P705" s="7">
        <f t="shared" si="103"/>
        <v>100</v>
      </c>
      <c r="Q705" s="8">
        <f t="shared" si="104"/>
        <v>39.5</v>
      </c>
      <c r="R705" s="8">
        <f t="shared" si="105"/>
        <v>39</v>
      </c>
      <c r="S705" s="8">
        <f t="shared" si="106"/>
        <v>55.5</v>
      </c>
      <c r="T705" s="8">
        <f t="shared" si="107"/>
        <v>42.5</v>
      </c>
      <c r="U705" s="7">
        <f t="shared" si="108"/>
        <v>44.666666666666664</v>
      </c>
      <c r="V705" s="7">
        <f t="shared" si="109"/>
        <v>44.125</v>
      </c>
    </row>
    <row r="706" spans="1:22" ht="13.5" x14ac:dyDescent="0.25">
      <c r="A706" s="3">
        <f>RSI!A706</f>
        <v>45628</v>
      </c>
      <c r="B706" s="2">
        <f>RSI!B706</f>
        <v>17.6831</v>
      </c>
      <c r="C706" s="2">
        <f>RSI!I706</f>
        <v>56.404994400368999</v>
      </c>
      <c r="D706" s="2">
        <f>MACD!E706</f>
        <v>0.10056802462226599</v>
      </c>
      <c r="E706" s="2">
        <f>MACD!F706</f>
        <v>0.14150381434254361</v>
      </c>
      <c r="F706" s="2">
        <f>'Moving Avg'!D706</f>
        <v>17.263280000000002</v>
      </c>
      <c r="G706" s="2">
        <f>'Moving Avg'!F706</f>
        <v>17.358170000000001</v>
      </c>
      <c r="H706" s="2">
        <f>'Moving Avg'!G706</f>
        <v>17.374948</v>
      </c>
      <c r="I706" s="2">
        <f>'Moving Avg'!H706</f>
        <v>17.185167000000007</v>
      </c>
      <c r="J706" s="5" t="str">
        <f>OBV!F706</f>
        <v>BULLISH</v>
      </c>
      <c r="K706" s="5" t="str">
        <f>OBV!G706</f>
        <v>STRONG</v>
      </c>
      <c r="L706" s="5" t="str">
        <f>OBV!H706</f>
        <v>CONFIRMED BULLISH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100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100</v>
      </c>
      <c r="Q706" s="8">
        <f t="shared" si="104"/>
        <v>66.25</v>
      </c>
      <c r="R706" s="8">
        <f t="shared" si="105"/>
        <v>67.5</v>
      </c>
      <c r="S706" s="8">
        <f t="shared" si="106"/>
        <v>76.25</v>
      </c>
      <c r="T706" s="8">
        <f t="shared" si="107"/>
        <v>68.75</v>
      </c>
      <c r="U706" s="7">
        <f t="shared" si="108"/>
        <v>70</v>
      </c>
      <c r="V706" s="7">
        <f t="shared" si="109"/>
        <v>69.6875</v>
      </c>
    </row>
    <row r="707" spans="1:22" ht="13.5" x14ac:dyDescent="0.25">
      <c r="A707" s="3">
        <f>RSI!A707</f>
        <v>45629</v>
      </c>
      <c r="B707" s="2">
        <f>RSI!B707</f>
        <v>17.6831</v>
      </c>
      <c r="C707" s="2">
        <f>RSI!I707</f>
        <v>56.404994400368984</v>
      </c>
      <c r="D707" s="2">
        <f>MACD!E707</f>
        <v>6.1878902871967512E-2</v>
      </c>
      <c r="E707" s="2">
        <f>MACD!F707</f>
        <v>0.1255788320484284</v>
      </c>
      <c r="F707" s="2">
        <f>'Moving Avg'!D707</f>
        <v>17.353099999999998</v>
      </c>
      <c r="G707" s="2">
        <f>'Moving Avg'!F707</f>
        <v>17.343960000000003</v>
      </c>
      <c r="H707" s="2">
        <f>'Moving Avg'!G707</f>
        <v>17.374763999999999</v>
      </c>
      <c r="I707" s="2">
        <f>'Moving Avg'!H707</f>
        <v>17.191441500000007</v>
      </c>
      <c r="J707" s="5" t="str">
        <f>OBV!F707</f>
        <v>BULLISH</v>
      </c>
      <c r="K707" s="5" t="str">
        <f>OBV!G707</f>
        <v>STRONG</v>
      </c>
      <c r="L707" s="5" t="str">
        <f>OBV!H707</f>
        <v>CONFIRMED BULLISH</v>
      </c>
      <c r="M707" s="7">
        <f t="shared" si="110"/>
        <v>25</v>
      </c>
      <c r="N707" s="7">
        <f t="shared" si="111"/>
        <v>100</v>
      </c>
      <c r="O707" s="7">
        <f t="shared" si="112"/>
        <v>50</v>
      </c>
      <c r="P707" s="7">
        <f t="shared" si="113"/>
        <v>100</v>
      </c>
      <c r="Q707" s="8">
        <f t="shared" ref="Q707:Q770" si="114">0.35*M707+N707*0.35+O707*0.15+P707*0.15</f>
        <v>66.25</v>
      </c>
      <c r="R707" s="8">
        <f t="shared" ref="R707:R770" si="115">M707*0.2+N707*0.2+O707*0.35+P707*0.25</f>
        <v>67.5</v>
      </c>
      <c r="S707" s="8">
        <f t="shared" ref="S707:S770" si="116">M707*0.15+N707*0.15+O707*0.25+P707*0.45</f>
        <v>76.25</v>
      </c>
      <c r="T707" s="8">
        <f t="shared" ref="T707:T770" si="117">0.25*SUM(M707:P707)</f>
        <v>68.75</v>
      </c>
      <c r="U707" s="7">
        <f t="shared" ref="U707:U770" si="118">SUM(Q707:S707)/3</f>
        <v>70</v>
      </c>
      <c r="V707" s="7">
        <f t="shared" ref="V707:V770" si="119">SUM(Q707:T707)/4</f>
        <v>69.6875</v>
      </c>
    </row>
    <row r="708" spans="1:22" ht="13.5" x14ac:dyDescent="0.25">
      <c r="A708" s="3">
        <f>RSI!A708</f>
        <v>45630</v>
      </c>
      <c r="B708" s="2">
        <f>RSI!B708</f>
        <v>17.417300000000001</v>
      </c>
      <c r="C708" s="2">
        <f>RSI!I708</f>
        <v>51.187536517213303</v>
      </c>
      <c r="D708" s="2">
        <f>MACD!E708</f>
        <v>-5.4867604514985402E-2</v>
      </c>
      <c r="E708" s="2">
        <f>MACD!F708</f>
        <v>8.9489544735745649E-2</v>
      </c>
      <c r="F708" s="2">
        <f>'Moving Avg'!D708</f>
        <v>17.444779999999998</v>
      </c>
      <c r="G708" s="2">
        <f>'Moving Avg'!F708</f>
        <v>17.318750000000001</v>
      </c>
      <c r="H708" s="2">
        <f>'Moving Avg'!G708</f>
        <v>17.374947999999996</v>
      </c>
      <c r="I708" s="2">
        <f>'Moving Avg'!H708</f>
        <v>17.196387000000012</v>
      </c>
      <c r="J708" s="5" t="str">
        <f>OBV!F708</f>
        <v>BULLISH</v>
      </c>
      <c r="K708" s="5" t="str">
        <f>OBV!G708</f>
        <v>STRONG</v>
      </c>
      <c r="L708" s="5" t="str">
        <f>OBV!H708</f>
        <v>CONFIRMED BULLISH</v>
      </c>
      <c r="M708" s="7">
        <f t="shared" si="110"/>
        <v>25</v>
      </c>
      <c r="N708" s="7">
        <f t="shared" si="111"/>
        <v>100</v>
      </c>
      <c r="O708" s="7">
        <f t="shared" si="112"/>
        <v>50</v>
      </c>
      <c r="P708" s="7">
        <f t="shared" si="113"/>
        <v>100</v>
      </c>
      <c r="Q708" s="8">
        <f t="shared" si="114"/>
        <v>66.25</v>
      </c>
      <c r="R708" s="8">
        <f t="shared" si="115"/>
        <v>67.5</v>
      </c>
      <c r="S708" s="8">
        <f t="shared" si="116"/>
        <v>76.25</v>
      </c>
      <c r="T708" s="8">
        <f t="shared" si="117"/>
        <v>68.75</v>
      </c>
      <c r="U708" s="7">
        <f t="shared" si="118"/>
        <v>70</v>
      </c>
      <c r="V708" s="7">
        <f t="shared" si="119"/>
        <v>69.6875</v>
      </c>
    </row>
    <row r="709" spans="1:22" ht="13.5" x14ac:dyDescent="0.25">
      <c r="A709" s="3">
        <f>RSI!A709</f>
        <v>45631</v>
      </c>
      <c r="B709" s="2">
        <f>RSI!B709</f>
        <v>17.6465</v>
      </c>
      <c r="C709" s="2">
        <f>RSI!I709</f>
        <v>55.048780053558147</v>
      </c>
      <c r="D709" s="2">
        <f>MACD!E709</f>
        <v>-9.0646006547331126E-2</v>
      </c>
      <c r="E709" s="2">
        <f>MACD!F709</f>
        <v>5.3462434479130294E-2</v>
      </c>
      <c r="F709" s="2">
        <f>'Moving Avg'!D709</f>
        <v>17.556620000000002</v>
      </c>
      <c r="G709" s="2">
        <f>'Moving Avg'!F709</f>
        <v>17.313250000000004</v>
      </c>
      <c r="H709" s="2">
        <f>'Moving Avg'!G709</f>
        <v>17.379715999999995</v>
      </c>
      <c r="I709" s="2">
        <f>'Moving Avg'!H709</f>
        <v>17.202044000000008</v>
      </c>
      <c r="J709" s="5" t="str">
        <f>OBV!F709</f>
        <v>BULLISH</v>
      </c>
      <c r="K709" s="5" t="str">
        <f>OBV!G709</f>
        <v>STRONG</v>
      </c>
      <c r="L709" s="5" t="str">
        <f>OBV!H709</f>
        <v>CONFIRMED BULLISH</v>
      </c>
      <c r="M709" s="7">
        <f t="shared" si="110"/>
        <v>25</v>
      </c>
      <c r="N709" s="7">
        <f t="shared" si="111"/>
        <v>100</v>
      </c>
      <c r="O709" s="7">
        <f t="shared" si="112"/>
        <v>50</v>
      </c>
      <c r="P709" s="7">
        <f t="shared" si="113"/>
        <v>100</v>
      </c>
      <c r="Q709" s="8">
        <f t="shared" si="114"/>
        <v>66.25</v>
      </c>
      <c r="R709" s="8">
        <f t="shared" si="115"/>
        <v>67.5</v>
      </c>
      <c r="S709" s="8">
        <f t="shared" si="116"/>
        <v>76.25</v>
      </c>
      <c r="T709" s="8">
        <f t="shared" si="117"/>
        <v>68.75</v>
      </c>
      <c r="U709" s="7">
        <f t="shared" si="118"/>
        <v>70</v>
      </c>
      <c r="V709" s="7">
        <f t="shared" si="119"/>
        <v>69.6875</v>
      </c>
    </row>
    <row r="710" spans="1:22" ht="13.5" x14ac:dyDescent="0.25">
      <c r="A710" s="3">
        <f>RSI!A710</f>
        <v>45632</v>
      </c>
      <c r="B710" s="2">
        <f>RSI!B710</f>
        <v>17.6006</v>
      </c>
      <c r="C710" s="2">
        <f>RSI!I710</f>
        <v>54.125400305973599</v>
      </c>
      <c r="D710" s="2">
        <f>MACD!E710</f>
        <v>-0.12913568327868319</v>
      </c>
      <c r="E710" s="2">
        <f>MACD!F710</f>
        <v>1.6942810927567602E-2</v>
      </c>
      <c r="F710" s="2">
        <f>'Moving Avg'!D710</f>
        <v>17.606120000000001</v>
      </c>
      <c r="G710" s="2">
        <f>'Moving Avg'!F710</f>
        <v>17.322415000000003</v>
      </c>
      <c r="H710" s="2">
        <f>'Moving Avg'!G710</f>
        <v>17.383565999999995</v>
      </c>
      <c r="I710" s="2">
        <f>'Moving Avg'!H710</f>
        <v>17.207471500000008</v>
      </c>
      <c r="J710" s="5" t="str">
        <f>OBV!F710</f>
        <v>BEARISH</v>
      </c>
      <c r="K710" s="5" t="str">
        <f>OBV!G710</f>
        <v>WEAK</v>
      </c>
      <c r="L710" s="5" t="str">
        <f>OBV!H710</f>
        <v>BEARISH DIVERGENCE</v>
      </c>
      <c r="M710" s="7">
        <f t="shared" si="110"/>
        <v>25</v>
      </c>
      <c r="N710" s="7">
        <f t="shared" si="111"/>
        <v>100</v>
      </c>
      <c r="O710" s="7">
        <f t="shared" si="112"/>
        <v>50</v>
      </c>
      <c r="P710" s="7">
        <f t="shared" si="113"/>
        <v>0</v>
      </c>
      <c r="Q710" s="8">
        <f t="shared" si="114"/>
        <v>51.25</v>
      </c>
      <c r="R710" s="8">
        <f t="shared" si="115"/>
        <v>42.5</v>
      </c>
      <c r="S710" s="8">
        <f t="shared" si="116"/>
        <v>31.25</v>
      </c>
      <c r="T710" s="8">
        <f t="shared" si="117"/>
        <v>43.75</v>
      </c>
      <c r="U710" s="7">
        <f t="shared" si="118"/>
        <v>41.666666666666664</v>
      </c>
      <c r="V710" s="7">
        <f t="shared" si="119"/>
        <v>42.1875</v>
      </c>
    </row>
    <row r="711" spans="1:22" ht="13.5" x14ac:dyDescent="0.25">
      <c r="A711" s="3">
        <f>RSI!A711</f>
        <v>45635</v>
      </c>
      <c r="B711" s="2">
        <f>RSI!B711</f>
        <v>17.6006</v>
      </c>
      <c r="C711" s="2">
        <f>RSI!I711</f>
        <v>54.125400305973599</v>
      </c>
      <c r="D711" s="2">
        <f>MACD!E711</f>
        <v>-0.16445795783141293</v>
      </c>
      <c r="E711" s="2">
        <f>MACD!F711</f>
        <v>-1.9337342824228505E-2</v>
      </c>
      <c r="F711" s="2">
        <f>'Moving Avg'!D711</f>
        <v>17.58962</v>
      </c>
      <c r="G711" s="2">
        <f>'Moving Avg'!F711</f>
        <v>17.317830000000004</v>
      </c>
      <c r="H711" s="2">
        <f>'Moving Avg'!G711</f>
        <v>17.387415999999995</v>
      </c>
      <c r="I711" s="2">
        <f>'Moving Avg'!H711</f>
        <v>17.21246450000001</v>
      </c>
      <c r="J711" s="5" t="str">
        <f>OBV!F711</f>
        <v>BEARISH</v>
      </c>
      <c r="K711" s="5" t="str">
        <f>OBV!G711</f>
        <v>WEAK</v>
      </c>
      <c r="L711" s="5" t="str">
        <f>OBV!H711</f>
        <v>CONFIRMED BEARISH</v>
      </c>
      <c r="M711" s="7">
        <f t="shared" si="110"/>
        <v>25</v>
      </c>
      <c r="N711" s="7">
        <f t="shared" si="111"/>
        <v>100</v>
      </c>
      <c r="O711" s="7">
        <f t="shared" si="112"/>
        <v>50</v>
      </c>
      <c r="P711" s="7">
        <f t="shared" si="113"/>
        <v>0</v>
      </c>
      <c r="Q711" s="8">
        <f t="shared" si="114"/>
        <v>51.25</v>
      </c>
      <c r="R711" s="8">
        <f t="shared" si="115"/>
        <v>42.5</v>
      </c>
      <c r="S711" s="8">
        <f t="shared" si="116"/>
        <v>31.25</v>
      </c>
      <c r="T711" s="8">
        <f t="shared" si="117"/>
        <v>43.75</v>
      </c>
      <c r="U711" s="7">
        <f t="shared" si="118"/>
        <v>41.666666666666664</v>
      </c>
      <c r="V711" s="7">
        <f t="shared" si="119"/>
        <v>42.1875</v>
      </c>
    </row>
    <row r="712" spans="1:22" ht="13.5" x14ac:dyDescent="0.25">
      <c r="A712" s="3">
        <f>RSI!A712</f>
        <v>45636</v>
      </c>
      <c r="B712" s="2">
        <f>RSI!B712</f>
        <v>17.5548</v>
      </c>
      <c r="C712" s="2">
        <f>RSI!I712</f>
        <v>53.094761525809126</v>
      </c>
      <c r="D712" s="2">
        <f>MACD!E712</f>
        <v>-0.17666990561111362</v>
      </c>
      <c r="E712" s="2">
        <f>MACD!F712</f>
        <v>-5.0803855381605534E-2</v>
      </c>
      <c r="F712" s="2">
        <f>'Moving Avg'!D712</f>
        <v>17.563960000000002</v>
      </c>
      <c r="G712" s="2">
        <f>'Moving Avg'!F712</f>
        <v>17.324705000000002</v>
      </c>
      <c r="H712" s="2">
        <f>'Moving Avg'!G712</f>
        <v>17.390715999999994</v>
      </c>
      <c r="I712" s="2">
        <f>'Moving Avg'!H712</f>
        <v>17.217228500000012</v>
      </c>
      <c r="J712" s="5" t="str">
        <f>OBV!F712</f>
        <v>BEARISH</v>
      </c>
      <c r="K712" s="5" t="str">
        <f>OBV!G712</f>
        <v>WEAK</v>
      </c>
      <c r="L712" s="5" t="str">
        <f>OBV!H712</f>
        <v>CONFIRMED BEARISH</v>
      </c>
      <c r="M712" s="7">
        <f t="shared" si="110"/>
        <v>25</v>
      </c>
      <c r="N712" s="7">
        <f t="shared" si="111"/>
        <v>100</v>
      </c>
      <c r="O712" s="7">
        <f t="shared" si="112"/>
        <v>50</v>
      </c>
      <c r="P712" s="7">
        <f t="shared" si="113"/>
        <v>0</v>
      </c>
      <c r="Q712" s="8">
        <f t="shared" si="114"/>
        <v>51.25</v>
      </c>
      <c r="R712" s="8">
        <f t="shared" si="115"/>
        <v>42.5</v>
      </c>
      <c r="S712" s="8">
        <f t="shared" si="116"/>
        <v>31.25</v>
      </c>
      <c r="T712" s="8">
        <f t="shared" si="117"/>
        <v>43.75</v>
      </c>
      <c r="U712" s="7">
        <f t="shared" si="118"/>
        <v>41.666666666666664</v>
      </c>
      <c r="V712" s="7">
        <f t="shared" si="119"/>
        <v>42.1875</v>
      </c>
    </row>
    <row r="713" spans="1:22" ht="13.5" x14ac:dyDescent="0.25">
      <c r="A713" s="3">
        <f>RSI!A713</f>
        <v>45637</v>
      </c>
      <c r="B713" s="2">
        <f>RSI!B713</f>
        <v>17.5823</v>
      </c>
      <c r="C713" s="2">
        <f>RSI!I713</f>
        <v>53.665272328729017</v>
      </c>
      <c r="D713" s="2">
        <f>MACD!E713</f>
        <v>-0.23224029312385497</v>
      </c>
      <c r="E713" s="2">
        <f>MACD!F713</f>
        <v>-8.7091142930055432E-2</v>
      </c>
      <c r="F713" s="2">
        <f>'Moving Avg'!D713</f>
        <v>17.596960000000003</v>
      </c>
      <c r="G713" s="2">
        <f>'Moving Avg'!F713</f>
        <v>17.332954999999998</v>
      </c>
      <c r="H713" s="2">
        <f>'Moving Avg'!G713</f>
        <v>17.388515999999996</v>
      </c>
      <c r="I713" s="2">
        <f>'Moving Avg'!H713</f>
        <v>17.222130000000011</v>
      </c>
      <c r="J713" s="5" t="str">
        <f>OBV!F713</f>
        <v>BEARISH</v>
      </c>
      <c r="K713" s="5" t="str">
        <f>OBV!G713</f>
        <v>NEUTRAL</v>
      </c>
      <c r="L713" s="5" t="str">
        <f>OBV!H713</f>
        <v>BEARISH DIVERGENCE</v>
      </c>
      <c r="M713" s="7">
        <f t="shared" si="110"/>
        <v>25</v>
      </c>
      <c r="N713" s="7">
        <f t="shared" si="111"/>
        <v>100</v>
      </c>
      <c r="O713" s="7">
        <f t="shared" si="112"/>
        <v>50</v>
      </c>
      <c r="P713" s="7">
        <f t="shared" si="113"/>
        <v>16.5</v>
      </c>
      <c r="Q713" s="8">
        <f t="shared" si="114"/>
        <v>53.725000000000001</v>
      </c>
      <c r="R713" s="8">
        <f t="shared" si="115"/>
        <v>46.625</v>
      </c>
      <c r="S713" s="8">
        <f t="shared" si="116"/>
        <v>38.674999999999997</v>
      </c>
      <c r="T713" s="8">
        <f t="shared" si="117"/>
        <v>47.875</v>
      </c>
      <c r="U713" s="7">
        <f t="shared" si="118"/>
        <v>46.341666666666661</v>
      </c>
      <c r="V713" s="7">
        <f t="shared" si="119"/>
        <v>46.724999999999994</v>
      </c>
    </row>
    <row r="714" spans="1:22" ht="13.5" x14ac:dyDescent="0.25">
      <c r="A714" s="3">
        <f>RSI!A714</f>
        <v>45638</v>
      </c>
      <c r="B714" s="2">
        <f>RSI!B714</f>
        <v>17.949000000000002</v>
      </c>
      <c r="C714" s="2">
        <f>RSI!I714</f>
        <v>60.554936903726315</v>
      </c>
      <c r="D714" s="2">
        <f>MACD!E714</f>
        <v>-0.28764512330479164</v>
      </c>
      <c r="E714" s="2">
        <f>MACD!F714</f>
        <v>-0.12720193900500268</v>
      </c>
      <c r="F714" s="2">
        <f>'Moving Avg'!D714</f>
        <v>17.65746</v>
      </c>
      <c r="G714" s="2">
        <f>'Moving Avg'!F714</f>
        <v>17.359539999999999</v>
      </c>
      <c r="H714" s="2">
        <f>'Moving Avg'!G714</f>
        <v>17.393649999999997</v>
      </c>
      <c r="I714" s="2">
        <f>'Moving Avg'!H714</f>
        <v>17.228865000000013</v>
      </c>
      <c r="J714" s="5" t="str">
        <f>OBV!F714</f>
        <v>BULLISH</v>
      </c>
      <c r="K714" s="5" t="str">
        <f>OBV!G714</f>
        <v>NEUTRAL</v>
      </c>
      <c r="L714" s="5" t="str">
        <f>OBV!H714</f>
        <v>CONFIRMED BULLISH</v>
      </c>
      <c r="M714" s="7">
        <f t="shared" si="110"/>
        <v>25</v>
      </c>
      <c r="N714" s="7">
        <f t="shared" si="111"/>
        <v>100</v>
      </c>
      <c r="O714" s="7">
        <f t="shared" si="112"/>
        <v>50</v>
      </c>
      <c r="P714" s="7">
        <f t="shared" si="113"/>
        <v>83.5</v>
      </c>
      <c r="Q714" s="8">
        <f t="shared" si="114"/>
        <v>63.774999999999999</v>
      </c>
      <c r="R714" s="8">
        <f t="shared" si="115"/>
        <v>63.375</v>
      </c>
      <c r="S714" s="8">
        <f t="shared" si="116"/>
        <v>68.825000000000003</v>
      </c>
      <c r="T714" s="8">
        <f t="shared" si="117"/>
        <v>64.625</v>
      </c>
      <c r="U714" s="7">
        <f t="shared" si="118"/>
        <v>65.325000000000003</v>
      </c>
      <c r="V714" s="7">
        <f t="shared" si="119"/>
        <v>65.150000000000006</v>
      </c>
    </row>
    <row r="715" spans="1:22" ht="13.5" x14ac:dyDescent="0.25">
      <c r="A715" s="3">
        <f>RSI!A715</f>
        <v>45639</v>
      </c>
      <c r="B715" s="2">
        <f>RSI!B715</f>
        <v>18.819900000000001</v>
      </c>
      <c r="C715" s="2">
        <f>RSI!I715</f>
        <v>71.422963949342972</v>
      </c>
      <c r="D715" s="2">
        <f>MACD!E715</f>
        <v>-0.36121420537470073</v>
      </c>
      <c r="E715" s="2">
        <f>MACD!F715</f>
        <v>-0.17400439227894232</v>
      </c>
      <c r="F715" s="2">
        <f>'Moving Avg'!D715</f>
        <v>17.901320000000002</v>
      </c>
      <c r="G715" s="2">
        <f>'Moving Avg'!F715</f>
        <v>17.452590000000001</v>
      </c>
      <c r="H715" s="2">
        <f>'Moving Avg'!G715</f>
        <v>17.417117999999999</v>
      </c>
      <c r="I715" s="2">
        <f>'Moving Avg'!H715</f>
        <v>17.239085500000012</v>
      </c>
      <c r="J715" s="5" t="str">
        <f>OBV!F715</f>
        <v>BULLISH</v>
      </c>
      <c r="K715" s="5" t="str">
        <f>OBV!G715</f>
        <v>STRONG</v>
      </c>
      <c r="L715" s="5" t="str">
        <f>OBV!H715</f>
        <v>CONFIRMED BULLISH</v>
      </c>
      <c r="M715" s="7">
        <f t="shared" si="110"/>
        <v>0</v>
      </c>
      <c r="N715" s="7">
        <f t="shared" si="111"/>
        <v>100</v>
      </c>
      <c r="O715" s="7">
        <f t="shared" si="112"/>
        <v>50</v>
      </c>
      <c r="P715" s="7">
        <f t="shared" si="113"/>
        <v>100</v>
      </c>
      <c r="Q715" s="8">
        <f t="shared" si="114"/>
        <v>57.5</v>
      </c>
      <c r="R715" s="8">
        <f t="shared" si="115"/>
        <v>62.5</v>
      </c>
      <c r="S715" s="8">
        <f t="shared" si="116"/>
        <v>72.5</v>
      </c>
      <c r="T715" s="8">
        <f t="shared" si="117"/>
        <v>62.5</v>
      </c>
      <c r="U715" s="7">
        <f t="shared" si="118"/>
        <v>64.166666666666671</v>
      </c>
      <c r="V715" s="7">
        <f t="shared" si="119"/>
        <v>63.75</v>
      </c>
    </row>
    <row r="716" spans="1:22" ht="13.5" x14ac:dyDescent="0.25">
      <c r="A716" s="3">
        <f>RSI!A716</f>
        <v>45642</v>
      </c>
      <c r="B716" s="2">
        <f>RSI!B716</f>
        <v>19.039899999999999</v>
      </c>
      <c r="C716" s="2">
        <f>RSI!I716</f>
        <v>73.415582963939713</v>
      </c>
      <c r="D716" s="2">
        <f>MACD!E716</f>
        <v>-0.39698013343090466</v>
      </c>
      <c r="E716" s="2">
        <f>MACD!F716</f>
        <v>-0.21859954050933478</v>
      </c>
      <c r="F716" s="2">
        <f>'Moving Avg'!D716</f>
        <v>18.18918</v>
      </c>
      <c r="G716" s="2">
        <f>'Moving Avg'!F716</f>
        <v>17.536009999999997</v>
      </c>
      <c r="H716" s="2">
        <f>'Moving Avg'!G716</f>
        <v>17.446085999999998</v>
      </c>
      <c r="I716" s="2">
        <f>'Moving Avg'!H716</f>
        <v>17.250884000000013</v>
      </c>
      <c r="J716" s="5" t="str">
        <f>OBV!F716</f>
        <v>BULLISH</v>
      </c>
      <c r="K716" s="5" t="str">
        <f>OBV!G716</f>
        <v>STRONG</v>
      </c>
      <c r="L716" s="5" t="str">
        <f>OBV!H716</f>
        <v>CONFIRMED BULLISH</v>
      </c>
      <c r="M716" s="7">
        <f t="shared" si="110"/>
        <v>0</v>
      </c>
      <c r="N716" s="7">
        <f t="shared" si="111"/>
        <v>100</v>
      </c>
      <c r="O716" s="7">
        <f t="shared" si="112"/>
        <v>50</v>
      </c>
      <c r="P716" s="7">
        <f t="shared" si="113"/>
        <v>100</v>
      </c>
      <c r="Q716" s="8">
        <f t="shared" si="114"/>
        <v>57.5</v>
      </c>
      <c r="R716" s="8">
        <f t="shared" si="115"/>
        <v>62.5</v>
      </c>
      <c r="S716" s="8">
        <f t="shared" si="116"/>
        <v>72.5</v>
      </c>
      <c r="T716" s="8">
        <f t="shared" si="117"/>
        <v>62.5</v>
      </c>
      <c r="U716" s="7">
        <f t="shared" si="118"/>
        <v>64.166666666666671</v>
      </c>
      <c r="V716" s="7">
        <f t="shared" si="119"/>
        <v>63.75</v>
      </c>
    </row>
    <row r="717" spans="1:22" ht="13.5" x14ac:dyDescent="0.25">
      <c r="A717" s="3">
        <f>RSI!A717</f>
        <v>45644</v>
      </c>
      <c r="B717" s="2">
        <f>RSI!B717</f>
        <v>20.167400000000001</v>
      </c>
      <c r="C717" s="2">
        <f>RSI!I717</f>
        <v>80.803324147502678</v>
      </c>
      <c r="D717" s="2">
        <f>MACD!E717</f>
        <v>-0.51945850859253184</v>
      </c>
      <c r="E717" s="2">
        <f>MACD!F717</f>
        <v>-0.27877133412597421</v>
      </c>
      <c r="F717" s="2">
        <f>'Moving Avg'!D717</f>
        <v>18.7117</v>
      </c>
      <c r="G717" s="2">
        <f>'Moving Avg'!F717</f>
        <v>17.67718</v>
      </c>
      <c r="H717" s="2">
        <f>'Moving Avg'!G717</f>
        <v>17.497788</v>
      </c>
      <c r="I717" s="2">
        <f>'Moving Avg'!H717</f>
        <v>17.268320000000013</v>
      </c>
      <c r="J717" s="5" t="str">
        <f>OBV!F717</f>
        <v>BULLISH</v>
      </c>
      <c r="K717" s="5" t="str">
        <f>OBV!G717</f>
        <v>STRONG</v>
      </c>
      <c r="L717" s="5" t="str">
        <f>OBV!H717</f>
        <v>CONFIRMED BULLISH</v>
      </c>
      <c r="M717" s="7">
        <f t="shared" si="110"/>
        <v>0</v>
      </c>
      <c r="N717" s="7">
        <f t="shared" si="111"/>
        <v>100</v>
      </c>
      <c r="O717" s="7">
        <f t="shared" si="112"/>
        <v>50</v>
      </c>
      <c r="P717" s="7">
        <f t="shared" si="113"/>
        <v>100</v>
      </c>
      <c r="Q717" s="8">
        <f t="shared" si="114"/>
        <v>57.5</v>
      </c>
      <c r="R717" s="8">
        <f t="shared" si="115"/>
        <v>62.5</v>
      </c>
      <c r="S717" s="8">
        <f t="shared" si="116"/>
        <v>72.5</v>
      </c>
      <c r="T717" s="8">
        <f t="shared" si="117"/>
        <v>62.5</v>
      </c>
      <c r="U717" s="7">
        <f t="shared" si="118"/>
        <v>64.166666666666671</v>
      </c>
      <c r="V717" s="7">
        <f t="shared" si="119"/>
        <v>63.75</v>
      </c>
    </row>
    <row r="718" spans="1:22" ht="13.5" x14ac:dyDescent="0.25">
      <c r="A718" s="3">
        <f>RSI!A718</f>
        <v>45645</v>
      </c>
      <c r="B718" s="2">
        <f>RSI!B718</f>
        <v>20.167400000000001</v>
      </c>
      <c r="C718" s="2">
        <f>RSI!I718</f>
        <v>80.803324147502678</v>
      </c>
      <c r="D718" s="2">
        <f>MACD!E718</f>
        <v>-0.67870101325087262</v>
      </c>
      <c r="E718" s="2">
        <f>MACD!F718</f>
        <v>-0.35875726995095392</v>
      </c>
      <c r="F718" s="2">
        <f>'Moving Avg'!D718</f>
        <v>19.228720000000003</v>
      </c>
      <c r="G718" s="2">
        <f>'Moving Avg'!F718</f>
        <v>17.851354999999998</v>
      </c>
      <c r="H718" s="2">
        <f>'Moving Avg'!G718</f>
        <v>17.549305999999998</v>
      </c>
      <c r="I718" s="2">
        <f>'Moving Avg'!H718</f>
        <v>17.285756000000013</v>
      </c>
      <c r="J718" s="5" t="str">
        <f>OBV!F718</f>
        <v>BULLISH</v>
      </c>
      <c r="K718" s="5" t="str">
        <f>OBV!G718</f>
        <v>STRONG</v>
      </c>
      <c r="L718" s="5" t="str">
        <f>OBV!H718</f>
        <v>CONFIRMED BULLISH</v>
      </c>
      <c r="M718" s="7">
        <f t="shared" si="110"/>
        <v>0</v>
      </c>
      <c r="N718" s="7">
        <f t="shared" si="111"/>
        <v>100</v>
      </c>
      <c r="O718" s="7">
        <f t="shared" si="112"/>
        <v>50</v>
      </c>
      <c r="P718" s="7">
        <f t="shared" si="113"/>
        <v>100</v>
      </c>
      <c r="Q718" s="8">
        <f t="shared" si="114"/>
        <v>57.5</v>
      </c>
      <c r="R718" s="8">
        <f t="shared" si="115"/>
        <v>62.5</v>
      </c>
      <c r="S718" s="8">
        <f t="shared" si="116"/>
        <v>72.5</v>
      </c>
      <c r="T718" s="8">
        <f t="shared" si="117"/>
        <v>62.5</v>
      </c>
      <c r="U718" s="7">
        <f t="shared" si="118"/>
        <v>64.166666666666671</v>
      </c>
      <c r="V718" s="7">
        <f t="shared" si="119"/>
        <v>63.75</v>
      </c>
    </row>
    <row r="719" spans="1:22" ht="13.5" x14ac:dyDescent="0.25">
      <c r="A719" s="3">
        <f>RSI!A719</f>
        <v>45646</v>
      </c>
      <c r="B719" s="2">
        <f>RSI!B719</f>
        <v>19.250699999999998</v>
      </c>
      <c r="C719" s="2">
        <f>RSI!I719</f>
        <v>64.026053460753715</v>
      </c>
      <c r="D719" s="2">
        <f>MACD!E719</f>
        <v>-0.72390410364415203</v>
      </c>
      <c r="E719" s="2">
        <f>MACD!F719</f>
        <v>-0.43178663668959355</v>
      </c>
      <c r="F719" s="2">
        <f>'Moving Avg'!D719</f>
        <v>19.489060000000002</v>
      </c>
      <c r="G719" s="2">
        <f>'Moving Avg'!F719</f>
        <v>17.953564999999998</v>
      </c>
      <c r="H719" s="2">
        <f>'Moving Avg'!G719</f>
        <v>17.603574000000002</v>
      </c>
      <c r="I719" s="2">
        <f>'Moving Avg'!H719</f>
        <v>17.298565000000011</v>
      </c>
      <c r="J719" s="5" t="str">
        <f>OBV!F719</f>
        <v>BULLISH</v>
      </c>
      <c r="K719" s="5" t="str">
        <f>OBV!G719</f>
        <v>STRONG</v>
      </c>
      <c r="L719" s="5" t="str">
        <f>OBV!H719</f>
        <v>CONFIRMED BULLISH</v>
      </c>
      <c r="M719" s="7">
        <f t="shared" si="110"/>
        <v>25</v>
      </c>
      <c r="N719" s="7">
        <f t="shared" si="111"/>
        <v>100</v>
      </c>
      <c r="O719" s="7">
        <f t="shared" si="112"/>
        <v>50</v>
      </c>
      <c r="P719" s="7">
        <f t="shared" si="113"/>
        <v>100</v>
      </c>
      <c r="Q719" s="8">
        <f t="shared" si="114"/>
        <v>66.25</v>
      </c>
      <c r="R719" s="8">
        <f t="shared" si="115"/>
        <v>67.5</v>
      </c>
      <c r="S719" s="8">
        <f t="shared" si="116"/>
        <v>76.25</v>
      </c>
      <c r="T719" s="8">
        <f t="shared" si="117"/>
        <v>68.75</v>
      </c>
      <c r="U719" s="7">
        <f t="shared" si="118"/>
        <v>70</v>
      </c>
      <c r="V719" s="7">
        <f t="shared" si="119"/>
        <v>69.6875</v>
      </c>
    </row>
    <row r="720" spans="1:22" ht="13.5" x14ac:dyDescent="0.25">
      <c r="A720" s="3">
        <f>RSI!A720</f>
        <v>45649</v>
      </c>
      <c r="B720" s="2">
        <f>RSI!B720</f>
        <v>19.250699999999998</v>
      </c>
      <c r="C720" s="2">
        <f>RSI!I720</f>
        <v>64.026053460753715</v>
      </c>
      <c r="D720" s="2">
        <f>MACD!E720</f>
        <v>-0.7764130308338224</v>
      </c>
      <c r="E720" s="2">
        <f>MACD!F720</f>
        <v>-0.50071191551843941</v>
      </c>
      <c r="F720" s="2">
        <f>'Moving Avg'!D720</f>
        <v>19.575219999999998</v>
      </c>
      <c r="G720" s="2">
        <f>'Moving Avg'!F720</f>
        <v>18.058984999999996</v>
      </c>
      <c r="H720" s="2">
        <f>'Moving Avg'!G720</f>
        <v>17.643908</v>
      </c>
      <c r="I720" s="2">
        <f>'Moving Avg'!H720</f>
        <v>17.311417500000015</v>
      </c>
      <c r="J720" s="5" t="str">
        <f>OBV!F720</f>
        <v>BULLISH</v>
      </c>
      <c r="K720" s="5" t="str">
        <f>OBV!G720</f>
        <v>STRONG</v>
      </c>
      <c r="L720" s="5" t="str">
        <f>OBV!H720</f>
        <v>CONFIRMED BULLISH</v>
      </c>
      <c r="M720" s="7">
        <f t="shared" si="110"/>
        <v>25</v>
      </c>
      <c r="N720" s="7">
        <f t="shared" si="111"/>
        <v>100</v>
      </c>
      <c r="O720" s="7">
        <f t="shared" si="112"/>
        <v>50</v>
      </c>
      <c r="P720" s="7">
        <f t="shared" si="113"/>
        <v>100</v>
      </c>
      <c r="Q720" s="8">
        <f t="shared" si="114"/>
        <v>66.25</v>
      </c>
      <c r="R720" s="8">
        <f t="shared" si="115"/>
        <v>67.5</v>
      </c>
      <c r="S720" s="8">
        <f t="shared" si="116"/>
        <v>76.25</v>
      </c>
      <c r="T720" s="8">
        <f t="shared" si="117"/>
        <v>68.75</v>
      </c>
      <c r="U720" s="7">
        <f t="shared" si="118"/>
        <v>70</v>
      </c>
      <c r="V720" s="7">
        <f t="shared" si="119"/>
        <v>69.6875</v>
      </c>
    </row>
    <row r="721" spans="1:22" ht="13.5" x14ac:dyDescent="0.25">
      <c r="A721" s="3">
        <f>RSI!A721</f>
        <v>45650</v>
      </c>
      <c r="B721" s="2">
        <f>RSI!B721</f>
        <v>19.250699999999998</v>
      </c>
      <c r="C721" s="2">
        <f>RSI!I721</f>
        <v>64.026053460753715</v>
      </c>
      <c r="D721" s="2">
        <f>MACD!E721</f>
        <v>-0.82750905036038702</v>
      </c>
      <c r="E721" s="2">
        <f>MACD!F721</f>
        <v>-0.566071342486829</v>
      </c>
      <c r="F721" s="2">
        <f>'Moving Avg'!D721</f>
        <v>19.617379999999997</v>
      </c>
      <c r="G721" s="2">
        <f>'Moving Avg'!F721</f>
        <v>18.164864999999999</v>
      </c>
      <c r="H721" s="2">
        <f>'Moving Avg'!G721</f>
        <v>17.690844000000002</v>
      </c>
      <c r="I721" s="2">
        <f>'Moving Avg'!H721</f>
        <v>17.324226500000012</v>
      </c>
      <c r="J721" s="5" t="str">
        <f>OBV!F721</f>
        <v>BULLISH</v>
      </c>
      <c r="K721" s="5" t="str">
        <f>OBV!G721</f>
        <v>NEUTRAL</v>
      </c>
      <c r="L721" s="5" t="str">
        <f>OBV!H721</f>
        <v>CONFIRMED BULLISH</v>
      </c>
      <c r="M721" s="7">
        <f t="shared" si="110"/>
        <v>25</v>
      </c>
      <c r="N721" s="7">
        <f t="shared" si="111"/>
        <v>100</v>
      </c>
      <c r="O721" s="7">
        <f t="shared" si="112"/>
        <v>50</v>
      </c>
      <c r="P721" s="7">
        <f t="shared" si="113"/>
        <v>83.5</v>
      </c>
      <c r="Q721" s="8">
        <f t="shared" si="114"/>
        <v>63.774999999999999</v>
      </c>
      <c r="R721" s="8">
        <f t="shared" si="115"/>
        <v>63.375</v>
      </c>
      <c r="S721" s="8">
        <f t="shared" si="116"/>
        <v>68.825000000000003</v>
      </c>
      <c r="T721" s="8">
        <f t="shared" si="117"/>
        <v>64.625</v>
      </c>
      <c r="U721" s="7">
        <f t="shared" si="118"/>
        <v>65.325000000000003</v>
      </c>
      <c r="V721" s="7">
        <f t="shared" si="119"/>
        <v>65.150000000000006</v>
      </c>
    </row>
    <row r="722" spans="1:22" ht="13.5" x14ac:dyDescent="0.25">
      <c r="A722" s="3">
        <f>RSI!A722</f>
        <v>45651</v>
      </c>
      <c r="B722" s="2">
        <f>RSI!B722</f>
        <v>19.250699999999998</v>
      </c>
      <c r="C722" s="2">
        <f>RSI!I722</f>
        <v>64.026053460753715</v>
      </c>
      <c r="D722" s="2">
        <f>MACD!E722</f>
        <v>-0.88396195397395871</v>
      </c>
      <c r="E722" s="2">
        <f>MACD!F722</f>
        <v>-0.62964946478425499</v>
      </c>
      <c r="F722" s="2">
        <f>'Moving Avg'!D722</f>
        <v>19.434039999999996</v>
      </c>
      <c r="G722" s="2">
        <f>'Moving Avg'!F722</f>
        <v>18.265699999999995</v>
      </c>
      <c r="H722" s="2">
        <f>'Moving Avg'!G722</f>
        <v>17.733012000000002</v>
      </c>
      <c r="I722" s="2">
        <f>'Moving Avg'!H722</f>
        <v>17.337035500000013</v>
      </c>
      <c r="J722" s="5" t="str">
        <f>OBV!F722</f>
        <v>BEARISH</v>
      </c>
      <c r="K722" s="5" t="str">
        <f>OBV!G722</f>
        <v>WEAK</v>
      </c>
      <c r="L722" s="5" t="str">
        <f>OBV!H722</f>
        <v>CONFIRMED BEARISH</v>
      </c>
      <c r="M722" s="7">
        <f t="shared" si="110"/>
        <v>25</v>
      </c>
      <c r="N722" s="7">
        <f t="shared" si="111"/>
        <v>100</v>
      </c>
      <c r="O722" s="7">
        <f t="shared" si="112"/>
        <v>50</v>
      </c>
      <c r="P722" s="7">
        <f t="shared" si="113"/>
        <v>0</v>
      </c>
      <c r="Q722" s="8">
        <f t="shared" si="114"/>
        <v>51.25</v>
      </c>
      <c r="R722" s="8">
        <f t="shared" si="115"/>
        <v>42.5</v>
      </c>
      <c r="S722" s="8">
        <f t="shared" si="116"/>
        <v>31.25</v>
      </c>
      <c r="T722" s="8">
        <f t="shared" si="117"/>
        <v>43.75</v>
      </c>
      <c r="U722" s="7">
        <f t="shared" si="118"/>
        <v>41.666666666666664</v>
      </c>
      <c r="V722" s="7">
        <f t="shared" si="119"/>
        <v>42.1875</v>
      </c>
    </row>
    <row r="723" spans="1:22" ht="13.5" x14ac:dyDescent="0.25">
      <c r="A723" s="3">
        <f>RSI!A723</f>
        <v>45652</v>
      </c>
      <c r="B723" s="2">
        <f>RSI!B723</f>
        <v>19.250699999999998</v>
      </c>
      <c r="C723" s="2">
        <f>RSI!I723</f>
        <v>64.026053460753715</v>
      </c>
      <c r="D723" s="2">
        <f>MACD!E723</f>
        <v>-0.93321352285668269</v>
      </c>
      <c r="E723" s="2">
        <f>MACD!F723</f>
        <v>-0.69036227639874059</v>
      </c>
      <c r="F723" s="2">
        <f>'Moving Avg'!D723</f>
        <v>19.250699999999998</v>
      </c>
      <c r="G723" s="2">
        <f>'Moving Avg'!F723</f>
        <v>18.380289999999995</v>
      </c>
      <c r="H723" s="2">
        <f>'Moving Avg'!G723</f>
        <v>17.766564000000006</v>
      </c>
      <c r="I723" s="2">
        <f>'Moving Avg'!H723</f>
        <v>17.350061500000017</v>
      </c>
      <c r="J723" s="5" t="str">
        <f>OBV!F723</f>
        <v>BEARISH</v>
      </c>
      <c r="K723" s="5" t="str">
        <f>OBV!G723</f>
        <v>WEAK</v>
      </c>
      <c r="L723" s="5" t="str">
        <f>OBV!H723</f>
        <v>CONFIRMED BEARISH</v>
      </c>
      <c r="M723" s="7">
        <f t="shared" si="110"/>
        <v>25</v>
      </c>
      <c r="N723" s="7">
        <f t="shared" si="111"/>
        <v>100</v>
      </c>
      <c r="O723" s="7">
        <f t="shared" si="112"/>
        <v>50</v>
      </c>
      <c r="P723" s="7">
        <f t="shared" si="113"/>
        <v>0</v>
      </c>
      <c r="Q723" s="8">
        <f t="shared" si="114"/>
        <v>51.25</v>
      </c>
      <c r="R723" s="8">
        <f t="shared" si="115"/>
        <v>42.5</v>
      </c>
      <c r="S723" s="8">
        <f t="shared" si="116"/>
        <v>31.25</v>
      </c>
      <c r="T723" s="8">
        <f t="shared" si="117"/>
        <v>43.75</v>
      </c>
      <c r="U723" s="7">
        <f t="shared" si="118"/>
        <v>41.666666666666664</v>
      </c>
      <c r="V723" s="7">
        <f t="shared" si="119"/>
        <v>42.1875</v>
      </c>
    </row>
    <row r="724" spans="1:22" ht="13.5" x14ac:dyDescent="0.25">
      <c r="A724" s="3">
        <f>RSI!A724</f>
        <v>45653</v>
      </c>
      <c r="B724" s="2">
        <f>RSI!B724</f>
        <v>19.479900000000001</v>
      </c>
      <c r="C724" s="2">
        <f>RSI!I724</f>
        <v>66.542007818334724</v>
      </c>
      <c r="D724" s="2">
        <f>MACD!E724</f>
        <v>-0.94074152100860431</v>
      </c>
      <c r="E724" s="2">
        <f>MACD!F724</f>
        <v>-0.7404381253207134</v>
      </c>
      <c r="F724" s="2">
        <f>'Moving Avg'!D724</f>
        <v>19.29654</v>
      </c>
      <c r="G724" s="2">
        <f>'Moving Avg'!F724</f>
        <v>18.499919999999996</v>
      </c>
      <c r="H724" s="2">
        <f>'Moving Avg'!G724</f>
        <v>17.807816000000006</v>
      </c>
      <c r="I724" s="2">
        <f>'Moving Avg'!H724</f>
        <v>17.364277000000016</v>
      </c>
      <c r="J724" s="5" t="str">
        <f>OBV!F724</f>
        <v>BULLISH</v>
      </c>
      <c r="K724" s="5" t="str">
        <f>OBV!G724</f>
        <v>NEUTRAL</v>
      </c>
      <c r="L724" s="5" t="str">
        <f>OBV!H724</f>
        <v>CONFIRMED BULLISH</v>
      </c>
      <c r="M724" s="7">
        <f t="shared" si="110"/>
        <v>25</v>
      </c>
      <c r="N724" s="7">
        <f t="shared" si="111"/>
        <v>100</v>
      </c>
      <c r="O724" s="7">
        <f t="shared" si="112"/>
        <v>50</v>
      </c>
      <c r="P724" s="7">
        <f t="shared" si="113"/>
        <v>83.5</v>
      </c>
      <c r="Q724" s="8">
        <f t="shared" si="114"/>
        <v>63.774999999999999</v>
      </c>
      <c r="R724" s="8">
        <f t="shared" si="115"/>
        <v>63.375</v>
      </c>
      <c r="S724" s="8">
        <f t="shared" si="116"/>
        <v>68.825000000000003</v>
      </c>
      <c r="T724" s="8">
        <f t="shared" si="117"/>
        <v>64.625</v>
      </c>
      <c r="U724" s="7">
        <f t="shared" si="118"/>
        <v>65.325000000000003</v>
      </c>
      <c r="V724" s="7">
        <f t="shared" si="119"/>
        <v>65.150000000000006</v>
      </c>
    </row>
    <row r="725" spans="1:22" ht="13.5" x14ac:dyDescent="0.25">
      <c r="A725" s="3">
        <f>RSI!A725</f>
        <v>45656</v>
      </c>
      <c r="B725" s="2">
        <f>RSI!B725</f>
        <v>19.250699999999998</v>
      </c>
      <c r="C725" s="2">
        <f>RSI!I725</f>
        <v>61.881231060066924</v>
      </c>
      <c r="D725" s="2">
        <f>MACD!E725</f>
        <v>-0.80240258484832694</v>
      </c>
      <c r="E725" s="2">
        <f>MACD!F725</f>
        <v>-0.75283101722623613</v>
      </c>
      <c r="F725" s="2">
        <f>'Moving Avg'!D725</f>
        <v>19.29654</v>
      </c>
      <c r="G725" s="2">
        <f>'Moving Avg'!F725</f>
        <v>18.594799999999999</v>
      </c>
      <c r="H725" s="2">
        <f>'Moving Avg'!G725</f>
        <v>17.844484000000008</v>
      </c>
      <c r="I725" s="2">
        <f>'Moving Avg'!H725</f>
        <v>17.377390000000016</v>
      </c>
      <c r="J725" s="5" t="str">
        <f>OBV!F725</f>
        <v>BULLISH</v>
      </c>
      <c r="K725" s="5" t="str">
        <f>OBV!G725</f>
        <v>NEUTRAL</v>
      </c>
      <c r="L725" s="5" t="str">
        <f>OBV!H725</f>
        <v>NEUTRAL</v>
      </c>
      <c r="M725" s="7">
        <f t="shared" si="110"/>
        <v>25</v>
      </c>
      <c r="N725" s="7">
        <f t="shared" si="111"/>
        <v>100</v>
      </c>
      <c r="O725" s="7">
        <f t="shared" si="112"/>
        <v>50</v>
      </c>
      <c r="P725" s="7">
        <f t="shared" si="113"/>
        <v>49.5</v>
      </c>
      <c r="Q725" s="8">
        <f t="shared" si="114"/>
        <v>58.674999999999997</v>
      </c>
      <c r="R725" s="8">
        <f t="shared" si="115"/>
        <v>54.875</v>
      </c>
      <c r="S725" s="8">
        <f t="shared" si="116"/>
        <v>53.525000000000006</v>
      </c>
      <c r="T725" s="8">
        <f t="shared" si="117"/>
        <v>56.125</v>
      </c>
      <c r="U725" s="7">
        <f t="shared" si="118"/>
        <v>55.691666666666663</v>
      </c>
      <c r="V725" s="7">
        <f t="shared" si="119"/>
        <v>55.8</v>
      </c>
    </row>
    <row r="726" spans="1:22" ht="13.5" x14ac:dyDescent="0.25">
      <c r="A726" s="3">
        <f>RSI!A726</f>
        <v>45657</v>
      </c>
      <c r="B726" s="2">
        <f>RSI!B726</f>
        <v>19.250699999999998</v>
      </c>
      <c r="C726" s="2">
        <f>RSI!I726</f>
        <v>61.881231060066924</v>
      </c>
      <c r="D726" s="2">
        <f>MACD!E726</f>
        <v>-0.65593643731707374</v>
      </c>
      <c r="E726" s="2">
        <f>MACD!F726</f>
        <v>-0.73345210124440374</v>
      </c>
      <c r="F726" s="2">
        <f>'Moving Avg'!D726</f>
        <v>19.29654</v>
      </c>
      <c r="G726" s="2">
        <f>'Moving Avg'!F726</f>
        <v>18.673179999999995</v>
      </c>
      <c r="H726" s="2">
        <f>'Moving Avg'!G726</f>
        <v>17.883352000000006</v>
      </c>
      <c r="I726" s="2">
        <f>'Moving Avg'!H726</f>
        <v>17.390503000000017</v>
      </c>
      <c r="J726" s="5" t="str">
        <f>OBV!F726</f>
        <v>BULLISH</v>
      </c>
      <c r="K726" s="5" t="str">
        <f>OBV!G726</f>
        <v>NEUTRAL</v>
      </c>
      <c r="L726" s="5" t="str">
        <f>OBV!H726</f>
        <v>NEUTRAL</v>
      </c>
      <c r="M726" s="7">
        <f t="shared" si="110"/>
        <v>25</v>
      </c>
      <c r="N726" s="7">
        <f t="shared" si="111"/>
        <v>0</v>
      </c>
      <c r="O726" s="7">
        <f t="shared" si="112"/>
        <v>50</v>
      </c>
      <c r="P726" s="7">
        <f t="shared" si="113"/>
        <v>49.5</v>
      </c>
      <c r="Q726" s="8">
        <f t="shared" si="114"/>
        <v>23.675000000000001</v>
      </c>
      <c r="R726" s="8">
        <f t="shared" si="115"/>
        <v>34.875</v>
      </c>
      <c r="S726" s="8">
        <f t="shared" si="116"/>
        <v>38.525000000000006</v>
      </c>
      <c r="T726" s="8">
        <f t="shared" si="117"/>
        <v>31.125</v>
      </c>
      <c r="U726" s="7">
        <f t="shared" si="118"/>
        <v>32.358333333333334</v>
      </c>
      <c r="V726" s="7">
        <f t="shared" si="119"/>
        <v>32.049999999999997</v>
      </c>
    </row>
    <row r="727" spans="1:22" ht="13.5" x14ac:dyDescent="0.25">
      <c r="A727" s="3">
        <f>RSI!A727</f>
        <v>45659</v>
      </c>
      <c r="B727" s="2">
        <f>RSI!B727</f>
        <v>19.434000000000001</v>
      </c>
      <c r="C727" s="2">
        <f>RSI!I727</f>
        <v>64.206553270441717</v>
      </c>
      <c r="D727" s="2">
        <f>MACD!E727</f>
        <v>-0.37622721703113982</v>
      </c>
      <c r="E727" s="2">
        <f>MACD!F727</f>
        <v>-0.66200712440175102</v>
      </c>
      <c r="F727" s="2">
        <f>'Moving Avg'!D727</f>
        <v>19.333199999999998</v>
      </c>
      <c r="G727" s="2">
        <f>'Moving Avg'!F727</f>
        <v>18.760724999999997</v>
      </c>
      <c r="H727" s="2">
        <f>'Moving Avg'!G727</f>
        <v>17.924052000000007</v>
      </c>
      <c r="I727" s="2">
        <f>'Moving Avg'!H727</f>
        <v>17.404532500000016</v>
      </c>
      <c r="J727" s="5" t="str">
        <f>OBV!F727</f>
        <v>BULLISH</v>
      </c>
      <c r="K727" s="5" t="str">
        <f>OBV!G727</f>
        <v>STRONG</v>
      </c>
      <c r="L727" s="5" t="str">
        <f>OBV!H727</f>
        <v>CONFIRMED BULLISH</v>
      </c>
      <c r="M727" s="7">
        <f t="shared" si="110"/>
        <v>25</v>
      </c>
      <c r="N727" s="7">
        <f t="shared" si="111"/>
        <v>0</v>
      </c>
      <c r="O727" s="7">
        <f t="shared" si="112"/>
        <v>50</v>
      </c>
      <c r="P727" s="7">
        <f t="shared" si="113"/>
        <v>100</v>
      </c>
      <c r="Q727" s="8">
        <f t="shared" si="114"/>
        <v>31.25</v>
      </c>
      <c r="R727" s="8">
        <f t="shared" si="115"/>
        <v>47.5</v>
      </c>
      <c r="S727" s="8">
        <f t="shared" si="116"/>
        <v>61.25</v>
      </c>
      <c r="T727" s="8">
        <f t="shared" si="117"/>
        <v>43.75</v>
      </c>
      <c r="U727" s="7">
        <f t="shared" si="118"/>
        <v>46.666666666666664</v>
      </c>
      <c r="V727" s="7">
        <f t="shared" si="119"/>
        <v>45.9375</v>
      </c>
    </row>
    <row r="728" spans="1:22" ht="13.5" x14ac:dyDescent="0.25">
      <c r="A728" s="3">
        <f>RSI!A728</f>
        <v>45660</v>
      </c>
      <c r="B728" s="2">
        <f>RSI!B728</f>
        <v>19.974900000000002</v>
      </c>
      <c r="C728" s="2">
        <f>RSI!I728</f>
        <v>70.018670446239923</v>
      </c>
      <c r="D728" s="2">
        <f>MACD!E728</f>
        <v>-0.1845031587782735</v>
      </c>
      <c r="E728" s="2">
        <f>MACD!F728</f>
        <v>-0.56650633127705552</v>
      </c>
      <c r="F728" s="2">
        <f>'Moving Avg'!D728</f>
        <v>19.47804</v>
      </c>
      <c r="G728" s="2">
        <f>'Moving Avg'!F728</f>
        <v>18.888604999999998</v>
      </c>
      <c r="H728" s="2">
        <f>'Moving Avg'!G728</f>
        <v>17.975204000000009</v>
      </c>
      <c r="I728" s="2">
        <f>'Moving Avg'!H728</f>
        <v>17.421266500000016</v>
      </c>
      <c r="J728" s="5" t="str">
        <f>OBV!F728</f>
        <v>BULLISH</v>
      </c>
      <c r="K728" s="5" t="str">
        <f>OBV!G728</f>
        <v>STRONG</v>
      </c>
      <c r="L728" s="5" t="str">
        <f>OBV!H728</f>
        <v>CONFIRMED BULLISH</v>
      </c>
      <c r="M728" s="7">
        <f t="shared" si="110"/>
        <v>0</v>
      </c>
      <c r="N728" s="7">
        <f t="shared" si="111"/>
        <v>0</v>
      </c>
      <c r="O728" s="7">
        <f t="shared" si="112"/>
        <v>50</v>
      </c>
      <c r="P728" s="7">
        <f t="shared" si="113"/>
        <v>100</v>
      </c>
      <c r="Q728" s="8">
        <f t="shared" si="114"/>
        <v>22.5</v>
      </c>
      <c r="R728" s="8">
        <f t="shared" si="115"/>
        <v>42.5</v>
      </c>
      <c r="S728" s="8">
        <f t="shared" si="116"/>
        <v>57.5</v>
      </c>
      <c r="T728" s="8">
        <f t="shared" si="117"/>
        <v>37.5</v>
      </c>
      <c r="U728" s="7">
        <f t="shared" si="118"/>
        <v>40.833333333333336</v>
      </c>
      <c r="V728" s="7">
        <f t="shared" si="119"/>
        <v>40</v>
      </c>
    </row>
    <row r="729" spans="1:22" ht="13.5" x14ac:dyDescent="0.25">
      <c r="A729" s="3">
        <f>RSI!A729</f>
        <v>45663</v>
      </c>
      <c r="B729" s="2">
        <f>RSI!B729</f>
        <v>19.883199999999999</v>
      </c>
      <c r="C729" s="2">
        <f>RSI!I729</f>
        <v>68.002655487186075</v>
      </c>
      <c r="D729" s="2">
        <f>MACD!E729</f>
        <v>-0.16423384637185734</v>
      </c>
      <c r="E729" s="2">
        <f>MACD!F729</f>
        <v>-0.48605183429601589</v>
      </c>
      <c r="F729" s="2">
        <f>'Moving Avg'!D729</f>
        <v>19.558700000000002</v>
      </c>
      <c r="G729" s="2">
        <f>'Moving Avg'!F729</f>
        <v>19.000439999999998</v>
      </c>
      <c r="H729" s="2">
        <f>'Moving Avg'!G729</f>
        <v>18.024522000000008</v>
      </c>
      <c r="I729" s="2">
        <f>'Moving Avg'!H729</f>
        <v>17.437629000000019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  <c r="M729" s="7">
        <f t="shared" si="110"/>
        <v>25</v>
      </c>
      <c r="N729" s="7">
        <f t="shared" si="111"/>
        <v>0</v>
      </c>
      <c r="O729" s="7">
        <f t="shared" si="112"/>
        <v>50</v>
      </c>
      <c r="P729" s="7">
        <f t="shared" si="113"/>
        <v>83.5</v>
      </c>
      <c r="Q729" s="8">
        <f t="shared" si="114"/>
        <v>28.774999999999999</v>
      </c>
      <c r="R729" s="8">
        <f t="shared" si="115"/>
        <v>43.375</v>
      </c>
      <c r="S729" s="8">
        <f t="shared" si="116"/>
        <v>53.825000000000003</v>
      </c>
      <c r="T729" s="8">
        <f t="shared" si="117"/>
        <v>39.625</v>
      </c>
      <c r="U729" s="7">
        <f t="shared" si="118"/>
        <v>41.991666666666667</v>
      </c>
      <c r="V729" s="7">
        <f t="shared" si="119"/>
        <v>41.400000000000006</v>
      </c>
    </row>
    <row r="730" spans="1:22" ht="13.5" x14ac:dyDescent="0.25">
      <c r="A730" s="3">
        <f>RSI!A730</f>
        <v>45664</v>
      </c>
      <c r="B730" s="2">
        <f>RSI!B730</f>
        <v>19.819099999999999</v>
      </c>
      <c r="C730" s="2">
        <f>RSI!I730</f>
        <v>66.559987160366177</v>
      </c>
      <c r="D730" s="2">
        <f>MACD!E730</f>
        <v>-0.14894154922869163</v>
      </c>
      <c r="E730" s="2">
        <f>MACD!F730</f>
        <v>-0.41862977728255107</v>
      </c>
      <c r="F730" s="2">
        <f>'Moving Avg'!D730</f>
        <v>19.672379999999997</v>
      </c>
      <c r="G730" s="2">
        <f>'Moving Avg'!F730</f>
        <v>19.111364999999999</v>
      </c>
      <c r="H730" s="2">
        <f>'Moving Avg'!G730</f>
        <v>18.077692000000013</v>
      </c>
      <c r="I730" s="2">
        <f>'Moving Avg'!H730</f>
        <v>17.453714500000018</v>
      </c>
      <c r="J730" s="5" t="str">
        <f>OBV!F730</f>
        <v>BULLISH</v>
      </c>
      <c r="K730" s="5" t="str">
        <f>OBV!G730</f>
        <v>STRONG</v>
      </c>
      <c r="L730" s="5" t="str">
        <f>OBV!H730</f>
        <v>CONFIRMED BULLISH</v>
      </c>
      <c r="M730" s="7">
        <f t="shared" si="110"/>
        <v>25</v>
      </c>
      <c r="N730" s="7">
        <f t="shared" si="111"/>
        <v>0</v>
      </c>
      <c r="O730" s="7">
        <f t="shared" si="112"/>
        <v>50</v>
      </c>
      <c r="P730" s="7">
        <f t="shared" si="113"/>
        <v>100</v>
      </c>
      <c r="Q730" s="8">
        <f t="shared" si="114"/>
        <v>31.25</v>
      </c>
      <c r="R730" s="8">
        <f t="shared" si="115"/>
        <v>47.5</v>
      </c>
      <c r="S730" s="8">
        <f t="shared" si="116"/>
        <v>61.25</v>
      </c>
      <c r="T730" s="8">
        <f t="shared" si="117"/>
        <v>43.75</v>
      </c>
      <c r="U730" s="7">
        <f t="shared" si="118"/>
        <v>46.666666666666664</v>
      </c>
      <c r="V730" s="7">
        <f t="shared" si="119"/>
        <v>45.9375</v>
      </c>
    </row>
    <row r="731" spans="1:22" ht="13.5" x14ac:dyDescent="0.25">
      <c r="A731" s="3">
        <f>RSI!A731</f>
        <v>45665</v>
      </c>
      <c r="B731" s="2">
        <f>RSI!B731</f>
        <v>19.250699999999998</v>
      </c>
      <c r="C731" s="2">
        <f>RSI!I731</f>
        <v>55.347126478391985</v>
      </c>
      <c r="D731" s="2">
        <f>MACD!E731</f>
        <v>-9.9636854324746338E-2</v>
      </c>
      <c r="E731" s="2">
        <f>MACD!F731</f>
        <v>-0.35483119269099017</v>
      </c>
      <c r="F731" s="2">
        <f>'Moving Avg'!D731</f>
        <v>19.672379999999997</v>
      </c>
      <c r="G731" s="2">
        <f>'Moving Avg'!F731</f>
        <v>19.193869999999997</v>
      </c>
      <c r="H731" s="2">
        <f>'Moving Avg'!G731</f>
        <v>18.118760000000012</v>
      </c>
      <c r="I731" s="2">
        <f>'Moving Avg'!H731</f>
        <v>17.46695800000002</v>
      </c>
      <c r="J731" s="5" t="str">
        <f>OBV!F731</f>
        <v>BULLISH</v>
      </c>
      <c r="K731" s="5" t="str">
        <f>OBV!G731</f>
        <v>NEUTRAL</v>
      </c>
      <c r="L731" s="5" t="str">
        <f>OBV!H731</f>
        <v>NEUTRAL</v>
      </c>
      <c r="M731" s="7">
        <f t="shared" si="110"/>
        <v>25</v>
      </c>
      <c r="N731" s="7">
        <f t="shared" si="111"/>
        <v>0</v>
      </c>
      <c r="O731" s="7">
        <f t="shared" si="112"/>
        <v>50</v>
      </c>
      <c r="P731" s="7">
        <f t="shared" si="113"/>
        <v>49.5</v>
      </c>
      <c r="Q731" s="8">
        <f t="shared" si="114"/>
        <v>23.675000000000001</v>
      </c>
      <c r="R731" s="8">
        <f t="shared" si="115"/>
        <v>34.875</v>
      </c>
      <c r="S731" s="8">
        <f t="shared" si="116"/>
        <v>38.525000000000006</v>
      </c>
      <c r="T731" s="8">
        <f t="shared" si="117"/>
        <v>31.125</v>
      </c>
      <c r="U731" s="7">
        <f t="shared" si="118"/>
        <v>32.358333333333334</v>
      </c>
      <c r="V731" s="7">
        <f t="shared" si="119"/>
        <v>32.049999999999997</v>
      </c>
    </row>
    <row r="732" spans="1:22" ht="13.5" x14ac:dyDescent="0.25">
      <c r="A732" s="3">
        <f>RSI!A732</f>
        <v>45666</v>
      </c>
      <c r="B732" s="2">
        <f>RSI!B732</f>
        <v>19.342400000000001</v>
      </c>
      <c r="C732" s="2">
        <f>RSI!I732</f>
        <v>56.616892789886421</v>
      </c>
      <c r="D732" s="2">
        <f>MACD!E732</f>
        <v>-6.6664949721086941E-2</v>
      </c>
      <c r="E732" s="2">
        <f>MACD!F732</f>
        <v>-0.29719794409700956</v>
      </c>
      <c r="F732" s="2">
        <f>'Moving Avg'!D732</f>
        <v>19.654059999999998</v>
      </c>
      <c r="G732" s="2">
        <f>'Moving Avg'!F732</f>
        <v>19.283249999999999</v>
      </c>
      <c r="H732" s="2">
        <f>'Moving Avg'!G732</f>
        <v>18.161662000000014</v>
      </c>
      <c r="I732" s="2">
        <f>'Moving Avg'!H732</f>
        <v>17.480660000000022</v>
      </c>
      <c r="J732" s="5" t="str">
        <f>OBV!F732</f>
        <v>BULLISH</v>
      </c>
      <c r="K732" s="5" t="str">
        <f>OBV!G732</f>
        <v>NEUTRAL</v>
      </c>
      <c r="L732" s="5" t="str">
        <f>OBV!H732</f>
        <v>BULLISH DIVERGENCE</v>
      </c>
      <c r="M732" s="7">
        <f t="shared" si="110"/>
        <v>25</v>
      </c>
      <c r="N732" s="7">
        <f t="shared" si="111"/>
        <v>0</v>
      </c>
      <c r="O732" s="7">
        <f t="shared" si="112"/>
        <v>50</v>
      </c>
      <c r="P732" s="7">
        <f t="shared" si="113"/>
        <v>66.5</v>
      </c>
      <c r="Q732" s="8">
        <f t="shared" si="114"/>
        <v>26.225000000000001</v>
      </c>
      <c r="R732" s="8">
        <f t="shared" si="115"/>
        <v>39.125</v>
      </c>
      <c r="S732" s="8">
        <f t="shared" si="116"/>
        <v>46.174999999999997</v>
      </c>
      <c r="T732" s="8">
        <f t="shared" si="117"/>
        <v>35.375</v>
      </c>
      <c r="U732" s="7">
        <f t="shared" si="118"/>
        <v>37.174999999999997</v>
      </c>
      <c r="V732" s="7">
        <f t="shared" si="119"/>
        <v>36.724999999999994</v>
      </c>
    </row>
    <row r="733" spans="1:22" ht="13.5" x14ac:dyDescent="0.25">
      <c r="A733" s="3">
        <f>RSI!A733</f>
        <v>45667</v>
      </c>
      <c r="B733" s="2">
        <f>RSI!B733</f>
        <v>19.324000000000002</v>
      </c>
      <c r="C733" s="2">
        <f>RSI!I733</f>
        <v>56.271118176512232</v>
      </c>
      <c r="D733" s="2">
        <f>MACD!E733</f>
        <v>-3.9754597684360959E-2</v>
      </c>
      <c r="E733" s="2">
        <f>MACD!F733</f>
        <v>-0.24570927481447985</v>
      </c>
      <c r="F733" s="2">
        <f>'Moving Avg'!D733</f>
        <v>19.523879999999998</v>
      </c>
      <c r="G733" s="2">
        <f>'Moving Avg'!F733</f>
        <v>19.370335000000001</v>
      </c>
      <c r="H733" s="2">
        <f>'Moving Avg'!G733</f>
        <v>18.206946000000009</v>
      </c>
      <c r="I733" s="2">
        <f>'Moving Avg'!H733</f>
        <v>17.494270000000022</v>
      </c>
      <c r="J733" s="5" t="str">
        <f>OBV!F733</f>
        <v>BEARISH</v>
      </c>
      <c r="K733" s="5" t="str">
        <f>OBV!G733</f>
        <v>WEAK</v>
      </c>
      <c r="L733" s="5" t="str">
        <f>OBV!H733</f>
        <v>CONFIRMED BEARISH</v>
      </c>
      <c r="M733" s="7">
        <f t="shared" si="110"/>
        <v>25</v>
      </c>
      <c r="N733" s="7">
        <f t="shared" si="111"/>
        <v>0</v>
      </c>
      <c r="O733" s="7">
        <f t="shared" si="112"/>
        <v>50</v>
      </c>
      <c r="P733" s="7">
        <f t="shared" si="113"/>
        <v>0</v>
      </c>
      <c r="Q733" s="8">
        <f t="shared" si="114"/>
        <v>16.25</v>
      </c>
      <c r="R733" s="8">
        <f t="shared" si="115"/>
        <v>22.5</v>
      </c>
      <c r="S733" s="8">
        <f t="shared" si="116"/>
        <v>16.25</v>
      </c>
      <c r="T733" s="8">
        <f t="shared" si="117"/>
        <v>18.75</v>
      </c>
      <c r="U733" s="7">
        <f t="shared" si="118"/>
        <v>18.333333333333332</v>
      </c>
      <c r="V733" s="7">
        <f t="shared" si="119"/>
        <v>18.4375</v>
      </c>
    </row>
    <row r="734" spans="1:22" ht="13.5" x14ac:dyDescent="0.25">
      <c r="A734" s="3">
        <f>RSI!A734</f>
        <v>45670</v>
      </c>
      <c r="B734" s="2">
        <f>RSI!B734</f>
        <v>20.2591</v>
      </c>
      <c r="C734" s="2">
        <f>RSI!I734</f>
        <v>67.225881712681513</v>
      </c>
      <c r="D734" s="2">
        <f>MACD!E734</f>
        <v>-5.3058400530975547E-2</v>
      </c>
      <c r="E734" s="2">
        <f>MACD!F734</f>
        <v>-0.207179099957779</v>
      </c>
      <c r="F734" s="2">
        <f>'Moving Avg'!D734</f>
        <v>19.599060000000001</v>
      </c>
      <c r="G734" s="2">
        <f>'Moving Avg'!F734</f>
        <v>19.48584</v>
      </c>
      <c r="H734" s="2">
        <f>'Moving Avg'!G734</f>
        <v>18.268732000000011</v>
      </c>
      <c r="I734" s="2">
        <f>'Moving Avg'!H734</f>
        <v>17.512773000000024</v>
      </c>
      <c r="J734" s="5" t="str">
        <f>OBV!F734</f>
        <v>BULLISH</v>
      </c>
      <c r="K734" s="5" t="str">
        <f>OBV!G734</f>
        <v>STRONG</v>
      </c>
      <c r="L734" s="5" t="str">
        <f>OBV!H734</f>
        <v>CONFIRMED BULLISH</v>
      </c>
      <c r="M734" s="7">
        <f t="shared" si="110"/>
        <v>25</v>
      </c>
      <c r="N734" s="7">
        <f t="shared" si="111"/>
        <v>0</v>
      </c>
      <c r="O734" s="7">
        <f t="shared" si="112"/>
        <v>50</v>
      </c>
      <c r="P734" s="7">
        <f t="shared" si="113"/>
        <v>100</v>
      </c>
      <c r="Q734" s="8">
        <f t="shared" si="114"/>
        <v>31.25</v>
      </c>
      <c r="R734" s="8">
        <f t="shared" si="115"/>
        <v>47.5</v>
      </c>
      <c r="S734" s="8">
        <f t="shared" si="116"/>
        <v>61.25</v>
      </c>
      <c r="T734" s="8">
        <f t="shared" si="117"/>
        <v>43.75</v>
      </c>
      <c r="U734" s="7">
        <f t="shared" si="118"/>
        <v>46.666666666666664</v>
      </c>
      <c r="V734" s="7">
        <f t="shared" si="119"/>
        <v>45.9375</v>
      </c>
    </row>
    <row r="735" spans="1:22" ht="13.5" x14ac:dyDescent="0.25">
      <c r="A735" s="3">
        <f>RSI!A735</f>
        <v>45671</v>
      </c>
      <c r="B735" s="2">
        <f>RSI!B735</f>
        <v>20.772400000000001</v>
      </c>
      <c r="C735" s="2">
        <f>RSI!I735</f>
        <v>71.45341204491038</v>
      </c>
      <c r="D735" s="2">
        <f>MACD!E735</f>
        <v>-0.14504048651586388</v>
      </c>
      <c r="E735" s="2">
        <f>MACD!F735</f>
        <v>-0.19475137726939598</v>
      </c>
      <c r="F735" s="2">
        <f>'Moving Avg'!D735</f>
        <v>19.789720000000003</v>
      </c>
      <c r="G735" s="2">
        <f>'Moving Avg'!F735</f>
        <v>19.583464999999997</v>
      </c>
      <c r="H735" s="2">
        <f>'Moving Avg'!G735</f>
        <v>18.331250000000011</v>
      </c>
      <c r="I735" s="2">
        <f>'Moving Avg'!H735</f>
        <v>17.533842500000024</v>
      </c>
      <c r="J735" s="5" t="str">
        <f>OBV!F735</f>
        <v>BULLISH</v>
      </c>
      <c r="K735" s="5" t="str">
        <f>OBV!G735</f>
        <v>STRONG</v>
      </c>
      <c r="L735" s="5" t="str">
        <f>OBV!H735</f>
        <v>CONFIRMED BULLISH</v>
      </c>
      <c r="M735" s="7">
        <f t="shared" si="110"/>
        <v>0</v>
      </c>
      <c r="N735" s="7">
        <f t="shared" si="111"/>
        <v>0</v>
      </c>
      <c r="O735" s="7">
        <f t="shared" si="112"/>
        <v>50</v>
      </c>
      <c r="P735" s="7">
        <f t="shared" si="113"/>
        <v>100</v>
      </c>
      <c r="Q735" s="8">
        <f t="shared" si="114"/>
        <v>22.5</v>
      </c>
      <c r="R735" s="8">
        <f t="shared" si="115"/>
        <v>42.5</v>
      </c>
      <c r="S735" s="8">
        <f t="shared" si="116"/>
        <v>57.5</v>
      </c>
      <c r="T735" s="8">
        <f t="shared" si="117"/>
        <v>37.5</v>
      </c>
      <c r="U735" s="7">
        <f t="shared" si="118"/>
        <v>40.833333333333336</v>
      </c>
      <c r="V735" s="7">
        <f t="shared" si="119"/>
        <v>40</v>
      </c>
    </row>
    <row r="736" spans="1:22" ht="13.5" x14ac:dyDescent="0.25">
      <c r="A736" s="3">
        <f>RSI!A736</f>
        <v>45672</v>
      </c>
      <c r="B736" s="2">
        <f>RSI!B736</f>
        <v>20.671600000000002</v>
      </c>
      <c r="C736" s="2">
        <f>RSI!I736</f>
        <v>69.555988889877312</v>
      </c>
      <c r="D736" s="2">
        <f>MACD!E736</f>
        <v>-0.2253279842360385</v>
      </c>
      <c r="E736" s="2">
        <f>MACD!F736</f>
        <v>-0.2008666986627245</v>
      </c>
      <c r="F736" s="2">
        <f>'Moving Avg'!D736</f>
        <v>20.073900000000002</v>
      </c>
      <c r="G736" s="2">
        <f>'Moving Avg'!F736</f>
        <v>19.665050000000001</v>
      </c>
      <c r="H736" s="2">
        <f>'Moving Avg'!G736</f>
        <v>18.38716800000001</v>
      </c>
      <c r="I736" s="2">
        <f>'Moving Avg'!H736</f>
        <v>17.554668500000023</v>
      </c>
      <c r="J736" s="5" t="str">
        <f>OBV!F736</f>
        <v>BULLISH</v>
      </c>
      <c r="K736" s="5" t="str">
        <f>OBV!G736</f>
        <v>STRONG</v>
      </c>
      <c r="L736" s="5" t="str">
        <f>OBV!H736</f>
        <v>CONFIRMED BULLISH</v>
      </c>
      <c r="M736" s="7">
        <f t="shared" si="110"/>
        <v>25</v>
      </c>
      <c r="N736" s="7">
        <f t="shared" si="111"/>
        <v>100</v>
      </c>
      <c r="O736" s="7">
        <f t="shared" si="112"/>
        <v>50</v>
      </c>
      <c r="P736" s="7">
        <f t="shared" si="113"/>
        <v>100</v>
      </c>
      <c r="Q736" s="8">
        <f t="shared" si="114"/>
        <v>66.25</v>
      </c>
      <c r="R736" s="8">
        <f t="shared" si="115"/>
        <v>67.5</v>
      </c>
      <c r="S736" s="8">
        <f t="shared" si="116"/>
        <v>76.25</v>
      </c>
      <c r="T736" s="8">
        <f t="shared" si="117"/>
        <v>68.75</v>
      </c>
      <c r="U736" s="7">
        <f t="shared" si="118"/>
        <v>70</v>
      </c>
      <c r="V736" s="7">
        <f t="shared" si="119"/>
        <v>69.6875</v>
      </c>
    </row>
    <row r="737" spans="1:22" ht="13.5" x14ac:dyDescent="0.25">
      <c r="A737" s="3">
        <f>RSI!A737</f>
        <v>45673</v>
      </c>
      <c r="B737" s="2">
        <f>RSI!B737</f>
        <v>20.625800000000002</v>
      </c>
      <c r="C737" s="2">
        <f>RSI!I737</f>
        <v>68.663796193320309</v>
      </c>
      <c r="D737" s="2">
        <f>MACD!E737</f>
        <v>-0.27026345413947084</v>
      </c>
      <c r="E737" s="2">
        <f>MACD!F737</f>
        <v>-0.21474604975807376</v>
      </c>
      <c r="F737" s="2">
        <f>'Moving Avg'!D737</f>
        <v>20.330580000000001</v>
      </c>
      <c r="G737" s="2">
        <f>'Moving Avg'!F737</f>
        <v>19.68797</v>
      </c>
      <c r="H737" s="2">
        <f>'Moving Avg'!G737</f>
        <v>18.440338000000011</v>
      </c>
      <c r="I737" s="2">
        <f>'Moving Avg'!H737</f>
        <v>17.575222000000021</v>
      </c>
      <c r="J737" s="5" t="str">
        <f>OBV!F737</f>
        <v>BEARISH</v>
      </c>
      <c r="K737" s="5" t="str">
        <f>OBV!G737</f>
        <v>NEUTRAL</v>
      </c>
      <c r="L737" s="5" t="str">
        <f>OBV!H737</f>
        <v>BEARISH DIVERGENCE</v>
      </c>
      <c r="M737" s="7">
        <f t="shared" si="110"/>
        <v>25</v>
      </c>
      <c r="N737" s="7">
        <f t="shared" si="111"/>
        <v>100</v>
      </c>
      <c r="O737" s="7">
        <f t="shared" si="112"/>
        <v>50</v>
      </c>
      <c r="P737" s="7">
        <f t="shared" si="113"/>
        <v>16.5</v>
      </c>
      <c r="Q737" s="8">
        <f t="shared" si="114"/>
        <v>53.725000000000001</v>
      </c>
      <c r="R737" s="8">
        <f t="shared" si="115"/>
        <v>46.625</v>
      </c>
      <c r="S737" s="8">
        <f t="shared" si="116"/>
        <v>38.674999999999997</v>
      </c>
      <c r="T737" s="8">
        <f t="shared" si="117"/>
        <v>47.875</v>
      </c>
      <c r="U737" s="7">
        <f t="shared" si="118"/>
        <v>46.341666666666661</v>
      </c>
      <c r="V737" s="7">
        <f t="shared" si="119"/>
        <v>46.724999999999994</v>
      </c>
    </row>
    <row r="738" spans="1:22" ht="13.5" x14ac:dyDescent="0.25">
      <c r="A738" s="3">
        <f>RSI!A738</f>
        <v>45674</v>
      </c>
      <c r="B738" s="2">
        <f>RSI!B738</f>
        <v>21.524100000000001</v>
      </c>
      <c r="C738" s="2">
        <f>RSI!I738</f>
        <v>75.343971536997216</v>
      </c>
      <c r="D738" s="2">
        <f>MACD!E738</f>
        <v>-0.29929650373173544</v>
      </c>
      <c r="E738" s="2">
        <f>MACD!F738</f>
        <v>-0.23165614055280612</v>
      </c>
      <c r="F738" s="2">
        <f>'Moving Avg'!D738</f>
        <v>20.770600000000002</v>
      </c>
      <c r="G738" s="2">
        <f>'Moving Avg'!F738</f>
        <v>19.755804999999999</v>
      </c>
      <c r="H738" s="2">
        <f>'Moving Avg'!G738</f>
        <v>18.512390000000007</v>
      </c>
      <c r="I738" s="2">
        <f>'Moving Avg'!H738</f>
        <v>17.60026700000002</v>
      </c>
      <c r="J738" s="5" t="str">
        <f>OBV!F738</f>
        <v>BULLISH</v>
      </c>
      <c r="K738" s="5" t="str">
        <f>OBV!G738</f>
        <v>STRONG</v>
      </c>
      <c r="L738" s="5" t="str">
        <f>OBV!H738</f>
        <v>CONFIRMED BULLISH</v>
      </c>
      <c r="M738" s="7">
        <f t="shared" si="110"/>
        <v>0</v>
      </c>
      <c r="N738" s="7">
        <f t="shared" si="111"/>
        <v>100</v>
      </c>
      <c r="O738" s="7">
        <f t="shared" si="112"/>
        <v>50</v>
      </c>
      <c r="P738" s="7">
        <f t="shared" si="113"/>
        <v>100</v>
      </c>
      <c r="Q738" s="8">
        <f t="shared" si="114"/>
        <v>57.5</v>
      </c>
      <c r="R738" s="8">
        <f t="shared" si="115"/>
        <v>62.5</v>
      </c>
      <c r="S738" s="8">
        <f t="shared" si="116"/>
        <v>72.5</v>
      </c>
      <c r="T738" s="8">
        <f t="shared" si="117"/>
        <v>62.5</v>
      </c>
      <c r="U738" s="7">
        <f t="shared" si="118"/>
        <v>64.166666666666671</v>
      </c>
      <c r="V738" s="7">
        <f t="shared" si="119"/>
        <v>63.75</v>
      </c>
    </row>
    <row r="739" spans="1:22" ht="13.5" x14ac:dyDescent="0.25">
      <c r="A739" s="3">
        <f>RSI!A739</f>
        <v>45677</v>
      </c>
      <c r="B739" s="2">
        <f>RSI!B739</f>
        <v>21.5425</v>
      </c>
      <c r="C739" s="2">
        <f>RSI!I739</f>
        <v>75.459372186891869</v>
      </c>
      <c r="D739" s="2">
        <f>MACD!E739</f>
        <v>-0.3517577647657717</v>
      </c>
      <c r="E739" s="2">
        <f>MACD!F739</f>
        <v>-0.25567646539539923</v>
      </c>
      <c r="F739" s="2">
        <f>'Moving Avg'!D739</f>
        <v>21.027280000000001</v>
      </c>
      <c r="G739" s="2">
        <f>'Moving Avg'!F739</f>
        <v>19.870394999999998</v>
      </c>
      <c r="H739" s="2">
        <f>'Moving Avg'!G739</f>
        <v>18.588110000000007</v>
      </c>
      <c r="I739" s="2">
        <f>'Moving Avg'!H739</f>
        <v>17.625404000000017</v>
      </c>
      <c r="J739" s="5" t="str">
        <f>OBV!F739</f>
        <v>BULLISH</v>
      </c>
      <c r="K739" s="5" t="str">
        <f>OBV!G739</f>
        <v>NEUTRAL</v>
      </c>
      <c r="L739" s="5" t="str">
        <f>OBV!H739</f>
        <v>CONFIRMED BULLISH</v>
      </c>
      <c r="M739" s="7">
        <f t="shared" si="110"/>
        <v>0</v>
      </c>
      <c r="N739" s="7">
        <f t="shared" si="111"/>
        <v>100</v>
      </c>
      <c r="O739" s="7">
        <f t="shared" si="112"/>
        <v>50</v>
      </c>
      <c r="P739" s="7">
        <f t="shared" si="113"/>
        <v>83.5</v>
      </c>
      <c r="Q739" s="8">
        <f t="shared" si="114"/>
        <v>55.024999999999999</v>
      </c>
      <c r="R739" s="8">
        <f t="shared" si="115"/>
        <v>58.375</v>
      </c>
      <c r="S739" s="8">
        <f t="shared" si="116"/>
        <v>65.075000000000003</v>
      </c>
      <c r="T739" s="8">
        <f t="shared" si="117"/>
        <v>58.375</v>
      </c>
      <c r="U739" s="7">
        <f t="shared" si="118"/>
        <v>59.491666666666674</v>
      </c>
      <c r="V739" s="7">
        <f t="shared" si="119"/>
        <v>59.212500000000006</v>
      </c>
    </row>
    <row r="740" spans="1:22" ht="13.5" x14ac:dyDescent="0.25">
      <c r="A740" s="3">
        <f>RSI!A740</f>
        <v>45678</v>
      </c>
      <c r="B740" s="2">
        <f>RSI!B740</f>
        <v>20.9833</v>
      </c>
      <c r="C740" s="2">
        <f>RSI!I740</f>
        <v>65.435558846280685</v>
      </c>
      <c r="D740" s="2">
        <f>MACD!E740</f>
        <v>-0.37619997480934586</v>
      </c>
      <c r="E740" s="2">
        <f>MACD!F740</f>
        <v>-0.27978116727818858</v>
      </c>
      <c r="F740" s="2">
        <f>'Moving Avg'!D740</f>
        <v>21.069459999999999</v>
      </c>
      <c r="G740" s="2">
        <f>'Moving Avg'!F740</f>
        <v>19.957024999999998</v>
      </c>
      <c r="H740" s="2">
        <f>'Moving Avg'!G740</f>
        <v>18.659430000000008</v>
      </c>
      <c r="I740" s="2">
        <f>'Moving Avg'!H740</f>
        <v>17.647745000000018</v>
      </c>
      <c r="J740" s="5" t="str">
        <f>OBV!F740</f>
        <v>BEARISH</v>
      </c>
      <c r="K740" s="5" t="str">
        <f>OBV!G740</f>
        <v>WEAK</v>
      </c>
      <c r="L740" s="5" t="str">
        <f>OBV!H740</f>
        <v>BEARISH DIVERGENCE</v>
      </c>
      <c r="M740" s="7">
        <f t="shared" si="110"/>
        <v>25</v>
      </c>
      <c r="N740" s="7">
        <f t="shared" si="111"/>
        <v>100</v>
      </c>
      <c r="O740" s="7">
        <f t="shared" si="112"/>
        <v>50</v>
      </c>
      <c r="P740" s="7">
        <f t="shared" si="113"/>
        <v>0</v>
      </c>
      <c r="Q740" s="8">
        <f t="shared" si="114"/>
        <v>51.25</v>
      </c>
      <c r="R740" s="8">
        <f t="shared" si="115"/>
        <v>42.5</v>
      </c>
      <c r="S740" s="8">
        <f t="shared" si="116"/>
        <v>31.25</v>
      </c>
      <c r="T740" s="8">
        <f t="shared" si="117"/>
        <v>43.75</v>
      </c>
      <c r="U740" s="7">
        <f t="shared" si="118"/>
        <v>41.666666666666664</v>
      </c>
      <c r="V740" s="7">
        <f t="shared" si="119"/>
        <v>42.1875</v>
      </c>
    </row>
    <row r="741" spans="1:22" ht="13.5" x14ac:dyDescent="0.25">
      <c r="A741" s="3">
        <f>RSI!A741</f>
        <v>45679</v>
      </c>
      <c r="B741" s="2">
        <f>RSI!B741</f>
        <v>20.717400000000001</v>
      </c>
      <c r="C741" s="2">
        <f>RSI!I741</f>
        <v>61.267931677322188</v>
      </c>
      <c r="D741" s="2">
        <f>MACD!E741</f>
        <v>-0.47207976929010798</v>
      </c>
      <c r="E741" s="2">
        <f>MACD!F741</f>
        <v>-0.31824088768057246</v>
      </c>
      <c r="F741" s="2">
        <f>'Moving Avg'!D741</f>
        <v>21.078620000000001</v>
      </c>
      <c r="G741" s="2">
        <f>'Moving Avg'!F741</f>
        <v>20.030359999999998</v>
      </c>
      <c r="H741" s="2">
        <f>'Moving Avg'!G741</f>
        <v>18.719932000000007</v>
      </c>
      <c r="I741" s="2">
        <f>'Moving Avg'!H741</f>
        <v>17.668756500000018</v>
      </c>
      <c r="J741" s="5" t="str">
        <f>OBV!F741</f>
        <v>BEARISH</v>
      </c>
      <c r="K741" s="5" t="str">
        <f>OBV!G741</f>
        <v>WEAK</v>
      </c>
      <c r="L741" s="5" t="str">
        <f>OBV!H741</f>
        <v>BEARISH DIVERGENCE</v>
      </c>
      <c r="M741" s="7">
        <f t="shared" si="110"/>
        <v>25</v>
      </c>
      <c r="N741" s="7">
        <f t="shared" si="111"/>
        <v>100</v>
      </c>
      <c r="O741" s="7">
        <f t="shared" si="112"/>
        <v>50</v>
      </c>
      <c r="P741" s="7">
        <f t="shared" si="113"/>
        <v>0</v>
      </c>
      <c r="Q741" s="8">
        <f t="shared" si="114"/>
        <v>51.25</v>
      </c>
      <c r="R741" s="8">
        <f t="shared" si="115"/>
        <v>42.5</v>
      </c>
      <c r="S741" s="8">
        <f t="shared" si="116"/>
        <v>31.25</v>
      </c>
      <c r="T741" s="8">
        <f t="shared" si="117"/>
        <v>43.75</v>
      </c>
      <c r="U741" s="7">
        <f t="shared" si="118"/>
        <v>41.666666666666664</v>
      </c>
      <c r="V741" s="7">
        <f t="shared" si="119"/>
        <v>42.1875</v>
      </c>
    </row>
    <row r="742" spans="1:22" ht="13.5" x14ac:dyDescent="0.25">
      <c r="A742" s="3">
        <f>RSI!A742</f>
        <v>45680</v>
      </c>
      <c r="B742" s="2">
        <f>RSI!B742</f>
        <v>20.9558</v>
      </c>
      <c r="C742" s="2">
        <f>RSI!I742</f>
        <v>63.511813210086345</v>
      </c>
      <c r="D742" s="2">
        <f>MACD!E742</f>
        <v>-0.56208553682586171</v>
      </c>
      <c r="E742" s="2">
        <f>MACD!F742</f>
        <v>-0.36700981750963035</v>
      </c>
      <c r="F742" s="2">
        <f>'Moving Avg'!D742</f>
        <v>21.14462</v>
      </c>
      <c r="G742" s="2">
        <f>'Moving Avg'!F742</f>
        <v>20.115614999999998</v>
      </c>
      <c r="H742" s="2">
        <f>'Moving Avg'!G742</f>
        <v>18.790702000000003</v>
      </c>
      <c r="I742" s="2">
        <f>'Moving Avg'!H742</f>
        <v>17.690960000000018</v>
      </c>
      <c r="J742" s="5" t="str">
        <f>OBV!F742</f>
        <v>BEARISH</v>
      </c>
      <c r="K742" s="5" t="str">
        <f>OBV!G742</f>
        <v>WEAK</v>
      </c>
      <c r="L742" s="5" t="str">
        <f>OBV!H742</f>
        <v>BEARISH DIVERGENCE</v>
      </c>
      <c r="M742" s="7">
        <f t="shared" si="110"/>
        <v>25</v>
      </c>
      <c r="N742" s="7">
        <f t="shared" si="111"/>
        <v>100</v>
      </c>
      <c r="O742" s="7">
        <f t="shared" si="112"/>
        <v>50</v>
      </c>
      <c r="P742" s="7">
        <f t="shared" si="113"/>
        <v>0</v>
      </c>
      <c r="Q742" s="8">
        <f t="shared" si="114"/>
        <v>51.25</v>
      </c>
      <c r="R742" s="8">
        <f t="shared" si="115"/>
        <v>42.5</v>
      </c>
      <c r="S742" s="8">
        <f t="shared" si="116"/>
        <v>31.25</v>
      </c>
      <c r="T742" s="8">
        <f t="shared" si="117"/>
        <v>43.75</v>
      </c>
      <c r="U742" s="7">
        <f t="shared" si="118"/>
        <v>41.666666666666664</v>
      </c>
      <c r="V742" s="7">
        <f t="shared" si="119"/>
        <v>42.1875</v>
      </c>
    </row>
    <row r="743" spans="1:22" ht="13.5" x14ac:dyDescent="0.25">
      <c r="A743" s="3">
        <f>RSI!A743</f>
        <v>45681</v>
      </c>
      <c r="B743" s="2">
        <f>RSI!B743</f>
        <v>20.717400000000001</v>
      </c>
      <c r="C743" s="2">
        <f>RSI!I743</f>
        <v>59.782022021534793</v>
      </c>
      <c r="D743" s="2">
        <f>MACD!E743</f>
        <v>-0.62975517763790734</v>
      </c>
      <c r="E743" s="2">
        <f>MACD!F743</f>
        <v>-0.41955888953528575</v>
      </c>
      <c r="F743" s="2">
        <f>'Moving Avg'!D743</f>
        <v>20.983280000000001</v>
      </c>
      <c r="G743" s="2">
        <f>'Moving Avg'!F743</f>
        <v>20.188949999999998</v>
      </c>
      <c r="H743" s="2">
        <f>'Moving Avg'!G743</f>
        <v>18.856704000000001</v>
      </c>
      <c r="I743" s="2">
        <f>'Moving Avg'!H743</f>
        <v>17.712058500000019</v>
      </c>
      <c r="J743" s="5" t="str">
        <f>OBV!F743</f>
        <v>BEARISH</v>
      </c>
      <c r="K743" s="5" t="str">
        <f>OBV!G743</f>
        <v>WEAK</v>
      </c>
      <c r="L743" s="5" t="str">
        <f>OBV!H743</f>
        <v>CONFIRMED BEARISH</v>
      </c>
      <c r="M743" s="7">
        <f t="shared" si="110"/>
        <v>25</v>
      </c>
      <c r="N743" s="7">
        <f t="shared" si="111"/>
        <v>100</v>
      </c>
      <c r="O743" s="7">
        <f t="shared" si="112"/>
        <v>50</v>
      </c>
      <c r="P743" s="7">
        <f t="shared" si="113"/>
        <v>0</v>
      </c>
      <c r="Q743" s="8">
        <f t="shared" si="114"/>
        <v>51.25</v>
      </c>
      <c r="R743" s="8">
        <f t="shared" si="115"/>
        <v>42.5</v>
      </c>
      <c r="S743" s="8">
        <f t="shared" si="116"/>
        <v>31.25</v>
      </c>
      <c r="T743" s="8">
        <f t="shared" si="117"/>
        <v>43.75</v>
      </c>
      <c r="U743" s="7">
        <f t="shared" si="118"/>
        <v>41.666666666666664</v>
      </c>
      <c r="V743" s="7">
        <f t="shared" si="119"/>
        <v>42.1875</v>
      </c>
    </row>
    <row r="744" spans="1:22" ht="13.5" x14ac:dyDescent="0.25">
      <c r="A744" s="3">
        <f>RSI!A744</f>
        <v>45684</v>
      </c>
      <c r="B744" s="2">
        <f>RSI!B744</f>
        <v>20.708300000000001</v>
      </c>
      <c r="C744" s="2">
        <f>RSI!I744</f>
        <v>59.638051599414261</v>
      </c>
      <c r="D744" s="2">
        <f>MACD!E744</f>
        <v>-0.54693959505317835</v>
      </c>
      <c r="E744" s="2">
        <f>MACD!F744</f>
        <v>-0.44503503063886429</v>
      </c>
      <c r="F744" s="2">
        <f>'Moving Avg'!D744</f>
        <v>20.81644</v>
      </c>
      <c r="G744" s="2">
        <f>'Moving Avg'!F744</f>
        <v>20.25037</v>
      </c>
      <c r="H744" s="2">
        <f>'Moving Avg'!G744</f>
        <v>18.922523999999999</v>
      </c>
      <c r="I744" s="2">
        <f>'Moving Avg'!H744</f>
        <v>17.732807500000018</v>
      </c>
      <c r="J744" s="5" t="str">
        <f>OBV!F744</f>
        <v>BEARISH</v>
      </c>
      <c r="K744" s="5" t="str">
        <f>OBV!G744</f>
        <v>WEAK</v>
      </c>
      <c r="L744" s="5" t="str">
        <f>OBV!H744</f>
        <v>CONFIRMED BEARISH</v>
      </c>
      <c r="M744" s="7">
        <f t="shared" si="110"/>
        <v>25</v>
      </c>
      <c r="N744" s="7">
        <f t="shared" si="111"/>
        <v>100</v>
      </c>
      <c r="O744" s="7">
        <f t="shared" si="112"/>
        <v>50</v>
      </c>
      <c r="P744" s="7">
        <f t="shared" si="113"/>
        <v>0</v>
      </c>
      <c r="Q744" s="8">
        <f t="shared" si="114"/>
        <v>51.25</v>
      </c>
      <c r="R744" s="8">
        <f t="shared" si="115"/>
        <v>42.5</v>
      </c>
      <c r="S744" s="8">
        <f t="shared" si="116"/>
        <v>31.25</v>
      </c>
      <c r="T744" s="8">
        <f t="shared" si="117"/>
        <v>43.75</v>
      </c>
      <c r="U744" s="7">
        <f t="shared" si="118"/>
        <v>41.666666666666664</v>
      </c>
      <c r="V744" s="7">
        <f t="shared" si="119"/>
        <v>42.1875</v>
      </c>
    </row>
    <row r="745" spans="1:22" ht="13.5" x14ac:dyDescent="0.25">
      <c r="A745" s="3">
        <f>RSI!A745</f>
        <v>45685</v>
      </c>
      <c r="B745" s="2">
        <f>RSI!B745</f>
        <v>20.653300000000002</v>
      </c>
      <c r="C745" s="2">
        <f>RSI!I745</f>
        <v>58.717650084360663</v>
      </c>
      <c r="D745" s="2">
        <f>MACD!E745</f>
        <v>-0.39789844522123374</v>
      </c>
      <c r="E745" s="2">
        <f>MACD!F745</f>
        <v>-0.43560771355533823</v>
      </c>
      <c r="F745" s="2">
        <f>'Moving Avg'!D745</f>
        <v>20.750440000000005</v>
      </c>
      <c r="G745" s="2">
        <f>'Moving Avg'!F745</f>
        <v>20.320500000000003</v>
      </c>
      <c r="H745" s="2">
        <f>'Moving Avg'!G745</f>
        <v>18.996411999999999</v>
      </c>
      <c r="I745" s="2">
        <f>'Moving Avg'!H745</f>
        <v>17.753281500000014</v>
      </c>
      <c r="J745" s="5" t="str">
        <f>OBV!F745</f>
        <v>BEARISH</v>
      </c>
      <c r="K745" s="5" t="str">
        <f>OBV!G745</f>
        <v>WEAK</v>
      </c>
      <c r="L745" s="5" t="str">
        <f>OBV!H745</f>
        <v>CONFIRMED BEARISH</v>
      </c>
      <c r="M745" s="7">
        <f t="shared" si="110"/>
        <v>25</v>
      </c>
      <c r="N745" s="7">
        <f t="shared" si="111"/>
        <v>0</v>
      </c>
      <c r="O745" s="7">
        <f t="shared" si="112"/>
        <v>50</v>
      </c>
      <c r="P745" s="7">
        <f t="shared" si="113"/>
        <v>0</v>
      </c>
      <c r="Q745" s="8">
        <f t="shared" si="114"/>
        <v>16.25</v>
      </c>
      <c r="R745" s="8">
        <f t="shared" si="115"/>
        <v>22.5</v>
      </c>
      <c r="S745" s="8">
        <f t="shared" si="116"/>
        <v>16.25</v>
      </c>
      <c r="T745" s="8">
        <f t="shared" si="117"/>
        <v>18.75</v>
      </c>
      <c r="U745" s="7">
        <f t="shared" si="118"/>
        <v>18.333333333333332</v>
      </c>
      <c r="V745" s="7">
        <f t="shared" si="119"/>
        <v>18.4375</v>
      </c>
    </row>
    <row r="746" spans="1:22" ht="13.5" x14ac:dyDescent="0.25">
      <c r="A746" s="3">
        <f>RSI!A746</f>
        <v>45686</v>
      </c>
      <c r="B746" s="2">
        <f>RSI!B746</f>
        <v>19.984100000000002</v>
      </c>
      <c r="C746" s="2">
        <f>RSI!I746</f>
        <v>48.840873554058923</v>
      </c>
      <c r="D746" s="2">
        <f>MACD!E746</f>
        <v>-0.24117391535038024</v>
      </c>
      <c r="E746" s="2">
        <f>MACD!F746</f>
        <v>-0.39672095391434664</v>
      </c>
      <c r="F746" s="2">
        <f>'Moving Avg'!D746</f>
        <v>20.60378</v>
      </c>
      <c r="G746" s="2">
        <f>'Moving Avg'!F746</f>
        <v>20.357170000000004</v>
      </c>
      <c r="H746" s="2">
        <f>'Moving Avg'!G746</f>
        <v>19.048664000000002</v>
      </c>
      <c r="I746" s="2">
        <f>'Moving Avg'!H746</f>
        <v>17.770626500000013</v>
      </c>
      <c r="J746" s="5" t="str">
        <f>OBV!F746</f>
        <v>BEARISH</v>
      </c>
      <c r="K746" s="5" t="str">
        <f>OBV!G746</f>
        <v>WEAK</v>
      </c>
      <c r="L746" s="5" t="str">
        <f>OBV!H746</f>
        <v>CONFIRMED BEARISH</v>
      </c>
      <c r="M746" s="7">
        <f t="shared" si="110"/>
        <v>25</v>
      </c>
      <c r="N746" s="7">
        <f t="shared" si="111"/>
        <v>0</v>
      </c>
      <c r="O746" s="7">
        <f t="shared" si="112"/>
        <v>50</v>
      </c>
      <c r="P746" s="7">
        <f t="shared" si="113"/>
        <v>0</v>
      </c>
      <c r="Q746" s="8">
        <f t="shared" si="114"/>
        <v>16.25</v>
      </c>
      <c r="R746" s="8">
        <f t="shared" si="115"/>
        <v>22.5</v>
      </c>
      <c r="S746" s="8">
        <f t="shared" si="116"/>
        <v>16.25</v>
      </c>
      <c r="T746" s="8">
        <f t="shared" si="117"/>
        <v>18.75</v>
      </c>
      <c r="U746" s="7">
        <f t="shared" si="118"/>
        <v>18.333333333333332</v>
      </c>
      <c r="V746" s="7">
        <f t="shared" si="119"/>
        <v>18.4375</v>
      </c>
    </row>
    <row r="747" spans="1:22" ht="13.5" x14ac:dyDescent="0.25">
      <c r="A747" s="3">
        <f>RSI!A747</f>
        <v>45687</v>
      </c>
      <c r="B747" s="2">
        <f>RSI!B747</f>
        <v>20.149100000000001</v>
      </c>
      <c r="C747" s="2">
        <f>RSI!I747</f>
        <v>51.028160079786957</v>
      </c>
      <c r="D747" s="2">
        <f>MACD!E747</f>
        <v>-0.12706923906580414</v>
      </c>
      <c r="E747" s="2">
        <f>MACD!F747</f>
        <v>-0.34279061094463814</v>
      </c>
      <c r="F747" s="2">
        <f>'Moving Avg'!D747</f>
        <v>20.442440000000001</v>
      </c>
      <c r="G747" s="2">
        <f>'Moving Avg'!F747</f>
        <v>20.392924999999998</v>
      </c>
      <c r="H747" s="2">
        <f>'Moving Avg'!G747</f>
        <v>19.104765999999998</v>
      </c>
      <c r="I747" s="2">
        <f>'Moving Avg'!H747</f>
        <v>17.788796500000018</v>
      </c>
      <c r="J747" s="5" t="str">
        <f>OBV!F747</f>
        <v>BEARISH</v>
      </c>
      <c r="K747" s="5" t="str">
        <f>OBV!G747</f>
        <v>WEAK</v>
      </c>
      <c r="L747" s="5" t="str">
        <f>OBV!H747</f>
        <v>CONFIRMED BEARISH</v>
      </c>
      <c r="M747" s="7">
        <f t="shared" si="110"/>
        <v>25</v>
      </c>
      <c r="N747" s="7">
        <f t="shared" si="111"/>
        <v>0</v>
      </c>
      <c r="O747" s="7">
        <f t="shared" si="112"/>
        <v>50</v>
      </c>
      <c r="P747" s="7">
        <f t="shared" si="113"/>
        <v>0</v>
      </c>
      <c r="Q747" s="8">
        <f t="shared" si="114"/>
        <v>16.25</v>
      </c>
      <c r="R747" s="8">
        <f t="shared" si="115"/>
        <v>22.5</v>
      </c>
      <c r="S747" s="8">
        <f t="shared" si="116"/>
        <v>16.25</v>
      </c>
      <c r="T747" s="8">
        <f t="shared" si="117"/>
        <v>18.75</v>
      </c>
      <c r="U747" s="7">
        <f t="shared" si="118"/>
        <v>18.333333333333332</v>
      </c>
      <c r="V747" s="7">
        <f t="shared" si="119"/>
        <v>18.4375</v>
      </c>
    </row>
    <row r="748" spans="1:22" ht="13.5" x14ac:dyDescent="0.25">
      <c r="A748" s="3">
        <f>RSI!A748</f>
        <v>45688</v>
      </c>
      <c r="B748" s="2">
        <f>RSI!B748</f>
        <v>20.3416</v>
      </c>
      <c r="C748" s="2">
        <f>RSI!I748</f>
        <v>53.524687547094707</v>
      </c>
      <c r="D748" s="2">
        <f>MACD!E748</f>
        <v>9.3150313454199107E-2</v>
      </c>
      <c r="E748" s="2">
        <f>MACD!F748</f>
        <v>-0.25560242606487071</v>
      </c>
      <c r="F748" s="2">
        <f>'Moving Avg'!D748</f>
        <v>20.367280000000001</v>
      </c>
      <c r="G748" s="2">
        <f>'Moving Avg'!F748</f>
        <v>20.411259999999999</v>
      </c>
      <c r="H748" s="2">
        <f>'Moving Avg'!G748</f>
        <v>19.17792</v>
      </c>
      <c r="I748" s="2">
        <f>'Moving Avg'!H748</f>
        <v>17.807929000000016</v>
      </c>
      <c r="J748" s="5" t="str">
        <f>OBV!F748</f>
        <v>BEARISH</v>
      </c>
      <c r="K748" s="5" t="str">
        <f>OBV!G748</f>
        <v>WEAK</v>
      </c>
      <c r="L748" s="5" t="str">
        <f>OBV!H748</f>
        <v>CONFIRMED BEARISH</v>
      </c>
      <c r="M748" s="7">
        <f t="shared" si="110"/>
        <v>25</v>
      </c>
      <c r="N748" s="7">
        <f t="shared" si="111"/>
        <v>0</v>
      </c>
      <c r="O748" s="7">
        <f t="shared" si="112"/>
        <v>50</v>
      </c>
      <c r="P748" s="7">
        <f t="shared" si="113"/>
        <v>0</v>
      </c>
      <c r="Q748" s="8">
        <f t="shared" si="114"/>
        <v>16.25</v>
      </c>
      <c r="R748" s="8">
        <f t="shared" si="115"/>
        <v>22.5</v>
      </c>
      <c r="S748" s="8">
        <f t="shared" si="116"/>
        <v>16.25</v>
      </c>
      <c r="T748" s="8">
        <f t="shared" si="117"/>
        <v>18.75</v>
      </c>
      <c r="U748" s="7">
        <f t="shared" si="118"/>
        <v>18.333333333333332</v>
      </c>
      <c r="V748" s="7">
        <f t="shared" si="119"/>
        <v>18.4375</v>
      </c>
    </row>
    <row r="749" spans="1:22" ht="13.5" x14ac:dyDescent="0.25">
      <c r="A749" s="3">
        <f>RSI!A749</f>
        <v>45691</v>
      </c>
      <c r="B749" s="2">
        <f>RSI!B749</f>
        <v>19.6174</v>
      </c>
      <c r="C749" s="2">
        <f>RSI!I749</f>
        <v>44.362163708345612</v>
      </c>
      <c r="D749" s="2">
        <f>MACD!E749</f>
        <v>0.33457645501882638</v>
      </c>
      <c r="E749" s="2">
        <f>MACD!F749</f>
        <v>-0.1375666498481313</v>
      </c>
      <c r="F749" s="2">
        <f>'Moving Avg'!D749</f>
        <v>20.149100000000001</v>
      </c>
      <c r="G749" s="2">
        <f>'Moving Avg'!F749</f>
        <v>20.397969999999997</v>
      </c>
      <c r="H749" s="2">
        <f>'Moving Avg'!G749</f>
        <v>19.226137999999999</v>
      </c>
      <c r="I749" s="2">
        <f>'Moving Avg'!H749</f>
        <v>17.823440500000018</v>
      </c>
      <c r="J749" s="5" t="str">
        <f>OBV!F749</f>
        <v>BEARISH</v>
      </c>
      <c r="K749" s="5" t="str">
        <f>OBV!G749</f>
        <v>WEAK</v>
      </c>
      <c r="L749" s="5" t="str">
        <f>OBV!H749</f>
        <v>CONFIRMED BEARISH</v>
      </c>
      <c r="M749" s="7">
        <f t="shared" si="110"/>
        <v>25</v>
      </c>
      <c r="N749" s="7">
        <f t="shared" si="111"/>
        <v>0</v>
      </c>
      <c r="O749" s="7">
        <f t="shared" si="112"/>
        <v>50</v>
      </c>
      <c r="P749" s="7">
        <f t="shared" si="113"/>
        <v>0</v>
      </c>
      <c r="Q749" s="8">
        <f t="shared" si="114"/>
        <v>16.25</v>
      </c>
      <c r="R749" s="8">
        <f t="shared" si="115"/>
        <v>22.5</v>
      </c>
      <c r="S749" s="8">
        <f t="shared" si="116"/>
        <v>16.25</v>
      </c>
      <c r="T749" s="8">
        <f t="shared" si="117"/>
        <v>18.75</v>
      </c>
      <c r="U749" s="7">
        <f t="shared" si="118"/>
        <v>18.333333333333332</v>
      </c>
      <c r="V749" s="7">
        <f t="shared" si="119"/>
        <v>18.4375</v>
      </c>
    </row>
    <row r="750" spans="1:22" ht="13.5" x14ac:dyDescent="0.25">
      <c r="A750" s="3">
        <f>RSI!A750</f>
        <v>45692</v>
      </c>
      <c r="B750" s="2">
        <f>RSI!B750</f>
        <v>19.984100000000002</v>
      </c>
      <c r="C750" s="2">
        <f>RSI!I750</f>
        <v>49.112348031306375</v>
      </c>
      <c r="D750" s="2">
        <f>MACD!E750</f>
        <v>0.42865988268320621</v>
      </c>
      <c r="E750" s="2">
        <f>MACD!F750</f>
        <v>-2.4321343341863796E-2</v>
      </c>
      <c r="F750" s="2">
        <f>'Moving Avg'!D750</f>
        <v>20.015260000000001</v>
      </c>
      <c r="G750" s="2">
        <f>'Moving Avg'!F750</f>
        <v>20.406220000000001</v>
      </c>
      <c r="H750" s="2">
        <f>'Moving Avg'!G750</f>
        <v>19.282973999999996</v>
      </c>
      <c r="I750" s="2">
        <f>'Moving Avg'!H750</f>
        <v>17.84078550000002</v>
      </c>
      <c r="J750" s="5" t="str">
        <f>OBV!F750</f>
        <v>BEARISH</v>
      </c>
      <c r="K750" s="5" t="str">
        <f>OBV!G750</f>
        <v>NEUTRAL</v>
      </c>
      <c r="L750" s="5" t="str">
        <f>OBV!H750</f>
        <v>CONFIRMED BEARISH</v>
      </c>
      <c r="M750" s="7">
        <f t="shared" si="110"/>
        <v>25</v>
      </c>
      <c r="N750" s="7">
        <f t="shared" si="111"/>
        <v>0</v>
      </c>
      <c r="O750" s="7">
        <f t="shared" si="112"/>
        <v>50</v>
      </c>
      <c r="P750" s="7">
        <f t="shared" si="113"/>
        <v>16.5</v>
      </c>
      <c r="Q750" s="8">
        <f t="shared" si="114"/>
        <v>18.725000000000001</v>
      </c>
      <c r="R750" s="8">
        <f t="shared" si="115"/>
        <v>26.625</v>
      </c>
      <c r="S750" s="8">
        <f t="shared" si="116"/>
        <v>23.675000000000001</v>
      </c>
      <c r="T750" s="8">
        <f t="shared" si="117"/>
        <v>22.875</v>
      </c>
      <c r="U750" s="7">
        <f t="shared" si="118"/>
        <v>23.008333333333336</v>
      </c>
      <c r="V750" s="7">
        <f t="shared" si="119"/>
        <v>22.975000000000001</v>
      </c>
    </row>
    <row r="751" spans="1:22" ht="13.5" x14ac:dyDescent="0.25">
      <c r="A751" s="3">
        <f>RSI!A751</f>
        <v>45693</v>
      </c>
      <c r="B751" s="2">
        <f>RSI!B751</f>
        <v>20.011600000000001</v>
      </c>
      <c r="C751" s="2">
        <f>RSI!I751</f>
        <v>49.460825609559166</v>
      </c>
      <c r="D751" s="2">
        <f>MACD!E751</f>
        <v>0.46592912221873561</v>
      </c>
      <c r="E751" s="2">
        <f>MACD!F751</f>
        <v>7.3728749770256091E-2</v>
      </c>
      <c r="F751" s="2">
        <f>'Moving Avg'!D751</f>
        <v>20.020760000000003</v>
      </c>
      <c r="G751" s="2">
        <f>'Moving Avg'!F751</f>
        <v>20.444264999999998</v>
      </c>
      <c r="H751" s="2">
        <f>'Moving Avg'!G751</f>
        <v>19.340544000000001</v>
      </c>
      <c r="I751" s="2">
        <f>'Moving Avg'!H751</f>
        <v>17.85826800000002</v>
      </c>
      <c r="J751" s="5" t="str">
        <f>OBV!F751</f>
        <v>BULLISH</v>
      </c>
      <c r="K751" s="5" t="str">
        <f>OBV!G751</f>
        <v>STRONG</v>
      </c>
      <c r="L751" s="5" t="str">
        <f>OBV!H751</f>
        <v>CONFIRMED BULLISH</v>
      </c>
      <c r="M751" s="7">
        <f t="shared" si="110"/>
        <v>25</v>
      </c>
      <c r="N751" s="7">
        <f t="shared" si="111"/>
        <v>0</v>
      </c>
      <c r="O751" s="7">
        <f t="shared" si="112"/>
        <v>50</v>
      </c>
      <c r="P751" s="7">
        <f t="shared" si="113"/>
        <v>100</v>
      </c>
      <c r="Q751" s="8">
        <f t="shared" si="114"/>
        <v>31.25</v>
      </c>
      <c r="R751" s="8">
        <f t="shared" si="115"/>
        <v>47.5</v>
      </c>
      <c r="S751" s="8">
        <f t="shared" si="116"/>
        <v>61.25</v>
      </c>
      <c r="T751" s="8">
        <f t="shared" si="117"/>
        <v>43.75</v>
      </c>
      <c r="U751" s="7">
        <f t="shared" si="118"/>
        <v>46.666666666666664</v>
      </c>
      <c r="V751" s="7">
        <f t="shared" si="119"/>
        <v>45.9375</v>
      </c>
    </row>
    <row r="752" spans="1:22" ht="13.5" x14ac:dyDescent="0.25">
      <c r="A752" s="3">
        <f>RSI!A752</f>
        <v>45694</v>
      </c>
      <c r="B752" s="2">
        <f>RSI!B752</f>
        <v>20.3416</v>
      </c>
      <c r="C752" s="2">
        <f>RSI!I752</f>
        <v>53.569760685626072</v>
      </c>
      <c r="D752" s="2">
        <f>MACD!E752</f>
        <v>0.51009471875262946</v>
      </c>
      <c r="E752" s="2">
        <f>MACD!F752</f>
        <v>0.16100194356673075</v>
      </c>
      <c r="F752" s="2">
        <f>'Moving Avg'!D752</f>
        <v>20.059260000000002</v>
      </c>
      <c r="G752" s="2">
        <f>'Moving Avg'!F752</f>
        <v>20.494225</v>
      </c>
      <c r="H752" s="2">
        <f>'Moving Avg'!G752</f>
        <v>19.402695999999995</v>
      </c>
      <c r="I752" s="2">
        <f>'Moving Avg'!H752</f>
        <v>17.877400500000018</v>
      </c>
      <c r="J752" s="5" t="str">
        <f>OBV!F752</f>
        <v>BULLISH</v>
      </c>
      <c r="K752" s="5" t="str">
        <f>OBV!G752</f>
        <v>STRONG</v>
      </c>
      <c r="L752" s="5" t="str">
        <f>OBV!H752</f>
        <v>CONFIRMED BULLISH</v>
      </c>
      <c r="M752" s="7">
        <f t="shared" si="110"/>
        <v>25</v>
      </c>
      <c r="N752" s="7">
        <f t="shared" si="111"/>
        <v>0</v>
      </c>
      <c r="O752" s="7">
        <f t="shared" si="112"/>
        <v>50</v>
      </c>
      <c r="P752" s="7">
        <f t="shared" si="113"/>
        <v>100</v>
      </c>
      <c r="Q752" s="8">
        <f t="shared" si="114"/>
        <v>31.25</v>
      </c>
      <c r="R752" s="8">
        <f t="shared" si="115"/>
        <v>47.5</v>
      </c>
      <c r="S752" s="8">
        <f t="shared" si="116"/>
        <v>61.25</v>
      </c>
      <c r="T752" s="8">
        <f t="shared" si="117"/>
        <v>43.75</v>
      </c>
      <c r="U752" s="7">
        <f t="shared" si="118"/>
        <v>46.666666666666664</v>
      </c>
      <c r="V752" s="7">
        <f t="shared" si="119"/>
        <v>45.9375</v>
      </c>
    </row>
    <row r="753" spans="1:22" ht="13.5" x14ac:dyDescent="0.25">
      <c r="A753" s="3">
        <f>RSI!A753</f>
        <v>45695</v>
      </c>
      <c r="B753" s="2">
        <f>RSI!B753</f>
        <v>19.7182</v>
      </c>
      <c r="C753" s="2">
        <f>RSI!I753</f>
        <v>45.96679693527436</v>
      </c>
      <c r="D753" s="2">
        <f>MACD!E753</f>
        <v>0.55538463377202874</v>
      </c>
      <c r="E753" s="2">
        <f>MACD!F753</f>
        <v>0.23987848160779035</v>
      </c>
      <c r="F753" s="2">
        <f>'Moving Avg'!D753</f>
        <v>19.93458</v>
      </c>
      <c r="G753" s="2">
        <f>'Moving Avg'!F753</f>
        <v>20.513935000000004</v>
      </c>
      <c r="H753" s="2">
        <f>'Moving Avg'!G753</f>
        <v>19.457881999999994</v>
      </c>
      <c r="I753" s="2">
        <f>'Moving Avg'!H753</f>
        <v>17.893416000000016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  <c r="M753" s="7">
        <f t="shared" si="110"/>
        <v>25</v>
      </c>
      <c r="N753" s="7">
        <f t="shared" si="111"/>
        <v>0</v>
      </c>
      <c r="O753" s="7">
        <f t="shared" si="112"/>
        <v>50</v>
      </c>
      <c r="P753" s="7">
        <f t="shared" si="113"/>
        <v>16.5</v>
      </c>
      <c r="Q753" s="8">
        <f t="shared" si="114"/>
        <v>18.725000000000001</v>
      </c>
      <c r="R753" s="8">
        <f t="shared" si="115"/>
        <v>26.625</v>
      </c>
      <c r="S753" s="8">
        <f t="shared" si="116"/>
        <v>23.675000000000001</v>
      </c>
      <c r="T753" s="8">
        <f t="shared" si="117"/>
        <v>22.875</v>
      </c>
      <c r="U753" s="7">
        <f t="shared" si="118"/>
        <v>23.008333333333336</v>
      </c>
      <c r="V753" s="7">
        <f t="shared" si="119"/>
        <v>22.975000000000001</v>
      </c>
    </row>
    <row r="754" spans="1:22" ht="13.5" x14ac:dyDescent="0.25">
      <c r="A754" s="3">
        <f>RSI!A754</f>
        <v>45698</v>
      </c>
      <c r="B754" s="2">
        <f>RSI!B754</f>
        <v>20.3782</v>
      </c>
      <c r="C754" s="2">
        <f>RSI!I754</f>
        <v>53.492514178132339</v>
      </c>
      <c r="D754" s="2">
        <f>MACD!E754</f>
        <v>0.54563702150777615</v>
      </c>
      <c r="E754" s="2">
        <f>MACD!F754</f>
        <v>0.30103018958778749</v>
      </c>
      <c r="F754" s="2">
        <f>'Moving Avg'!D754</f>
        <v>20.086739999999999</v>
      </c>
      <c r="G754" s="2">
        <f>'Moving Avg'!F754</f>
        <v>20.519890000000004</v>
      </c>
      <c r="H754" s="2">
        <f>'Moving Avg'!G754</f>
        <v>19.523699999999998</v>
      </c>
      <c r="I754" s="2">
        <f>'Moving Avg'!H754</f>
        <v>17.912731500000017</v>
      </c>
      <c r="J754" s="5" t="str">
        <f>OBV!F754</f>
        <v>BEARISH</v>
      </c>
      <c r="K754" s="5" t="str">
        <f>OBV!G754</f>
        <v>NEUTRAL</v>
      </c>
      <c r="L754" s="5" t="str">
        <f>OBV!H754</f>
        <v>BEARISH DIVERGENCE</v>
      </c>
      <c r="M754" s="7">
        <f t="shared" si="110"/>
        <v>25</v>
      </c>
      <c r="N754" s="7">
        <f t="shared" si="111"/>
        <v>0</v>
      </c>
      <c r="O754" s="7">
        <f t="shared" si="112"/>
        <v>50</v>
      </c>
      <c r="P754" s="7">
        <f t="shared" si="113"/>
        <v>16.5</v>
      </c>
      <c r="Q754" s="8">
        <f t="shared" si="114"/>
        <v>18.725000000000001</v>
      </c>
      <c r="R754" s="8">
        <f t="shared" si="115"/>
        <v>26.625</v>
      </c>
      <c r="S754" s="8">
        <f t="shared" si="116"/>
        <v>23.675000000000001</v>
      </c>
      <c r="T754" s="8">
        <f t="shared" si="117"/>
        <v>22.875</v>
      </c>
      <c r="U754" s="7">
        <f t="shared" si="118"/>
        <v>23.008333333333336</v>
      </c>
      <c r="V754" s="7">
        <f t="shared" si="119"/>
        <v>22.975000000000001</v>
      </c>
    </row>
    <row r="755" spans="1:22" ht="13.5" x14ac:dyDescent="0.25">
      <c r="A755" s="3">
        <f>RSI!A755</f>
        <v>45699</v>
      </c>
      <c r="B755" s="2">
        <f>RSI!B755</f>
        <v>20.2591</v>
      </c>
      <c r="C755" s="2">
        <f>RSI!I755</f>
        <v>52.082790677966877</v>
      </c>
      <c r="D755" s="2">
        <f>MACD!E755</f>
        <v>0.53590442475934452</v>
      </c>
      <c r="E755" s="2">
        <f>MACD!F755</f>
        <v>0.34800503662209892</v>
      </c>
      <c r="F755" s="2">
        <f>'Moving Avg'!D755</f>
        <v>20.141740000000002</v>
      </c>
      <c r="G755" s="2">
        <f>'Moving Avg'!F755</f>
        <v>20.494225</v>
      </c>
      <c r="H755" s="2">
        <f>'Moving Avg'!G755</f>
        <v>19.581819999999997</v>
      </c>
      <c r="I755" s="2">
        <f>'Moving Avg'!H755</f>
        <v>17.931451500000016</v>
      </c>
      <c r="J755" s="5" t="str">
        <f>OBV!F755</f>
        <v>BEARISH</v>
      </c>
      <c r="K755" s="5" t="str">
        <f>OBV!G755</f>
        <v>WEAK</v>
      </c>
      <c r="L755" s="5" t="str">
        <f>OBV!H755</f>
        <v>BEARISH DIVERGENCE</v>
      </c>
      <c r="M755" s="7">
        <f t="shared" si="110"/>
        <v>25</v>
      </c>
      <c r="N755" s="7">
        <f t="shared" si="111"/>
        <v>0</v>
      </c>
      <c r="O755" s="7">
        <f t="shared" si="112"/>
        <v>50</v>
      </c>
      <c r="P755" s="7">
        <f t="shared" si="113"/>
        <v>0</v>
      </c>
      <c r="Q755" s="8">
        <f t="shared" si="114"/>
        <v>16.25</v>
      </c>
      <c r="R755" s="8">
        <f t="shared" si="115"/>
        <v>22.5</v>
      </c>
      <c r="S755" s="8">
        <f t="shared" si="116"/>
        <v>16.25</v>
      </c>
      <c r="T755" s="8">
        <f t="shared" si="117"/>
        <v>18.75</v>
      </c>
      <c r="U755" s="7">
        <f t="shared" si="118"/>
        <v>18.333333333333332</v>
      </c>
      <c r="V755" s="7">
        <f t="shared" si="119"/>
        <v>18.4375</v>
      </c>
    </row>
    <row r="756" spans="1:22" ht="13.5" x14ac:dyDescent="0.25">
      <c r="A756" s="3">
        <f>RSI!A756</f>
        <v>45700</v>
      </c>
      <c r="B756" s="2">
        <f>RSI!B756</f>
        <v>20.066600000000001</v>
      </c>
      <c r="C756" s="2">
        <f>RSI!I756</f>
        <v>49.798452330056122</v>
      </c>
      <c r="D756" s="2">
        <f>MACD!E756</f>
        <v>0.4379697187625986</v>
      </c>
      <c r="E756" s="2">
        <f>MACD!F756</f>
        <v>0.36599797305019888</v>
      </c>
      <c r="F756" s="2">
        <f>'Moving Avg'!D756</f>
        <v>20.152740000000001</v>
      </c>
      <c r="G756" s="2">
        <f>'Moving Avg'!F756</f>
        <v>20.463974999999998</v>
      </c>
      <c r="H756" s="2">
        <f>'Moving Avg'!G756</f>
        <v>19.629489999999997</v>
      </c>
      <c r="I756" s="2">
        <f>'Moving Avg'!H756</f>
        <v>17.949209000000018</v>
      </c>
      <c r="J756" s="5" t="str">
        <f>OBV!F756</f>
        <v>BEARISH</v>
      </c>
      <c r="K756" s="5" t="str">
        <f>OBV!G756</f>
        <v>WEAK</v>
      </c>
      <c r="L756" s="5" t="str">
        <f>OBV!H756</f>
        <v>BEARISH DIVERGENCE</v>
      </c>
      <c r="M756" s="7">
        <f t="shared" si="110"/>
        <v>25</v>
      </c>
      <c r="N756" s="7">
        <f t="shared" si="111"/>
        <v>0</v>
      </c>
      <c r="O756" s="7">
        <f t="shared" si="112"/>
        <v>50</v>
      </c>
      <c r="P756" s="7">
        <f t="shared" si="113"/>
        <v>0</v>
      </c>
      <c r="Q756" s="8">
        <f t="shared" si="114"/>
        <v>16.25</v>
      </c>
      <c r="R756" s="8">
        <f t="shared" si="115"/>
        <v>22.5</v>
      </c>
      <c r="S756" s="8">
        <f t="shared" si="116"/>
        <v>16.25</v>
      </c>
      <c r="T756" s="8">
        <f t="shared" si="117"/>
        <v>18.75</v>
      </c>
      <c r="U756" s="7">
        <f t="shared" si="118"/>
        <v>18.333333333333332</v>
      </c>
      <c r="V756" s="7">
        <f t="shared" si="119"/>
        <v>18.4375</v>
      </c>
    </row>
    <row r="757" spans="1:22" ht="13.5" x14ac:dyDescent="0.25">
      <c r="A757" s="3">
        <f>RSI!A757</f>
        <v>45701</v>
      </c>
      <c r="B757" s="2">
        <f>RSI!B757</f>
        <v>20.011600000000001</v>
      </c>
      <c r="C757" s="2">
        <f>RSI!I757</f>
        <v>49.135355539288007</v>
      </c>
      <c r="D757" s="2">
        <f>MACD!E757</f>
        <v>0.38476765886472108</v>
      </c>
      <c r="E757" s="2">
        <f>MACD!F757</f>
        <v>0.36975191021310333</v>
      </c>
      <c r="F757" s="2">
        <f>'Moving Avg'!D757</f>
        <v>20.086739999999999</v>
      </c>
      <c r="G757" s="2">
        <f>'Moving Avg'!F757</f>
        <v>20.433264999999999</v>
      </c>
      <c r="H757" s="2">
        <f>'Moving Avg'!G757</f>
        <v>19.676059999999996</v>
      </c>
      <c r="I757" s="2">
        <f>'Moving Avg'!H757</f>
        <v>17.966691500000014</v>
      </c>
      <c r="J757" s="5" t="str">
        <f>OBV!F757</f>
        <v>BEARISH</v>
      </c>
      <c r="K757" s="5" t="str">
        <f>OBV!G757</f>
        <v>WEAK</v>
      </c>
      <c r="L757" s="5" t="str">
        <f>OBV!H757</f>
        <v>CONFIRMED BEARISH</v>
      </c>
      <c r="M757" s="7">
        <f t="shared" si="110"/>
        <v>25</v>
      </c>
      <c r="N757" s="7">
        <f t="shared" si="111"/>
        <v>0</v>
      </c>
      <c r="O757" s="7">
        <f t="shared" si="112"/>
        <v>50</v>
      </c>
      <c r="P757" s="7">
        <f t="shared" si="113"/>
        <v>0</v>
      </c>
      <c r="Q757" s="8">
        <f t="shared" si="114"/>
        <v>16.25</v>
      </c>
      <c r="R757" s="8">
        <f t="shared" si="115"/>
        <v>22.5</v>
      </c>
      <c r="S757" s="8">
        <f t="shared" si="116"/>
        <v>16.25</v>
      </c>
      <c r="T757" s="8">
        <f t="shared" si="117"/>
        <v>18.75</v>
      </c>
      <c r="U757" s="7">
        <f t="shared" si="118"/>
        <v>18.333333333333332</v>
      </c>
      <c r="V757" s="7">
        <f t="shared" si="119"/>
        <v>18.4375</v>
      </c>
    </row>
    <row r="758" spans="1:22" ht="13.5" x14ac:dyDescent="0.25">
      <c r="A758" s="3">
        <f>RSI!A758</f>
        <v>45702</v>
      </c>
      <c r="B758" s="2">
        <f>RSI!B758</f>
        <v>19.067399999999999</v>
      </c>
      <c r="C758" s="2">
        <f>RSI!I758</f>
        <v>39.428880954867402</v>
      </c>
      <c r="D758" s="2">
        <f>MACD!E758</f>
        <v>0.43982339360153944</v>
      </c>
      <c r="E758" s="2">
        <f>MACD!F758</f>
        <v>0.38376620689079055</v>
      </c>
      <c r="F758" s="2">
        <f>'Moving Avg'!D758</f>
        <v>19.956579999999995</v>
      </c>
      <c r="G758" s="2">
        <f>'Moving Avg'!F758</f>
        <v>20.31043</v>
      </c>
      <c r="H758" s="2">
        <f>'Moving Avg'!G758</f>
        <v>19.709061999999996</v>
      </c>
      <c r="I758" s="2">
        <f>'Moving Avg'!H758</f>
        <v>17.977801500000016</v>
      </c>
      <c r="J758" s="5" t="str">
        <f>OBV!F758</f>
        <v>BEARISH</v>
      </c>
      <c r="K758" s="5" t="str">
        <f>OBV!G758</f>
        <v>WEAK</v>
      </c>
      <c r="L758" s="5" t="str">
        <f>OBV!H758</f>
        <v>CONFIRMED BEARISH</v>
      </c>
      <c r="M758" s="7">
        <f t="shared" si="110"/>
        <v>25</v>
      </c>
      <c r="N758" s="7">
        <f t="shared" si="111"/>
        <v>0</v>
      </c>
      <c r="O758" s="7">
        <f t="shared" si="112"/>
        <v>50</v>
      </c>
      <c r="P758" s="7">
        <f t="shared" si="113"/>
        <v>0</v>
      </c>
      <c r="Q758" s="8">
        <f t="shared" si="114"/>
        <v>16.25</v>
      </c>
      <c r="R758" s="8">
        <f t="shared" si="115"/>
        <v>22.5</v>
      </c>
      <c r="S758" s="8">
        <f t="shared" si="116"/>
        <v>16.25</v>
      </c>
      <c r="T758" s="8">
        <f t="shared" si="117"/>
        <v>18.75</v>
      </c>
      <c r="U758" s="7">
        <f t="shared" si="118"/>
        <v>18.333333333333332</v>
      </c>
      <c r="V758" s="7">
        <f t="shared" si="119"/>
        <v>18.4375</v>
      </c>
    </row>
    <row r="759" spans="1:22" ht="13.5" x14ac:dyDescent="0.25">
      <c r="A759" s="3">
        <f>RSI!A759</f>
        <v>45705</v>
      </c>
      <c r="B759" s="2">
        <f>RSI!B759</f>
        <v>19.791599999999999</v>
      </c>
      <c r="C759" s="2">
        <f>RSI!I759</f>
        <v>47.925930405146978</v>
      </c>
      <c r="D759" s="2">
        <f>MACD!E759</f>
        <v>0.32740696476455966</v>
      </c>
      <c r="E759" s="2">
        <f>MACD!F759</f>
        <v>0.37249435846554441</v>
      </c>
      <c r="F759" s="2">
        <f>'Moving Avg'!D759</f>
        <v>19.839259999999999</v>
      </c>
      <c r="G759" s="2">
        <f>'Moving Avg'!F759</f>
        <v>20.222885000000005</v>
      </c>
      <c r="H759" s="2">
        <f>'Moving Avg'!G759</f>
        <v>19.751964000000001</v>
      </c>
      <c r="I759" s="2">
        <f>'Moving Avg'!H759</f>
        <v>17.989838000000017</v>
      </c>
      <c r="J759" s="5" t="str">
        <f>OBV!F759</f>
        <v>BEARISH</v>
      </c>
      <c r="K759" s="5" t="str">
        <f>OBV!G759</f>
        <v>WEAK</v>
      </c>
      <c r="L759" s="5" t="str">
        <f>OBV!H759</f>
        <v>CONFIRMED BEARISH</v>
      </c>
      <c r="M759" s="7">
        <f t="shared" si="110"/>
        <v>25</v>
      </c>
      <c r="N759" s="7">
        <f t="shared" si="111"/>
        <v>100</v>
      </c>
      <c r="O759" s="7">
        <f t="shared" si="112"/>
        <v>50</v>
      </c>
      <c r="P759" s="7">
        <f t="shared" si="113"/>
        <v>0</v>
      </c>
      <c r="Q759" s="8">
        <f t="shared" si="114"/>
        <v>51.25</v>
      </c>
      <c r="R759" s="8">
        <f t="shared" si="115"/>
        <v>42.5</v>
      </c>
      <c r="S759" s="8">
        <f t="shared" si="116"/>
        <v>31.25</v>
      </c>
      <c r="T759" s="8">
        <f t="shared" si="117"/>
        <v>43.75</v>
      </c>
      <c r="U759" s="7">
        <f t="shared" si="118"/>
        <v>41.666666666666664</v>
      </c>
      <c r="V759" s="7">
        <f t="shared" si="119"/>
        <v>42.1875</v>
      </c>
    </row>
    <row r="760" spans="1:22" ht="13.5" x14ac:dyDescent="0.25">
      <c r="A760" s="3">
        <f>RSI!A760</f>
        <v>45706</v>
      </c>
      <c r="B760" s="2">
        <f>RSI!B760</f>
        <v>20.671600000000002</v>
      </c>
      <c r="C760" s="2">
        <f>RSI!I760</f>
        <v>56.002695526146169</v>
      </c>
      <c r="D760" s="2">
        <f>MACD!E760</f>
        <v>0.22484529584938429</v>
      </c>
      <c r="E760" s="2">
        <f>MACD!F760</f>
        <v>0.3429645459423124</v>
      </c>
      <c r="F760" s="2">
        <f>'Moving Avg'!D760</f>
        <v>19.921759999999999</v>
      </c>
      <c r="G760" s="2">
        <f>'Moving Avg'!F760</f>
        <v>20.2073</v>
      </c>
      <c r="H760" s="2">
        <f>'Moving Avg'!G760</f>
        <v>19.813383999999999</v>
      </c>
      <c r="I760" s="2">
        <f>'Moving Avg'!H760</f>
        <v>18.006274500000014</v>
      </c>
      <c r="J760" s="5" t="str">
        <f>OBV!F760</f>
        <v>BEARISH</v>
      </c>
      <c r="K760" s="5" t="str">
        <f>OBV!G760</f>
        <v>WEAK</v>
      </c>
      <c r="L760" s="5" t="str">
        <f>OBV!H760</f>
        <v>BEARISH DIVERGENCE</v>
      </c>
      <c r="M760" s="7">
        <f t="shared" si="110"/>
        <v>25</v>
      </c>
      <c r="N760" s="7">
        <f t="shared" si="111"/>
        <v>100</v>
      </c>
      <c r="O760" s="7">
        <f t="shared" si="112"/>
        <v>50</v>
      </c>
      <c r="P760" s="7">
        <f t="shared" si="113"/>
        <v>0</v>
      </c>
      <c r="Q760" s="8">
        <f t="shared" si="114"/>
        <v>51.25</v>
      </c>
      <c r="R760" s="8">
        <f t="shared" si="115"/>
        <v>42.5</v>
      </c>
      <c r="S760" s="8">
        <f t="shared" si="116"/>
        <v>31.25</v>
      </c>
      <c r="T760" s="8">
        <f t="shared" si="117"/>
        <v>43.75</v>
      </c>
      <c r="U760" s="7">
        <f t="shared" si="118"/>
        <v>41.666666666666664</v>
      </c>
      <c r="V760" s="7">
        <f t="shared" si="119"/>
        <v>42.1875</v>
      </c>
    </row>
    <row r="761" spans="1:22" ht="13.5" x14ac:dyDescent="0.25">
      <c r="A761" s="3">
        <f>RSI!A761</f>
        <v>45707</v>
      </c>
      <c r="B761" s="2">
        <f>RSI!B761</f>
        <v>20.2591</v>
      </c>
      <c r="C761" s="2">
        <f>RSI!I761</f>
        <v>51.936271464248122</v>
      </c>
      <c r="D761" s="2">
        <f>MACD!E761</f>
        <v>0.16887993933920953</v>
      </c>
      <c r="E761" s="2">
        <f>MACD!F761</f>
        <v>0.30814762462169187</v>
      </c>
      <c r="F761" s="2">
        <f>'Moving Avg'!D761</f>
        <v>19.960259999999998</v>
      </c>
      <c r="G761" s="2">
        <f>'Moving Avg'!F761</f>
        <v>20.184384999999999</v>
      </c>
      <c r="H761" s="2">
        <f>'Moving Avg'!G761</f>
        <v>19.866554000000001</v>
      </c>
      <c r="I761" s="2">
        <f>'Moving Avg'!H761</f>
        <v>18.022821500000017</v>
      </c>
      <c r="J761" s="5" t="str">
        <f>OBV!F761</f>
        <v>BEARISH</v>
      </c>
      <c r="K761" s="5" t="str">
        <f>OBV!G761</f>
        <v>WEAK</v>
      </c>
      <c r="L761" s="5" t="str">
        <f>OBV!H761</f>
        <v>BEARISH DIVERGENCE</v>
      </c>
      <c r="M761" s="7">
        <f t="shared" si="110"/>
        <v>25</v>
      </c>
      <c r="N761" s="7">
        <f t="shared" si="111"/>
        <v>100</v>
      </c>
      <c r="O761" s="7">
        <f t="shared" si="112"/>
        <v>50</v>
      </c>
      <c r="P761" s="7">
        <f t="shared" si="113"/>
        <v>0</v>
      </c>
      <c r="Q761" s="8">
        <f t="shared" si="114"/>
        <v>51.25</v>
      </c>
      <c r="R761" s="8">
        <f t="shared" si="115"/>
        <v>42.5</v>
      </c>
      <c r="S761" s="8">
        <f t="shared" si="116"/>
        <v>31.25</v>
      </c>
      <c r="T761" s="8">
        <f t="shared" si="117"/>
        <v>43.75</v>
      </c>
      <c r="U761" s="7">
        <f t="shared" si="118"/>
        <v>41.666666666666664</v>
      </c>
      <c r="V761" s="7">
        <f t="shared" si="119"/>
        <v>42.1875</v>
      </c>
    </row>
    <row r="762" spans="1:22" ht="13.5" x14ac:dyDescent="0.25">
      <c r="A762" s="3">
        <f>RSI!A762</f>
        <v>45708</v>
      </c>
      <c r="B762" s="2">
        <f>RSI!B762</f>
        <v>20.552399999999999</v>
      </c>
      <c r="C762" s="2">
        <f>RSI!I762</f>
        <v>54.467868124168987</v>
      </c>
      <c r="D762" s="2">
        <f>MACD!E762</f>
        <v>0.14933067210942141</v>
      </c>
      <c r="E762" s="2">
        <f>MACD!F762</f>
        <v>0.27638423411923779</v>
      </c>
      <c r="F762" s="2">
        <f>'Moving Avg'!D762</f>
        <v>20.068419999999996</v>
      </c>
      <c r="G762" s="2">
        <f>'Moving Avg'!F762</f>
        <v>20.164214999999999</v>
      </c>
      <c r="H762" s="2">
        <f>'Moving Avg'!G762</f>
        <v>19.926506</v>
      </c>
      <c r="I762" s="2">
        <f>'Moving Avg'!H762</f>
        <v>18.040835000000019</v>
      </c>
      <c r="J762" s="5" t="str">
        <f>OBV!F762</f>
        <v>BULLISH</v>
      </c>
      <c r="K762" s="5" t="str">
        <f>OBV!G762</f>
        <v>STRONG</v>
      </c>
      <c r="L762" s="5" t="str">
        <f>OBV!H762</f>
        <v>CONFIRMED BULLISH</v>
      </c>
      <c r="M762" s="7">
        <f t="shared" si="110"/>
        <v>25</v>
      </c>
      <c r="N762" s="7">
        <f t="shared" si="111"/>
        <v>100</v>
      </c>
      <c r="O762" s="7">
        <f t="shared" si="112"/>
        <v>50</v>
      </c>
      <c r="P762" s="7">
        <f t="shared" si="113"/>
        <v>100</v>
      </c>
      <c r="Q762" s="8">
        <f t="shared" si="114"/>
        <v>66.25</v>
      </c>
      <c r="R762" s="8">
        <f t="shared" si="115"/>
        <v>67.5</v>
      </c>
      <c r="S762" s="8">
        <f t="shared" si="116"/>
        <v>76.25</v>
      </c>
      <c r="T762" s="8">
        <f t="shared" si="117"/>
        <v>68.75</v>
      </c>
      <c r="U762" s="7">
        <f t="shared" si="118"/>
        <v>70</v>
      </c>
      <c r="V762" s="7">
        <f t="shared" si="119"/>
        <v>69.6875</v>
      </c>
    </row>
    <row r="763" spans="1:22" ht="13.5" x14ac:dyDescent="0.25">
      <c r="A763" s="3">
        <f>RSI!A763</f>
        <v>45709</v>
      </c>
      <c r="B763" s="2">
        <f>RSI!B763</f>
        <v>20.075700000000001</v>
      </c>
      <c r="C763" s="2">
        <f>RSI!I763</f>
        <v>49.870216293828825</v>
      </c>
      <c r="D763" s="2">
        <f>MACD!E763</f>
        <v>6.9313660210195138E-2</v>
      </c>
      <c r="E763" s="2">
        <f>MACD!F763</f>
        <v>0.23497011933742928</v>
      </c>
      <c r="F763" s="2">
        <f>'Moving Avg'!D763</f>
        <v>20.27008</v>
      </c>
      <c r="G763" s="2">
        <f>'Moving Avg'!F763</f>
        <v>20.132129999999997</v>
      </c>
      <c r="H763" s="2">
        <f>'Moving Avg'!G763</f>
        <v>19.976374</v>
      </c>
      <c r="I763" s="2">
        <f>'Moving Avg'!H763</f>
        <v>18.056465000000017</v>
      </c>
      <c r="J763" s="5" t="str">
        <f>OBV!F763</f>
        <v>BULLISH</v>
      </c>
      <c r="K763" s="5" t="str">
        <f>OBV!G763</f>
        <v>STRONG</v>
      </c>
      <c r="L763" s="5" t="str">
        <f>OBV!H763</f>
        <v>CONFIRMED BULLISH</v>
      </c>
      <c r="M763" s="7">
        <f t="shared" si="110"/>
        <v>25</v>
      </c>
      <c r="N763" s="7">
        <f t="shared" si="111"/>
        <v>100</v>
      </c>
      <c r="O763" s="7">
        <f t="shared" si="112"/>
        <v>50</v>
      </c>
      <c r="P763" s="7">
        <f t="shared" si="113"/>
        <v>100</v>
      </c>
      <c r="Q763" s="8">
        <f t="shared" si="114"/>
        <v>66.25</v>
      </c>
      <c r="R763" s="8">
        <f t="shared" si="115"/>
        <v>67.5</v>
      </c>
      <c r="S763" s="8">
        <f t="shared" si="116"/>
        <v>76.25</v>
      </c>
      <c r="T763" s="8">
        <f t="shared" si="117"/>
        <v>68.75</v>
      </c>
      <c r="U763" s="7">
        <f t="shared" si="118"/>
        <v>70</v>
      </c>
      <c r="V763" s="7">
        <f t="shared" si="119"/>
        <v>69.6875</v>
      </c>
    </row>
    <row r="764" spans="1:22" ht="13.5" x14ac:dyDescent="0.25">
      <c r="A764" s="3">
        <f>RSI!A764</f>
        <v>45712</v>
      </c>
      <c r="B764" s="2">
        <f>RSI!B764</f>
        <v>20.396599999999999</v>
      </c>
      <c r="C764" s="2">
        <f>RSI!I764</f>
        <v>52.760937581226209</v>
      </c>
      <c r="D764" s="2">
        <f>MACD!E764</f>
        <v>7.9526386953418182E-2</v>
      </c>
      <c r="E764" s="2">
        <f>MACD!F764</f>
        <v>0.20388137286062707</v>
      </c>
      <c r="F764" s="2">
        <f>'Moving Avg'!D764</f>
        <v>20.391079999999999</v>
      </c>
      <c r="G764" s="2">
        <f>'Moving Avg'!F764</f>
        <v>20.116544999999995</v>
      </c>
      <c r="H764" s="2">
        <f>'Moving Avg'!G764</f>
        <v>20.025326000000003</v>
      </c>
      <c r="I764" s="2">
        <f>'Moving Avg'!H764</f>
        <v>18.073699500000018</v>
      </c>
      <c r="J764" s="5" t="str">
        <f>OBV!F764</f>
        <v>BULLISH</v>
      </c>
      <c r="K764" s="5" t="str">
        <f>OBV!G764</f>
        <v>STRONG</v>
      </c>
      <c r="L764" s="5" t="str">
        <f>OBV!H764</f>
        <v>CONFIRMED BULLISH</v>
      </c>
      <c r="M764" s="7">
        <f t="shared" si="110"/>
        <v>25</v>
      </c>
      <c r="N764" s="7">
        <f t="shared" si="111"/>
        <v>100</v>
      </c>
      <c r="O764" s="7">
        <f t="shared" si="112"/>
        <v>50</v>
      </c>
      <c r="P764" s="7">
        <f t="shared" si="113"/>
        <v>100</v>
      </c>
      <c r="Q764" s="8">
        <f t="shared" si="114"/>
        <v>66.25</v>
      </c>
      <c r="R764" s="8">
        <f t="shared" si="115"/>
        <v>67.5</v>
      </c>
      <c r="S764" s="8">
        <f t="shared" si="116"/>
        <v>76.25</v>
      </c>
      <c r="T764" s="8">
        <f t="shared" si="117"/>
        <v>68.75</v>
      </c>
      <c r="U764" s="7">
        <f t="shared" si="118"/>
        <v>70</v>
      </c>
      <c r="V764" s="7">
        <f t="shared" si="119"/>
        <v>69.6875</v>
      </c>
    </row>
    <row r="765" spans="1:22" ht="13.5" x14ac:dyDescent="0.25">
      <c r="A765" s="3">
        <f>RSI!A765</f>
        <v>45713</v>
      </c>
      <c r="B765" s="2">
        <f>RSI!B765</f>
        <v>20.818300000000001</v>
      </c>
      <c r="C765" s="2">
        <f>RSI!I765</f>
        <v>56.325125720627518</v>
      </c>
      <c r="D765" s="2">
        <f>MACD!E765</f>
        <v>3.6851726858184719E-2</v>
      </c>
      <c r="E765" s="2">
        <f>MACD!F765</f>
        <v>0.17047544366013861</v>
      </c>
      <c r="F765" s="2">
        <f>'Moving Avg'!D765</f>
        <v>20.420419999999996</v>
      </c>
      <c r="G765" s="2">
        <f>'Moving Avg'!F765</f>
        <v>20.124794999999999</v>
      </c>
      <c r="H765" s="2">
        <f>'Moving Avg'!G765</f>
        <v>20.065294000000005</v>
      </c>
      <c r="I765" s="2">
        <f>'Moving Avg'!H765</f>
        <v>18.093042500000017</v>
      </c>
      <c r="J765" s="5" t="str">
        <f>OBV!F765</f>
        <v>BULLISH</v>
      </c>
      <c r="K765" s="5" t="str">
        <f>OBV!G765</f>
        <v>STRONG</v>
      </c>
      <c r="L765" s="5" t="str">
        <f>OBV!H765</f>
        <v>CONFIRMED BULLISH</v>
      </c>
      <c r="M765" s="7">
        <f t="shared" si="110"/>
        <v>25</v>
      </c>
      <c r="N765" s="7">
        <f t="shared" si="111"/>
        <v>100</v>
      </c>
      <c r="O765" s="7">
        <f t="shared" si="112"/>
        <v>50</v>
      </c>
      <c r="P765" s="7">
        <f t="shared" si="113"/>
        <v>100</v>
      </c>
      <c r="Q765" s="8">
        <f t="shared" si="114"/>
        <v>66.25</v>
      </c>
      <c r="R765" s="8">
        <f t="shared" si="115"/>
        <v>67.5</v>
      </c>
      <c r="S765" s="8">
        <f t="shared" si="116"/>
        <v>76.25</v>
      </c>
      <c r="T765" s="8">
        <f t="shared" si="117"/>
        <v>68.75</v>
      </c>
      <c r="U765" s="7">
        <f t="shared" si="118"/>
        <v>70</v>
      </c>
      <c r="V765" s="7">
        <f t="shared" si="119"/>
        <v>69.6875</v>
      </c>
    </row>
    <row r="766" spans="1:22" ht="13.5" x14ac:dyDescent="0.25">
      <c r="A766" s="3">
        <f>RSI!A766</f>
        <v>45714</v>
      </c>
      <c r="B766" s="2">
        <f>RSI!B766</f>
        <v>20.790800000000001</v>
      </c>
      <c r="C766" s="2">
        <f>RSI!I766</f>
        <v>56.028246257258509</v>
      </c>
      <c r="D766" s="2">
        <f>MACD!E766</f>
        <v>-3.0953795744725454E-2</v>
      </c>
      <c r="E766" s="2">
        <f>MACD!F766</f>
        <v>0.13018959577916581</v>
      </c>
      <c r="F766" s="2">
        <f>'Moving Avg'!D766</f>
        <v>20.526760000000003</v>
      </c>
      <c r="G766" s="2">
        <f>'Moving Avg'!F766</f>
        <v>20.165129999999998</v>
      </c>
      <c r="H766" s="2">
        <f>'Moving Avg'!G766</f>
        <v>20.100312000000002</v>
      </c>
      <c r="I766" s="2">
        <f>'Moving Avg'!H766</f>
        <v>18.110075000000016</v>
      </c>
      <c r="J766" s="5" t="str">
        <f>OBV!F766</f>
        <v>BULLISH</v>
      </c>
      <c r="K766" s="5" t="str">
        <f>OBV!G766</f>
        <v>STRONG</v>
      </c>
      <c r="L766" s="5" t="str">
        <f>OBV!H766</f>
        <v>CONFIRMED BULLISH</v>
      </c>
      <c r="M766" s="7">
        <f t="shared" si="110"/>
        <v>25</v>
      </c>
      <c r="N766" s="7">
        <f t="shared" si="111"/>
        <v>100</v>
      </c>
      <c r="O766" s="7">
        <f t="shared" si="112"/>
        <v>50</v>
      </c>
      <c r="P766" s="7">
        <f t="shared" si="113"/>
        <v>100</v>
      </c>
      <c r="Q766" s="8">
        <f t="shared" si="114"/>
        <v>66.25</v>
      </c>
      <c r="R766" s="8">
        <f t="shared" si="115"/>
        <v>67.5</v>
      </c>
      <c r="S766" s="8">
        <f t="shared" si="116"/>
        <v>76.25</v>
      </c>
      <c r="T766" s="8">
        <f t="shared" si="117"/>
        <v>68.75</v>
      </c>
      <c r="U766" s="7">
        <f t="shared" si="118"/>
        <v>70</v>
      </c>
      <c r="V766" s="7">
        <f t="shared" si="119"/>
        <v>69.6875</v>
      </c>
    </row>
    <row r="767" spans="1:22" ht="13.5" x14ac:dyDescent="0.25">
      <c r="A767" s="3">
        <f>RSI!A767</f>
        <v>45715</v>
      </c>
      <c r="B767" s="2">
        <f>RSI!B767</f>
        <v>20.717400000000001</v>
      </c>
      <c r="C767" s="2">
        <f>RSI!I767</f>
        <v>55.192060731257932</v>
      </c>
      <c r="D767" s="2">
        <f>MACD!E767</f>
        <v>-9.5002523758463298E-2</v>
      </c>
      <c r="E767" s="2">
        <f>MACD!F767</f>
        <v>8.515117187163998E-2</v>
      </c>
      <c r="F767" s="2">
        <f>'Moving Avg'!D767</f>
        <v>20.559760000000001</v>
      </c>
      <c r="G767" s="2">
        <f>'Moving Avg'!F767</f>
        <v>20.193544999999993</v>
      </c>
      <c r="H767" s="2">
        <f>'Moving Avg'!G767</f>
        <v>20.111312000000002</v>
      </c>
      <c r="I767" s="2">
        <f>'Moving Avg'!H767</f>
        <v>18.125697500000015</v>
      </c>
      <c r="J767" s="5" t="str">
        <f>OBV!F767</f>
        <v>BULLISH</v>
      </c>
      <c r="K767" s="5" t="str">
        <f>OBV!G767</f>
        <v>STRONG</v>
      </c>
      <c r="L767" s="5" t="str">
        <f>OBV!H767</f>
        <v>CONFIRMED BULLISH</v>
      </c>
      <c r="M767" s="7">
        <f t="shared" si="110"/>
        <v>25</v>
      </c>
      <c r="N767" s="7">
        <f t="shared" si="111"/>
        <v>100</v>
      </c>
      <c r="O767" s="7">
        <f t="shared" si="112"/>
        <v>50</v>
      </c>
      <c r="P767" s="7">
        <f t="shared" si="113"/>
        <v>100</v>
      </c>
      <c r="Q767" s="8">
        <f t="shared" si="114"/>
        <v>66.25</v>
      </c>
      <c r="R767" s="8">
        <f t="shared" si="115"/>
        <v>67.5</v>
      </c>
      <c r="S767" s="8">
        <f t="shared" si="116"/>
        <v>76.25</v>
      </c>
      <c r="T767" s="8">
        <f t="shared" si="117"/>
        <v>68.75</v>
      </c>
      <c r="U767" s="7">
        <f t="shared" si="118"/>
        <v>70</v>
      </c>
      <c r="V767" s="7">
        <f t="shared" si="119"/>
        <v>69.6875</v>
      </c>
    </row>
    <row r="768" spans="1:22" ht="13.5" x14ac:dyDescent="0.25">
      <c r="A768" s="3">
        <f>RSI!A768</f>
        <v>45716</v>
      </c>
      <c r="B768" s="2">
        <f>RSI!B768</f>
        <v>20.708300000000001</v>
      </c>
      <c r="C768" s="2">
        <f>RSI!I768</f>
        <v>55.082302343888301</v>
      </c>
      <c r="D768" s="2">
        <f>MACD!E768</f>
        <v>-0.29673127050702064</v>
      </c>
      <c r="E768" s="2">
        <f>MACD!F768</f>
        <v>8.7746833959078605E-3</v>
      </c>
      <c r="F768" s="2">
        <f>'Moving Avg'!D768</f>
        <v>20.68628</v>
      </c>
      <c r="G768" s="2">
        <f>'Moving Avg'!F768</f>
        <v>20.211879999999997</v>
      </c>
      <c r="H768" s="2">
        <f>'Moving Avg'!G768</f>
        <v>20.122130000000002</v>
      </c>
      <c r="I768" s="2">
        <f>'Moving Avg'!H768</f>
        <v>18.140144500000016</v>
      </c>
      <c r="J768" s="5" t="str">
        <f>OBV!F768</f>
        <v>BULLISH</v>
      </c>
      <c r="K768" s="5" t="str">
        <f>OBV!G768</f>
        <v>NEUTRAL</v>
      </c>
      <c r="L768" s="5" t="str">
        <f>OBV!H768</f>
        <v>CONFIRMED BULLISH</v>
      </c>
      <c r="M768" s="7">
        <f t="shared" si="110"/>
        <v>25</v>
      </c>
      <c r="N768" s="7">
        <f t="shared" si="111"/>
        <v>100</v>
      </c>
      <c r="O768" s="7">
        <f t="shared" si="112"/>
        <v>50</v>
      </c>
      <c r="P768" s="7">
        <f t="shared" si="113"/>
        <v>83.5</v>
      </c>
      <c r="Q768" s="8">
        <f t="shared" si="114"/>
        <v>63.774999999999999</v>
      </c>
      <c r="R768" s="8">
        <f t="shared" si="115"/>
        <v>63.375</v>
      </c>
      <c r="S768" s="8">
        <f t="shared" si="116"/>
        <v>68.825000000000003</v>
      </c>
      <c r="T768" s="8">
        <f t="shared" si="117"/>
        <v>64.625</v>
      </c>
      <c r="U768" s="7">
        <f t="shared" si="118"/>
        <v>65.325000000000003</v>
      </c>
      <c r="V768" s="7">
        <f t="shared" si="119"/>
        <v>65.150000000000006</v>
      </c>
    </row>
    <row r="769" spans="1:22" ht="13.5" x14ac:dyDescent="0.25">
      <c r="A769" s="3">
        <f>RSI!A769</f>
        <v>45719</v>
      </c>
      <c r="B769" s="2">
        <f>RSI!B769</f>
        <v>21.0291</v>
      </c>
      <c r="C769" s="2">
        <f>RSI!I769</f>
        <v>58.235465231705753</v>
      </c>
      <c r="D769" s="2">
        <f>MACD!E769</f>
        <v>-0.38244659892247412</v>
      </c>
      <c r="E769" s="2">
        <f>MACD!F769</f>
        <v>-6.9469573067768547E-2</v>
      </c>
      <c r="F769" s="2">
        <f>'Moving Avg'!D769</f>
        <v>20.812779999999997</v>
      </c>
      <c r="G769" s="2">
        <f>'Moving Avg'!F769</f>
        <v>20.282464999999995</v>
      </c>
      <c r="H769" s="2">
        <f>'Moving Avg'!G769</f>
        <v>20.157698</v>
      </c>
      <c r="I769" s="2">
        <f>'Moving Avg'!H769</f>
        <v>18.156239000000017</v>
      </c>
      <c r="J769" s="5" t="str">
        <f>OBV!F769</f>
        <v>BULLISH</v>
      </c>
      <c r="K769" s="5" t="str">
        <f>OBV!G769</f>
        <v>NEUTRAL</v>
      </c>
      <c r="L769" s="5" t="str">
        <f>OBV!H769</f>
        <v>CONFIRMED BULLISH</v>
      </c>
      <c r="M769" s="7">
        <f t="shared" si="110"/>
        <v>25</v>
      </c>
      <c r="N769" s="7">
        <f t="shared" si="111"/>
        <v>100</v>
      </c>
      <c r="O769" s="7">
        <f t="shared" si="112"/>
        <v>50</v>
      </c>
      <c r="P769" s="7">
        <f t="shared" si="113"/>
        <v>83.5</v>
      </c>
      <c r="Q769" s="8">
        <f t="shared" si="114"/>
        <v>63.774999999999999</v>
      </c>
      <c r="R769" s="8">
        <f t="shared" si="115"/>
        <v>63.375</v>
      </c>
      <c r="S769" s="8">
        <f t="shared" si="116"/>
        <v>68.825000000000003</v>
      </c>
      <c r="T769" s="8">
        <f t="shared" si="117"/>
        <v>64.625</v>
      </c>
      <c r="U769" s="7">
        <f t="shared" si="118"/>
        <v>65.325000000000003</v>
      </c>
      <c r="V769" s="7">
        <f t="shared" si="119"/>
        <v>65.150000000000006</v>
      </c>
    </row>
    <row r="770" spans="1:22" ht="13.5" x14ac:dyDescent="0.25">
      <c r="A770" s="3">
        <f>RSI!A770</f>
        <v>45720</v>
      </c>
      <c r="B770" s="2">
        <f>RSI!B770</f>
        <v>20.662400000000002</v>
      </c>
      <c r="C770" s="2">
        <f>RSI!I770</f>
        <v>53.603323197232051</v>
      </c>
      <c r="D770" s="2">
        <f>MACD!E770</f>
        <v>-0.29679910296395562</v>
      </c>
      <c r="E770" s="2">
        <f>MACD!F770</f>
        <v>-0.11493547904700596</v>
      </c>
      <c r="F770" s="2">
        <f>'Moving Avg'!D770</f>
        <v>20.781600000000001</v>
      </c>
      <c r="G770" s="2">
        <f>'Moving Avg'!F770</f>
        <v>20.316380000000002</v>
      </c>
      <c r="H770" s="2">
        <f>'Moving Avg'!G770</f>
        <v>20.185932000000001</v>
      </c>
      <c r="I770" s="2">
        <f>'Moving Avg'!H770</f>
        <v>18.17480250000002</v>
      </c>
      <c r="J770" s="5" t="str">
        <f>OBV!F770</f>
        <v>BEARISH</v>
      </c>
      <c r="K770" s="5" t="str">
        <f>OBV!G770</f>
        <v>WEAK</v>
      </c>
      <c r="L770" s="5" t="str">
        <f>OBV!H770</f>
        <v>CONFIRMED BEARISH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100</v>
      </c>
      <c r="O770" s="7">
        <f t="shared" ref="O770:O833" si="122">IF(F770-I770&gt;10,100,IF(F770-I770&gt;5,75, IF(F770-I770&gt;0,50,0)))</f>
        <v>50</v>
      </c>
      <c r="P770" s="7">
        <f t="shared" ref="P770:P833" si="123">IF(L770="confirmed bullish", 34, IF(L770="bullish divergence",17, 0))+IF(J770="bullish",33,IF(J770="bearish",0,16.5))+IF(K770="strong",33,IF(K770="weak",0,16.5))</f>
        <v>0</v>
      </c>
      <c r="Q770" s="8">
        <f t="shared" si="114"/>
        <v>51.25</v>
      </c>
      <c r="R770" s="8">
        <f t="shared" si="115"/>
        <v>42.5</v>
      </c>
      <c r="S770" s="8">
        <f t="shared" si="116"/>
        <v>31.25</v>
      </c>
      <c r="T770" s="8">
        <f t="shared" si="117"/>
        <v>43.75</v>
      </c>
      <c r="U770" s="7">
        <f t="shared" si="118"/>
        <v>41.666666666666664</v>
      </c>
      <c r="V770" s="7">
        <f t="shared" si="119"/>
        <v>42.1875</v>
      </c>
    </row>
    <row r="771" spans="1:22" ht="13.5" x14ac:dyDescent="0.25">
      <c r="A771" s="3">
        <f>RSI!A771</f>
        <v>45721</v>
      </c>
      <c r="B771" s="2">
        <f>RSI!B771</f>
        <v>20.9649</v>
      </c>
      <c r="C771" s="2">
        <f>RSI!I771</f>
        <v>56.665480233217885</v>
      </c>
      <c r="D771" s="2">
        <f>MACD!E771</f>
        <v>-0.31207814056951477</v>
      </c>
      <c r="E771" s="2">
        <f>MACD!F771</f>
        <v>-0.15436401135150774</v>
      </c>
      <c r="F771" s="2">
        <f>'Moving Avg'!D771</f>
        <v>20.816420000000001</v>
      </c>
      <c r="G771" s="2">
        <f>'Moving Avg'!F771</f>
        <v>20.364044999999997</v>
      </c>
      <c r="H771" s="2">
        <f>'Moving Avg'!G771</f>
        <v>20.220216000000004</v>
      </c>
      <c r="I771" s="2">
        <f>'Moving Avg'!H771</f>
        <v>18.190532500000021</v>
      </c>
      <c r="J771" s="5" t="str">
        <f>OBV!F771</f>
        <v>BEARISH</v>
      </c>
      <c r="K771" s="5" t="str">
        <f>OBV!G771</f>
        <v>NEUTRAL</v>
      </c>
      <c r="L771" s="5" t="str">
        <f>OBV!H771</f>
        <v>BEARISH DIVERGENCE</v>
      </c>
      <c r="M771" s="7">
        <f t="shared" si="120"/>
        <v>25</v>
      </c>
      <c r="N771" s="7">
        <f t="shared" si="121"/>
        <v>100</v>
      </c>
      <c r="O771" s="7">
        <f t="shared" si="122"/>
        <v>50</v>
      </c>
      <c r="P771" s="7">
        <f t="shared" si="123"/>
        <v>16.5</v>
      </c>
      <c r="Q771" s="8">
        <f t="shared" ref="Q771:Q834" si="124">0.35*M771+N771*0.35+O771*0.15+P771*0.15</f>
        <v>53.725000000000001</v>
      </c>
      <c r="R771" s="8">
        <f t="shared" ref="R771:R834" si="125">M771*0.2+N771*0.2+O771*0.35+P771*0.25</f>
        <v>46.625</v>
      </c>
      <c r="S771" s="8">
        <f t="shared" ref="S771:S834" si="126">M771*0.15+N771*0.15+O771*0.25+P771*0.45</f>
        <v>38.674999999999997</v>
      </c>
      <c r="T771" s="8">
        <f t="shared" ref="T771:T834" si="127">0.25*SUM(M771:P771)</f>
        <v>47.875</v>
      </c>
      <c r="U771" s="7">
        <f t="shared" ref="U771:U834" si="128">SUM(Q771:S771)/3</f>
        <v>46.341666666666661</v>
      </c>
      <c r="V771" s="7">
        <f t="shared" ref="V771:V834" si="129">SUM(Q771:T771)/4</f>
        <v>46.724999999999994</v>
      </c>
    </row>
    <row r="772" spans="1:22" ht="13.5" x14ac:dyDescent="0.25">
      <c r="A772" s="3">
        <f>RSI!A772</f>
        <v>45722</v>
      </c>
      <c r="B772" s="2">
        <f>RSI!B772</f>
        <v>20.9374</v>
      </c>
      <c r="C772" s="2">
        <f>RSI!I772</f>
        <v>56.301687521513394</v>
      </c>
      <c r="D772" s="2">
        <f>MACD!E772</f>
        <v>-0.28137564136510207</v>
      </c>
      <c r="E772" s="2">
        <f>MACD!F772</f>
        <v>-0.17976633735422662</v>
      </c>
      <c r="F772" s="2">
        <f>'Moving Avg'!D772</f>
        <v>20.860419999999998</v>
      </c>
      <c r="G772" s="2">
        <f>'Moving Avg'!F772</f>
        <v>20.393835000000003</v>
      </c>
      <c r="H772" s="2">
        <f>'Moving Avg'!G772</f>
        <v>20.253950000000003</v>
      </c>
      <c r="I772" s="2">
        <f>'Moving Avg'!H772</f>
        <v>18.206342500000019</v>
      </c>
      <c r="J772" s="5" t="str">
        <f>OBV!F772</f>
        <v>BEARISH</v>
      </c>
      <c r="K772" s="5" t="str">
        <f>OBV!G772</f>
        <v>NEUTRAL</v>
      </c>
      <c r="L772" s="5" t="str">
        <f>OBV!H772</f>
        <v>BEARISH DIVERGENCE</v>
      </c>
      <c r="M772" s="7">
        <f t="shared" si="120"/>
        <v>25</v>
      </c>
      <c r="N772" s="7">
        <f t="shared" si="121"/>
        <v>100</v>
      </c>
      <c r="O772" s="7">
        <f t="shared" si="122"/>
        <v>50</v>
      </c>
      <c r="P772" s="7">
        <f t="shared" si="123"/>
        <v>16.5</v>
      </c>
      <c r="Q772" s="8">
        <f t="shared" si="124"/>
        <v>53.725000000000001</v>
      </c>
      <c r="R772" s="8">
        <f t="shared" si="125"/>
        <v>46.625</v>
      </c>
      <c r="S772" s="8">
        <f t="shared" si="126"/>
        <v>38.674999999999997</v>
      </c>
      <c r="T772" s="8">
        <f t="shared" si="127"/>
        <v>47.875</v>
      </c>
      <c r="U772" s="7">
        <f t="shared" si="128"/>
        <v>46.341666666666661</v>
      </c>
      <c r="V772" s="7">
        <f t="shared" si="129"/>
        <v>46.724999999999994</v>
      </c>
    </row>
    <row r="773" spans="1:22" ht="13.5" x14ac:dyDescent="0.25">
      <c r="A773" s="3">
        <f>RSI!A773</f>
        <v>45723</v>
      </c>
      <c r="B773" s="2">
        <f>RSI!B773</f>
        <v>20.9558</v>
      </c>
      <c r="C773" s="2">
        <f>RSI!I773</f>
        <v>56.502904900190458</v>
      </c>
      <c r="D773" s="2">
        <f>MACD!E773</f>
        <v>-0.33320330561959466</v>
      </c>
      <c r="E773" s="2">
        <f>MACD!F773</f>
        <v>-0.21045373100730025</v>
      </c>
      <c r="F773" s="2">
        <f>'Moving Avg'!D773</f>
        <v>20.90992</v>
      </c>
      <c r="G773" s="2">
        <f>'Moving Avg'!F773</f>
        <v>20.455715000000001</v>
      </c>
      <c r="H773" s="2">
        <f>'Moving Avg'!G773</f>
        <v>20.288052000000004</v>
      </c>
      <c r="I773" s="2">
        <f>'Moving Avg'!H773</f>
        <v>18.222374500000019</v>
      </c>
      <c r="J773" s="5" t="str">
        <f>OBV!F773</f>
        <v>BULLISH</v>
      </c>
      <c r="K773" s="5" t="str">
        <f>OBV!G773</f>
        <v>NEUTRAL</v>
      </c>
      <c r="L773" s="5" t="str">
        <f>OBV!H773</f>
        <v>CONFIRMED BULLISH</v>
      </c>
      <c r="M773" s="7">
        <f t="shared" si="120"/>
        <v>25</v>
      </c>
      <c r="N773" s="7">
        <f t="shared" si="121"/>
        <v>100</v>
      </c>
      <c r="O773" s="7">
        <f t="shared" si="122"/>
        <v>50</v>
      </c>
      <c r="P773" s="7">
        <f t="shared" si="123"/>
        <v>83.5</v>
      </c>
      <c r="Q773" s="8">
        <f t="shared" si="124"/>
        <v>63.774999999999999</v>
      </c>
      <c r="R773" s="8">
        <f t="shared" si="125"/>
        <v>63.375</v>
      </c>
      <c r="S773" s="8">
        <f t="shared" si="126"/>
        <v>68.825000000000003</v>
      </c>
      <c r="T773" s="8">
        <f t="shared" si="127"/>
        <v>64.625</v>
      </c>
      <c r="U773" s="7">
        <f t="shared" si="128"/>
        <v>65.325000000000003</v>
      </c>
      <c r="V773" s="7">
        <f t="shared" si="129"/>
        <v>65.150000000000006</v>
      </c>
    </row>
    <row r="774" spans="1:22" ht="13.5" x14ac:dyDescent="0.25">
      <c r="A774" s="3">
        <f>RSI!A774</f>
        <v>45726</v>
      </c>
      <c r="B774" s="2">
        <f>RSI!B774</f>
        <v>20.9558</v>
      </c>
      <c r="C774" s="2">
        <f>RSI!I774</f>
        <v>56.502904900190458</v>
      </c>
      <c r="D774" s="2">
        <f>MACD!E774</f>
        <v>-0.3306722356694749</v>
      </c>
      <c r="E774" s="2">
        <f>MACD!F774</f>
        <v>-0.23449743193973521</v>
      </c>
      <c r="F774" s="2">
        <f>'Moving Avg'!D774</f>
        <v>20.89526</v>
      </c>
      <c r="G774" s="2">
        <f>'Moving Avg'!F774</f>
        <v>20.484595000000002</v>
      </c>
      <c r="H774" s="2">
        <f>'Moving Avg'!G774</f>
        <v>20.31757</v>
      </c>
      <c r="I774" s="2">
        <f>'Moving Avg'!H774</f>
        <v>18.238406500000018</v>
      </c>
      <c r="J774" s="5" t="str">
        <f>OBV!F774</f>
        <v>BULLISH</v>
      </c>
      <c r="K774" s="5" t="str">
        <f>OBV!G774</f>
        <v>NEUTRAL</v>
      </c>
      <c r="L774" s="5" t="str">
        <f>OBV!H774</f>
        <v>BULLISH DIVERGENCE</v>
      </c>
      <c r="M774" s="7">
        <f t="shared" si="120"/>
        <v>25</v>
      </c>
      <c r="N774" s="7">
        <f t="shared" si="121"/>
        <v>100</v>
      </c>
      <c r="O774" s="7">
        <f t="shared" si="122"/>
        <v>50</v>
      </c>
      <c r="P774" s="7">
        <f t="shared" si="123"/>
        <v>66.5</v>
      </c>
      <c r="Q774" s="8">
        <f t="shared" si="124"/>
        <v>61.225000000000001</v>
      </c>
      <c r="R774" s="8">
        <f t="shared" si="125"/>
        <v>59.125</v>
      </c>
      <c r="S774" s="8">
        <f t="shared" si="126"/>
        <v>61.174999999999997</v>
      </c>
      <c r="T774" s="8">
        <f t="shared" si="127"/>
        <v>60.375</v>
      </c>
      <c r="U774" s="7">
        <f t="shared" si="128"/>
        <v>60.508333333333326</v>
      </c>
      <c r="V774" s="7">
        <f t="shared" si="129"/>
        <v>60.474999999999994</v>
      </c>
    </row>
    <row r="775" spans="1:22" ht="13.5" x14ac:dyDescent="0.25">
      <c r="A775" s="3">
        <f>RSI!A775</f>
        <v>45727</v>
      </c>
      <c r="B775" s="2">
        <f>RSI!B775</f>
        <v>20.616599999999998</v>
      </c>
      <c r="C775" s="2">
        <f>RSI!I775</f>
        <v>51.43883881364453</v>
      </c>
      <c r="D775" s="2">
        <f>MACD!E775</f>
        <v>-0.2412906596610398</v>
      </c>
      <c r="E775" s="2">
        <f>MACD!F775</f>
        <v>-0.23585607748399615</v>
      </c>
      <c r="F775" s="2">
        <f>'Moving Avg'!D775</f>
        <v>20.886099999999999</v>
      </c>
      <c r="G775" s="2">
        <f>'Moving Avg'!F775</f>
        <v>20.502470000000002</v>
      </c>
      <c r="H775" s="2">
        <f>'Moving Avg'!G775</f>
        <v>20.344888000000005</v>
      </c>
      <c r="I775" s="2">
        <f>'Moving Avg'!H775</f>
        <v>18.254568000000017</v>
      </c>
      <c r="J775" s="5" t="str">
        <f>OBV!F775</f>
        <v>BULLISH</v>
      </c>
      <c r="K775" s="5" t="str">
        <f>OBV!G775</f>
        <v>NEUTRAL</v>
      </c>
      <c r="L775" s="5" t="str">
        <f>OBV!H775</f>
        <v>BULLISH DIVERGENCE</v>
      </c>
      <c r="M775" s="7">
        <f t="shared" si="120"/>
        <v>25</v>
      </c>
      <c r="N775" s="7">
        <f t="shared" si="121"/>
        <v>45</v>
      </c>
      <c r="O775" s="7">
        <f t="shared" si="122"/>
        <v>50</v>
      </c>
      <c r="P775" s="7">
        <f t="shared" si="123"/>
        <v>66.5</v>
      </c>
      <c r="Q775" s="8">
        <f t="shared" si="124"/>
        <v>41.975000000000001</v>
      </c>
      <c r="R775" s="8">
        <f t="shared" si="125"/>
        <v>48.125</v>
      </c>
      <c r="S775" s="8">
        <f t="shared" si="126"/>
        <v>52.924999999999997</v>
      </c>
      <c r="T775" s="8">
        <f t="shared" si="127"/>
        <v>46.625</v>
      </c>
      <c r="U775" s="7">
        <f t="shared" si="128"/>
        <v>47.67499999999999</v>
      </c>
      <c r="V775" s="7">
        <f t="shared" si="129"/>
        <v>47.412499999999994</v>
      </c>
    </row>
    <row r="776" spans="1:22" ht="13.5" x14ac:dyDescent="0.25">
      <c r="A776" s="3">
        <f>RSI!A776</f>
        <v>45728</v>
      </c>
      <c r="B776" s="2">
        <f>RSI!B776</f>
        <v>20.882400000000001</v>
      </c>
      <c r="C776" s="2">
        <f>RSI!I776</f>
        <v>54.85341867292405</v>
      </c>
      <c r="D776" s="2">
        <f>MACD!E776</f>
        <v>-0.19013369088336773</v>
      </c>
      <c r="E776" s="2">
        <f>MACD!F776</f>
        <v>-0.22671160016387046</v>
      </c>
      <c r="F776" s="2">
        <f>'Moving Avg'!D776</f>
        <v>20.869599999999998</v>
      </c>
      <c r="G776" s="2">
        <f>'Moving Avg'!F776</f>
        <v>20.543260000000004</v>
      </c>
      <c r="H776" s="2">
        <f>'Moving Avg'!G776</f>
        <v>20.377522000000003</v>
      </c>
      <c r="I776" s="2">
        <f>'Moving Avg'!H776</f>
        <v>18.270233000000015</v>
      </c>
      <c r="J776" s="5" t="str">
        <f>OBV!F776</f>
        <v>BULLISH</v>
      </c>
      <c r="K776" s="5" t="str">
        <f>OBV!G776</f>
        <v>NEUTRAL</v>
      </c>
      <c r="L776" s="5" t="str">
        <f>OBV!H776</f>
        <v>BULLISH DIVERGENCE</v>
      </c>
      <c r="M776" s="7">
        <f t="shared" si="120"/>
        <v>25</v>
      </c>
      <c r="N776" s="7">
        <f t="shared" si="121"/>
        <v>0</v>
      </c>
      <c r="O776" s="7">
        <f t="shared" si="122"/>
        <v>50</v>
      </c>
      <c r="P776" s="7">
        <f t="shared" si="123"/>
        <v>66.5</v>
      </c>
      <c r="Q776" s="8">
        <f t="shared" si="124"/>
        <v>26.225000000000001</v>
      </c>
      <c r="R776" s="8">
        <f t="shared" si="125"/>
        <v>39.125</v>
      </c>
      <c r="S776" s="8">
        <f t="shared" si="126"/>
        <v>46.174999999999997</v>
      </c>
      <c r="T776" s="8">
        <f t="shared" si="127"/>
        <v>35.375</v>
      </c>
      <c r="U776" s="7">
        <f t="shared" si="128"/>
        <v>37.174999999999997</v>
      </c>
      <c r="V776" s="7">
        <f t="shared" si="129"/>
        <v>36.724999999999994</v>
      </c>
    </row>
    <row r="777" spans="1:22" ht="13.5" x14ac:dyDescent="0.25">
      <c r="A777" s="3">
        <f>RSI!A777</f>
        <v>45729</v>
      </c>
      <c r="B777" s="2">
        <f>RSI!B777</f>
        <v>20.579899999999999</v>
      </c>
      <c r="C777" s="2">
        <f>RSI!I777</f>
        <v>50.501252708704975</v>
      </c>
      <c r="D777" s="2">
        <f>MACD!E777</f>
        <v>-0.1378154539107328</v>
      </c>
      <c r="E777" s="2">
        <f>MACD!F777</f>
        <v>-0.20893237091324293</v>
      </c>
      <c r="F777" s="2">
        <f>'Moving Avg'!D777</f>
        <v>20.798099999999998</v>
      </c>
      <c r="G777" s="2">
        <f>'Moving Avg'!F777</f>
        <v>20.571675000000003</v>
      </c>
      <c r="H777" s="2">
        <f>'Moving Avg'!G777</f>
        <v>20.40044</v>
      </c>
      <c r="I777" s="2">
        <f>'Moving Avg'!H777</f>
        <v>18.287906000000017</v>
      </c>
      <c r="J777" s="5" t="str">
        <f>OBV!F777</f>
        <v>BULLISH</v>
      </c>
      <c r="K777" s="5" t="str">
        <f>OBV!G777</f>
        <v>NEUTRAL</v>
      </c>
      <c r="L777" s="5" t="str">
        <f>OBV!H777</f>
        <v>BULLISH DIVERGENCE</v>
      </c>
      <c r="M777" s="7">
        <f t="shared" si="120"/>
        <v>25</v>
      </c>
      <c r="N777" s="7">
        <f t="shared" si="121"/>
        <v>0</v>
      </c>
      <c r="O777" s="7">
        <f t="shared" si="122"/>
        <v>50</v>
      </c>
      <c r="P777" s="7">
        <f t="shared" si="123"/>
        <v>66.5</v>
      </c>
      <c r="Q777" s="8">
        <f t="shared" si="124"/>
        <v>26.225000000000001</v>
      </c>
      <c r="R777" s="8">
        <f t="shared" si="125"/>
        <v>39.125</v>
      </c>
      <c r="S777" s="8">
        <f t="shared" si="126"/>
        <v>46.174999999999997</v>
      </c>
      <c r="T777" s="8">
        <f t="shared" si="127"/>
        <v>35.375</v>
      </c>
      <c r="U777" s="7">
        <f t="shared" si="128"/>
        <v>37.174999999999997</v>
      </c>
      <c r="V777" s="7">
        <f t="shared" si="129"/>
        <v>36.724999999999994</v>
      </c>
    </row>
    <row r="778" spans="1:22" ht="13.5" x14ac:dyDescent="0.25">
      <c r="A778" s="3">
        <f>RSI!A778</f>
        <v>45730</v>
      </c>
      <c r="B778" s="2">
        <f>RSI!B778</f>
        <v>20.854900000000001</v>
      </c>
      <c r="C778" s="2">
        <f>RSI!I778</f>
        <v>54.069042403854326</v>
      </c>
      <c r="D778" s="2">
        <f>MACD!E778</f>
        <v>-0.11545825452863312</v>
      </c>
      <c r="E778" s="2">
        <f>MACD!F778</f>
        <v>-0.19023754763632097</v>
      </c>
      <c r="F778" s="2">
        <f>'Moving Avg'!D778</f>
        <v>20.777920000000002</v>
      </c>
      <c r="G778" s="2">
        <f>'Moving Avg'!F778</f>
        <v>20.661049999999999</v>
      </c>
      <c r="H778" s="2">
        <f>'Moving Avg'!G778</f>
        <v>20.418039999999998</v>
      </c>
      <c r="I778" s="2">
        <f>'Moving Avg'!H778</f>
        <v>18.306954000000015</v>
      </c>
      <c r="J778" s="5" t="str">
        <f>OBV!F778</f>
        <v>BULLISH</v>
      </c>
      <c r="K778" s="5" t="str">
        <f>OBV!G778</f>
        <v>NEUTRAL</v>
      </c>
      <c r="L778" s="5" t="str">
        <f>OBV!H778</f>
        <v>BULLISH DIVERGENCE</v>
      </c>
      <c r="M778" s="7">
        <f t="shared" si="120"/>
        <v>25</v>
      </c>
      <c r="N778" s="7">
        <f t="shared" si="121"/>
        <v>0</v>
      </c>
      <c r="O778" s="7">
        <f t="shared" si="122"/>
        <v>50</v>
      </c>
      <c r="P778" s="7">
        <f t="shared" si="123"/>
        <v>66.5</v>
      </c>
      <c r="Q778" s="8">
        <f t="shared" si="124"/>
        <v>26.225000000000001</v>
      </c>
      <c r="R778" s="8">
        <f t="shared" si="125"/>
        <v>39.125</v>
      </c>
      <c r="S778" s="8">
        <f t="shared" si="126"/>
        <v>46.174999999999997</v>
      </c>
      <c r="T778" s="8">
        <f t="shared" si="127"/>
        <v>35.375</v>
      </c>
      <c r="U778" s="7">
        <f t="shared" si="128"/>
        <v>37.174999999999997</v>
      </c>
      <c r="V778" s="7">
        <f t="shared" si="129"/>
        <v>36.724999999999994</v>
      </c>
    </row>
    <row r="779" spans="1:22" ht="13.5" x14ac:dyDescent="0.25">
      <c r="A779" s="3">
        <f>RSI!A779</f>
        <v>45733</v>
      </c>
      <c r="B779" s="2">
        <f>RSI!B779</f>
        <v>20.799900000000001</v>
      </c>
      <c r="C779" s="2">
        <f>RSI!I779</f>
        <v>53.24247560191575</v>
      </c>
      <c r="D779" s="2">
        <f>MACD!E779</f>
        <v>-4.4868901684775864E-2</v>
      </c>
      <c r="E779" s="2">
        <f>MACD!F779</f>
        <v>-0.16116381844601196</v>
      </c>
      <c r="F779" s="2">
        <f>'Moving Avg'!D779</f>
        <v>20.746739999999999</v>
      </c>
      <c r="G779" s="2">
        <f>'Moving Avg'!F779</f>
        <v>20.711465</v>
      </c>
      <c r="H779" s="2">
        <f>'Moving Avg'!G779</f>
        <v>20.436373999999997</v>
      </c>
      <c r="I779" s="2">
        <f>'Moving Avg'!H779</f>
        <v>18.322293500000015</v>
      </c>
      <c r="J779" s="5" t="str">
        <f>OBV!F779</f>
        <v>BULLISH</v>
      </c>
      <c r="K779" s="5" t="str">
        <f>OBV!G779</f>
        <v>NEUTRAL</v>
      </c>
      <c r="L779" s="5" t="str">
        <f>OBV!H779</f>
        <v>BULLISH DIVERGENCE</v>
      </c>
      <c r="M779" s="7">
        <f t="shared" si="120"/>
        <v>25</v>
      </c>
      <c r="N779" s="7">
        <f t="shared" si="121"/>
        <v>0</v>
      </c>
      <c r="O779" s="7">
        <f t="shared" si="122"/>
        <v>50</v>
      </c>
      <c r="P779" s="7">
        <f t="shared" si="123"/>
        <v>66.5</v>
      </c>
      <c r="Q779" s="8">
        <f t="shared" si="124"/>
        <v>26.225000000000001</v>
      </c>
      <c r="R779" s="8">
        <f t="shared" si="125"/>
        <v>39.125</v>
      </c>
      <c r="S779" s="8">
        <f t="shared" si="126"/>
        <v>46.174999999999997</v>
      </c>
      <c r="T779" s="8">
        <f t="shared" si="127"/>
        <v>35.375</v>
      </c>
      <c r="U779" s="7">
        <f t="shared" si="128"/>
        <v>37.174999999999997</v>
      </c>
      <c r="V779" s="7">
        <f t="shared" si="129"/>
        <v>36.724999999999994</v>
      </c>
    </row>
    <row r="780" spans="1:22" ht="13.5" x14ac:dyDescent="0.25">
      <c r="A780" s="3">
        <f>RSI!A780</f>
        <v>45734</v>
      </c>
      <c r="B780" s="2">
        <f>RSI!B780</f>
        <v>20.845800000000001</v>
      </c>
      <c r="C780" s="2">
        <f>RSI!I780</f>
        <v>53.876183608734003</v>
      </c>
      <c r="D780" s="2">
        <f>MACD!E780</f>
        <v>-4.6255945448884006E-2</v>
      </c>
      <c r="E780" s="2">
        <f>MACD!F780</f>
        <v>-0.13818224384658637</v>
      </c>
      <c r="F780" s="2">
        <f>'Moving Avg'!D780</f>
        <v>20.792579999999997</v>
      </c>
      <c r="G780" s="2">
        <f>'Moving Avg'!F780</f>
        <v>20.720175000000001</v>
      </c>
      <c r="H780" s="2">
        <f>'Moving Avg'!G780</f>
        <v>20.456908000000002</v>
      </c>
      <c r="I780" s="2">
        <f>'Moving Avg'!H780</f>
        <v>18.337906000000018</v>
      </c>
      <c r="J780" s="5" t="str">
        <f>OBV!F780</f>
        <v>BULLISH</v>
      </c>
      <c r="K780" s="5" t="str">
        <f>OBV!G780</f>
        <v>NEUTRAL</v>
      </c>
      <c r="L780" s="5" t="str">
        <f>OBV!H780</f>
        <v>CONFIRMED BULLISH</v>
      </c>
      <c r="M780" s="7">
        <f t="shared" si="120"/>
        <v>25</v>
      </c>
      <c r="N780" s="7">
        <f t="shared" si="121"/>
        <v>0</v>
      </c>
      <c r="O780" s="7">
        <f t="shared" si="122"/>
        <v>50</v>
      </c>
      <c r="P780" s="7">
        <f t="shared" si="123"/>
        <v>83.5</v>
      </c>
      <c r="Q780" s="8">
        <f t="shared" si="124"/>
        <v>28.774999999999999</v>
      </c>
      <c r="R780" s="8">
        <f t="shared" si="125"/>
        <v>43.375</v>
      </c>
      <c r="S780" s="8">
        <f t="shared" si="126"/>
        <v>53.825000000000003</v>
      </c>
      <c r="T780" s="8">
        <f t="shared" si="127"/>
        <v>39.625</v>
      </c>
      <c r="U780" s="7">
        <f t="shared" si="128"/>
        <v>41.991666666666667</v>
      </c>
      <c r="V780" s="7">
        <f t="shared" si="129"/>
        <v>41.400000000000006</v>
      </c>
    </row>
    <row r="781" spans="1:22" ht="13.5" x14ac:dyDescent="0.25">
      <c r="A781" s="3">
        <f>RSI!A781</f>
        <v>45735</v>
      </c>
      <c r="B781" s="2">
        <f>RSI!B781</f>
        <v>20.799900000000001</v>
      </c>
      <c r="C781" s="2">
        <f>RSI!I781</f>
        <v>53.101139869529042</v>
      </c>
      <c r="D781" s="2">
        <f>MACD!E781</f>
        <v>1.0329056812210524E-3</v>
      </c>
      <c r="E781" s="2">
        <f>MACD!F781</f>
        <v>-0.11033921394102489</v>
      </c>
      <c r="F781" s="2">
        <f>'Moving Avg'!D781</f>
        <v>20.77608</v>
      </c>
      <c r="G781" s="2">
        <f>'Moving Avg'!F781</f>
        <v>20.747215000000001</v>
      </c>
      <c r="H781" s="2">
        <f>'Moving Avg'!G781</f>
        <v>20.487892000000002</v>
      </c>
      <c r="I781" s="2">
        <f>'Moving Avg'!H781</f>
        <v>18.353289000000014</v>
      </c>
      <c r="J781" s="5" t="str">
        <f>OBV!F781</f>
        <v>BEARISH</v>
      </c>
      <c r="K781" s="5" t="str">
        <f>OBV!G781</f>
        <v>NEUTRAL</v>
      </c>
      <c r="L781" s="5" t="str">
        <f>OBV!H781</f>
        <v>CONFIRMED BEARISH</v>
      </c>
      <c r="M781" s="7">
        <f t="shared" si="120"/>
        <v>25</v>
      </c>
      <c r="N781" s="7">
        <f t="shared" si="121"/>
        <v>0</v>
      </c>
      <c r="O781" s="7">
        <f t="shared" si="122"/>
        <v>50</v>
      </c>
      <c r="P781" s="7">
        <f t="shared" si="123"/>
        <v>16.5</v>
      </c>
      <c r="Q781" s="8">
        <f t="shared" si="124"/>
        <v>18.725000000000001</v>
      </c>
      <c r="R781" s="8">
        <f t="shared" si="125"/>
        <v>26.625</v>
      </c>
      <c r="S781" s="8">
        <f t="shared" si="126"/>
        <v>23.675000000000001</v>
      </c>
      <c r="T781" s="8">
        <f t="shared" si="127"/>
        <v>22.875</v>
      </c>
      <c r="U781" s="7">
        <f t="shared" si="128"/>
        <v>23.008333333333336</v>
      </c>
      <c r="V781" s="7">
        <f t="shared" si="129"/>
        <v>22.975000000000001</v>
      </c>
    </row>
    <row r="782" spans="1:22" ht="13.5" x14ac:dyDescent="0.25">
      <c r="A782" s="3">
        <f>RSI!A782</f>
        <v>45737</v>
      </c>
      <c r="B782" s="2">
        <f>RSI!B782</f>
        <v>20.625800000000002</v>
      </c>
      <c r="C782" s="2">
        <f>RSI!I782</f>
        <v>50.153968049284579</v>
      </c>
      <c r="D782" s="2">
        <f>MACD!E782</f>
        <v>4.8616673311002501E-2</v>
      </c>
      <c r="E782" s="2">
        <f>MACD!F782</f>
        <v>-7.8548036490619408E-2</v>
      </c>
      <c r="F782" s="2">
        <f>'Moving Avg'!D782</f>
        <v>20.785260000000001</v>
      </c>
      <c r="G782" s="2">
        <f>'Moving Avg'!F782</f>
        <v>20.750885</v>
      </c>
      <c r="H782" s="2">
        <f>'Moving Avg'!G782</f>
        <v>20.513559999999998</v>
      </c>
      <c r="I782" s="2">
        <f>'Moving Avg'!H782</f>
        <v>18.373017000000019</v>
      </c>
      <c r="J782" s="5" t="str">
        <f>OBV!F782</f>
        <v>BEARISH</v>
      </c>
      <c r="K782" s="5" t="str">
        <f>OBV!G782</f>
        <v>NEUTRAL</v>
      </c>
      <c r="L782" s="5" t="str">
        <f>OBV!H782</f>
        <v>BEARISH DIVERGENCE</v>
      </c>
      <c r="M782" s="7">
        <f t="shared" si="120"/>
        <v>25</v>
      </c>
      <c r="N782" s="7">
        <f t="shared" si="121"/>
        <v>0</v>
      </c>
      <c r="O782" s="7">
        <f t="shared" si="122"/>
        <v>50</v>
      </c>
      <c r="P782" s="7">
        <f t="shared" si="123"/>
        <v>16.5</v>
      </c>
      <c r="Q782" s="8">
        <f t="shared" si="124"/>
        <v>18.725000000000001</v>
      </c>
      <c r="R782" s="8">
        <f t="shared" si="125"/>
        <v>26.625</v>
      </c>
      <c r="S782" s="8">
        <f t="shared" si="126"/>
        <v>23.675000000000001</v>
      </c>
      <c r="T782" s="8">
        <f t="shared" si="127"/>
        <v>22.875</v>
      </c>
      <c r="U782" s="7">
        <f t="shared" si="128"/>
        <v>23.008333333333336</v>
      </c>
      <c r="V782" s="7">
        <f t="shared" si="129"/>
        <v>22.975000000000001</v>
      </c>
    </row>
    <row r="783" spans="1:22" ht="13.5" x14ac:dyDescent="0.25">
      <c r="A783" s="3">
        <f>RSI!A783</f>
        <v>45740</v>
      </c>
      <c r="B783" s="2">
        <f>RSI!B783</f>
        <v>20.763300000000001</v>
      </c>
      <c r="C783" s="2">
        <f>RSI!I783</f>
        <v>52.400895276910781</v>
      </c>
      <c r="D783" s="2">
        <f>MACD!E783</f>
        <v>8.1539947968966686E-2</v>
      </c>
      <c r="E783" s="2">
        <f>MACD!F783</f>
        <v>-4.6530439598702192E-2</v>
      </c>
      <c r="F783" s="2">
        <f>'Moving Avg'!D783</f>
        <v>20.766940000000002</v>
      </c>
      <c r="G783" s="2">
        <f>'Moving Avg'!F783</f>
        <v>20.785265000000003</v>
      </c>
      <c r="H783" s="2">
        <f>'Moving Avg'!G783</f>
        <v>20.542345999999998</v>
      </c>
      <c r="I783" s="2">
        <f>'Moving Avg'!H783</f>
        <v>18.389912000000017</v>
      </c>
      <c r="J783" s="5" t="str">
        <f>OBV!F783</f>
        <v>BEARISH</v>
      </c>
      <c r="K783" s="5" t="str">
        <f>OBV!G783</f>
        <v>NEUTRAL</v>
      </c>
      <c r="L783" s="5" t="str">
        <f>OBV!H783</f>
        <v>CONFIRMED BEARISH</v>
      </c>
      <c r="M783" s="7">
        <f t="shared" si="120"/>
        <v>25</v>
      </c>
      <c r="N783" s="7">
        <f t="shared" si="121"/>
        <v>0</v>
      </c>
      <c r="O783" s="7">
        <f t="shared" si="122"/>
        <v>50</v>
      </c>
      <c r="P783" s="7">
        <f t="shared" si="123"/>
        <v>16.5</v>
      </c>
      <c r="Q783" s="8">
        <f t="shared" si="124"/>
        <v>18.725000000000001</v>
      </c>
      <c r="R783" s="8">
        <f t="shared" si="125"/>
        <v>26.625</v>
      </c>
      <c r="S783" s="8">
        <f t="shared" si="126"/>
        <v>23.675000000000001</v>
      </c>
      <c r="T783" s="8">
        <f t="shared" si="127"/>
        <v>22.875</v>
      </c>
      <c r="U783" s="7">
        <f t="shared" si="128"/>
        <v>23.008333333333336</v>
      </c>
      <c r="V783" s="7">
        <f t="shared" si="129"/>
        <v>22.975000000000001</v>
      </c>
    </row>
    <row r="784" spans="1:22" ht="13.5" x14ac:dyDescent="0.25">
      <c r="A784" s="3">
        <f>RSI!A784</f>
        <v>45741</v>
      </c>
      <c r="B784" s="2">
        <f>RSI!B784</f>
        <v>20.763300000000001</v>
      </c>
      <c r="C784" s="2">
        <f>RSI!I784</f>
        <v>52.400895276910781</v>
      </c>
      <c r="D784" s="2">
        <f>MACD!E784</f>
        <v>0.10859903839365259</v>
      </c>
      <c r="E784" s="2">
        <f>MACD!F784</f>
        <v>-1.5504544000231237E-2</v>
      </c>
      <c r="F784" s="2">
        <f>'Moving Avg'!D784</f>
        <v>20.759620000000002</v>
      </c>
      <c r="G784" s="2">
        <f>'Moving Avg'!F784</f>
        <v>20.803599999999999</v>
      </c>
      <c r="H784" s="2">
        <f>'Moving Avg'!G784</f>
        <v>20.552430000000001</v>
      </c>
      <c r="I784" s="2">
        <f>'Moving Avg'!H784</f>
        <v>18.406807000000018</v>
      </c>
      <c r="J784" s="5" t="str">
        <f>OBV!F784</f>
        <v>BEARISH</v>
      </c>
      <c r="K784" s="5" t="str">
        <f>OBV!G784</f>
        <v>NEUTRAL</v>
      </c>
      <c r="L784" s="5" t="str">
        <f>OBV!H784</f>
        <v>CONFIRMED BEARISH</v>
      </c>
      <c r="M784" s="7">
        <f t="shared" si="120"/>
        <v>25</v>
      </c>
      <c r="N784" s="7">
        <f t="shared" si="121"/>
        <v>0</v>
      </c>
      <c r="O784" s="7">
        <f t="shared" si="122"/>
        <v>50</v>
      </c>
      <c r="P784" s="7">
        <f t="shared" si="123"/>
        <v>16.5</v>
      </c>
      <c r="Q784" s="8">
        <f t="shared" si="124"/>
        <v>18.725000000000001</v>
      </c>
      <c r="R784" s="8">
        <f t="shared" si="125"/>
        <v>26.625</v>
      </c>
      <c r="S784" s="8">
        <f t="shared" si="126"/>
        <v>23.675000000000001</v>
      </c>
      <c r="T784" s="8">
        <f t="shared" si="127"/>
        <v>22.875</v>
      </c>
      <c r="U784" s="7">
        <f t="shared" si="128"/>
        <v>23.008333333333336</v>
      </c>
      <c r="V784" s="7">
        <f t="shared" si="129"/>
        <v>22.975000000000001</v>
      </c>
    </row>
    <row r="785" spans="1:22" ht="13.5" x14ac:dyDescent="0.25">
      <c r="A785" s="3">
        <f>RSI!A785</f>
        <v>45742</v>
      </c>
      <c r="B785" s="2">
        <f>RSI!B785</f>
        <v>20.763300000000001</v>
      </c>
      <c r="C785" s="2">
        <f>RSI!I785</f>
        <v>52.400895276910781</v>
      </c>
      <c r="D785" s="2">
        <f>MACD!E785</f>
        <v>7.8570701394262699E-2</v>
      </c>
      <c r="E785" s="2">
        <f>MACD!F785</f>
        <v>3.3105050786675499E-3</v>
      </c>
      <c r="F785" s="2">
        <f>'Moving Avg'!D785</f>
        <v>20.743120000000001</v>
      </c>
      <c r="G785" s="2">
        <f>'Moving Avg'!F785</f>
        <v>20.800850000000004</v>
      </c>
      <c r="H785" s="2">
        <f>'Moving Avg'!G785</f>
        <v>20.552247999999999</v>
      </c>
      <c r="I785" s="2">
        <f>'Moving Avg'!H785</f>
        <v>18.423702000000016</v>
      </c>
      <c r="J785" s="5" t="str">
        <f>OBV!F785</f>
        <v>BEARISH</v>
      </c>
      <c r="K785" s="5" t="str">
        <f>OBV!G785</f>
        <v>NEUTRAL</v>
      </c>
      <c r="L785" s="5" t="str">
        <f>OBV!H785</f>
        <v>CONFIRMED BEARISH</v>
      </c>
      <c r="M785" s="7">
        <f t="shared" si="120"/>
        <v>25</v>
      </c>
      <c r="N785" s="7">
        <f t="shared" si="121"/>
        <v>0</v>
      </c>
      <c r="O785" s="7">
        <f t="shared" si="122"/>
        <v>50</v>
      </c>
      <c r="P785" s="7">
        <f t="shared" si="123"/>
        <v>16.5</v>
      </c>
      <c r="Q785" s="8">
        <f t="shared" si="124"/>
        <v>18.725000000000001</v>
      </c>
      <c r="R785" s="8">
        <f t="shared" si="125"/>
        <v>26.625</v>
      </c>
      <c r="S785" s="8">
        <f t="shared" si="126"/>
        <v>23.675000000000001</v>
      </c>
      <c r="T785" s="8">
        <f t="shared" si="127"/>
        <v>22.875</v>
      </c>
      <c r="U785" s="7">
        <f t="shared" si="128"/>
        <v>23.008333333333336</v>
      </c>
      <c r="V785" s="7">
        <f t="shared" si="129"/>
        <v>22.975000000000001</v>
      </c>
    </row>
    <row r="786" spans="1:22" ht="13.5" x14ac:dyDescent="0.25">
      <c r="A786" s="3">
        <f>RSI!A786</f>
        <v>45743</v>
      </c>
      <c r="B786" s="2">
        <f>RSI!B786</f>
        <v>20.625800000000002</v>
      </c>
      <c r="C786" s="2">
        <f>RSI!I786</f>
        <v>49.607941965830854</v>
      </c>
      <c r="D786" s="2">
        <f>MACD!E786</f>
        <v>0.10355453193440667</v>
      </c>
      <c r="E786" s="2">
        <f>MACD!F786</f>
        <v>2.3359310449815374E-2</v>
      </c>
      <c r="F786" s="2">
        <f>'Moving Avg'!D786</f>
        <v>20.708300000000001</v>
      </c>
      <c r="G786" s="2">
        <f>'Moving Avg'!F786</f>
        <v>20.792600000000004</v>
      </c>
      <c r="H786" s="2">
        <f>'Moving Avg'!G786</f>
        <v>20.551331999999999</v>
      </c>
      <c r="I786" s="2">
        <f>'Moving Avg'!H786</f>
        <v>18.439909500000013</v>
      </c>
      <c r="J786" s="5" t="str">
        <f>OBV!F786</f>
        <v>BEARISH</v>
      </c>
      <c r="K786" s="5" t="str">
        <f>OBV!G786</f>
        <v>NEUTRAL</v>
      </c>
      <c r="L786" s="5" t="str">
        <f>OBV!H786</f>
        <v>CONFIRMED BEARISH</v>
      </c>
      <c r="M786" s="7">
        <f t="shared" si="120"/>
        <v>25</v>
      </c>
      <c r="N786" s="7">
        <f t="shared" si="121"/>
        <v>0</v>
      </c>
      <c r="O786" s="7">
        <f t="shared" si="122"/>
        <v>50</v>
      </c>
      <c r="P786" s="7">
        <f t="shared" si="123"/>
        <v>16.5</v>
      </c>
      <c r="Q786" s="8">
        <f t="shared" si="124"/>
        <v>18.725000000000001</v>
      </c>
      <c r="R786" s="8">
        <f t="shared" si="125"/>
        <v>26.625</v>
      </c>
      <c r="S786" s="8">
        <f t="shared" si="126"/>
        <v>23.675000000000001</v>
      </c>
      <c r="T786" s="8">
        <f t="shared" si="127"/>
        <v>22.875</v>
      </c>
      <c r="U786" s="7">
        <f t="shared" si="128"/>
        <v>23.008333333333336</v>
      </c>
      <c r="V786" s="7">
        <f t="shared" si="129"/>
        <v>22.975000000000001</v>
      </c>
    </row>
    <row r="787" spans="1:22" ht="13.5" x14ac:dyDescent="0.25">
      <c r="A787" s="3">
        <f>RSI!A787</f>
        <v>45744</v>
      </c>
      <c r="B787" s="2">
        <f>RSI!B787</f>
        <v>20.607399999999998</v>
      </c>
      <c r="C787" s="2">
        <f>RSI!I787</f>
        <v>49.22980175337706</v>
      </c>
      <c r="D787" s="2">
        <f>MACD!E787</f>
        <v>7.9697367463758439E-2</v>
      </c>
      <c r="E787" s="2">
        <f>MACD!F787</f>
        <v>3.4626921852603992E-2</v>
      </c>
      <c r="F787" s="2">
        <f>'Moving Avg'!D787</f>
        <v>20.704619999999998</v>
      </c>
      <c r="G787" s="2">
        <f>'Moving Avg'!F787</f>
        <v>20.787100000000002</v>
      </c>
      <c r="H787" s="2">
        <f>'Moving Avg'!G787</f>
        <v>20.550964</v>
      </c>
      <c r="I787" s="2">
        <f>'Moving Avg'!H787</f>
        <v>18.461240500000017</v>
      </c>
      <c r="J787" s="5" t="str">
        <f>OBV!F787</f>
        <v>BEARISH</v>
      </c>
      <c r="K787" s="5" t="str">
        <f>OBV!G787</f>
        <v>NEUTRAL</v>
      </c>
      <c r="L787" s="5" t="str">
        <f>OBV!H787</f>
        <v>CONFIRMED BEARISH</v>
      </c>
      <c r="M787" s="7">
        <f t="shared" si="120"/>
        <v>25</v>
      </c>
      <c r="N787" s="7">
        <f t="shared" si="121"/>
        <v>0</v>
      </c>
      <c r="O787" s="7">
        <f t="shared" si="122"/>
        <v>50</v>
      </c>
      <c r="P787" s="7">
        <f t="shared" si="123"/>
        <v>16.5</v>
      </c>
      <c r="Q787" s="8">
        <f t="shared" si="124"/>
        <v>18.725000000000001</v>
      </c>
      <c r="R787" s="8">
        <f t="shared" si="125"/>
        <v>26.625</v>
      </c>
      <c r="S787" s="8">
        <f t="shared" si="126"/>
        <v>23.675000000000001</v>
      </c>
      <c r="T787" s="8">
        <f t="shared" si="127"/>
        <v>22.875</v>
      </c>
      <c r="U787" s="7">
        <f t="shared" si="128"/>
        <v>23.008333333333336</v>
      </c>
      <c r="V787" s="7">
        <f t="shared" si="129"/>
        <v>22.975000000000001</v>
      </c>
    </row>
    <row r="788" spans="1:22" ht="13.5" x14ac:dyDescent="0.25">
      <c r="A788" s="3">
        <f>RSI!A788</f>
        <v>45749</v>
      </c>
      <c r="B788" s="2">
        <f>RSI!B788</f>
        <v>20.809100000000001</v>
      </c>
      <c r="C788" s="2">
        <f>RSI!I788</f>
        <v>53.421233473707574</v>
      </c>
      <c r="D788" s="2">
        <f>MACD!E788</f>
        <v>8.7151185984318147E-2</v>
      </c>
      <c r="E788" s="2">
        <f>MACD!F788</f>
        <v>4.5131774678946829E-2</v>
      </c>
      <c r="F788" s="2">
        <f>'Moving Avg'!D788</f>
        <v>20.71378</v>
      </c>
      <c r="G788" s="2">
        <f>'Moving Avg'!F788</f>
        <v>20.792140000000003</v>
      </c>
      <c r="H788" s="2">
        <f>'Moving Avg'!G788</f>
        <v>20.536663999999995</v>
      </c>
      <c r="I788" s="2">
        <f>'Moving Avg'!H788</f>
        <v>18.480450500000014</v>
      </c>
      <c r="J788" s="5" t="str">
        <f>OBV!F788</f>
        <v>BULLISH</v>
      </c>
      <c r="K788" s="5" t="str">
        <f>OBV!G788</f>
        <v>STRONG</v>
      </c>
      <c r="L788" s="5" t="str">
        <f>OBV!H788</f>
        <v>CONFIRMED BULLISH</v>
      </c>
      <c r="M788" s="7">
        <f t="shared" si="120"/>
        <v>25</v>
      </c>
      <c r="N788" s="7">
        <f t="shared" si="121"/>
        <v>0</v>
      </c>
      <c r="O788" s="7">
        <f t="shared" si="122"/>
        <v>50</v>
      </c>
      <c r="P788" s="7">
        <f t="shared" si="123"/>
        <v>100</v>
      </c>
      <c r="Q788" s="8">
        <f t="shared" si="124"/>
        <v>31.25</v>
      </c>
      <c r="R788" s="8">
        <f t="shared" si="125"/>
        <v>47.5</v>
      </c>
      <c r="S788" s="8">
        <f t="shared" si="126"/>
        <v>61.25</v>
      </c>
      <c r="T788" s="8">
        <f t="shared" si="127"/>
        <v>43.75</v>
      </c>
      <c r="U788" s="7">
        <f t="shared" si="128"/>
        <v>46.666666666666664</v>
      </c>
      <c r="V788" s="7">
        <f t="shared" si="129"/>
        <v>45.9375</v>
      </c>
    </row>
    <row r="789" spans="1:22" ht="13.5" x14ac:dyDescent="0.25">
      <c r="A789" s="3">
        <f>RSI!A789</f>
        <v>45750</v>
      </c>
      <c r="B789" s="2">
        <f>RSI!B789</f>
        <v>21.5425</v>
      </c>
      <c r="C789" s="2">
        <f>RSI!I789</f>
        <v>64.800409950349987</v>
      </c>
      <c r="D789" s="2">
        <f>MACD!E789</f>
        <v>2.9732369315418339E-2</v>
      </c>
      <c r="E789" s="2">
        <f>MACD!F789</f>
        <v>4.2051893606241134E-2</v>
      </c>
      <c r="F789" s="2">
        <f>'Moving Avg'!D789</f>
        <v>20.869620000000001</v>
      </c>
      <c r="G789" s="2">
        <f>'Moving Avg'!F789</f>
        <v>20.817810000000005</v>
      </c>
      <c r="H789" s="2">
        <f>'Moving Avg'!G789</f>
        <v>20.536663999999995</v>
      </c>
      <c r="I789" s="2">
        <f>'Moving Avg'!H789</f>
        <v>18.501676000000014</v>
      </c>
      <c r="J789" s="5" t="str">
        <f>OBV!F789</f>
        <v>BULLISH</v>
      </c>
      <c r="K789" s="5" t="str">
        <f>OBV!G789</f>
        <v>STRONG</v>
      </c>
      <c r="L789" s="5" t="str">
        <f>OBV!H789</f>
        <v>CONFIRMED BULLISH</v>
      </c>
      <c r="M789" s="7">
        <f t="shared" si="120"/>
        <v>25</v>
      </c>
      <c r="N789" s="7">
        <f t="shared" si="121"/>
        <v>45</v>
      </c>
      <c r="O789" s="7">
        <f t="shared" si="122"/>
        <v>50</v>
      </c>
      <c r="P789" s="7">
        <f t="shared" si="123"/>
        <v>100</v>
      </c>
      <c r="Q789" s="8">
        <f t="shared" si="124"/>
        <v>47</v>
      </c>
      <c r="R789" s="8">
        <f t="shared" si="125"/>
        <v>56.5</v>
      </c>
      <c r="S789" s="8">
        <f t="shared" si="126"/>
        <v>68</v>
      </c>
      <c r="T789" s="8">
        <f t="shared" si="127"/>
        <v>55</v>
      </c>
      <c r="U789" s="7">
        <f t="shared" si="128"/>
        <v>57.166666666666664</v>
      </c>
      <c r="V789" s="7">
        <f t="shared" si="129"/>
        <v>56.625</v>
      </c>
    </row>
    <row r="790" spans="1:22" ht="13.5" x14ac:dyDescent="0.25">
      <c r="A790" s="3">
        <f>RSI!A790</f>
        <v>45751</v>
      </c>
      <c r="B790" s="2">
        <f>RSI!B790</f>
        <v>22.000800000000002</v>
      </c>
      <c r="C790" s="2">
        <f>RSI!I790</f>
        <v>69.770334797245411</v>
      </c>
      <c r="D790" s="2">
        <f>MACD!E790</f>
        <v>-5.0942001229337563E-2</v>
      </c>
      <c r="E790" s="2">
        <f>MACD!F790</f>
        <v>2.3453114639125396E-2</v>
      </c>
      <c r="F790" s="2">
        <f>'Moving Avg'!D790</f>
        <v>21.11712</v>
      </c>
      <c r="G790" s="2">
        <f>'Moving Avg'!F790</f>
        <v>20.884730000000005</v>
      </c>
      <c r="H790" s="2">
        <f>'Moving Avg'!G790</f>
        <v>20.557013999999999</v>
      </c>
      <c r="I790" s="2">
        <f>'Moving Avg'!H790</f>
        <v>18.525193000000012</v>
      </c>
      <c r="J790" s="5" t="str">
        <f>OBV!F790</f>
        <v>BULLISH</v>
      </c>
      <c r="K790" s="5" t="str">
        <f>OBV!G790</f>
        <v>STRONG</v>
      </c>
      <c r="L790" s="5" t="str">
        <f>OBV!H790</f>
        <v>CONFIRMED BULLISH</v>
      </c>
      <c r="M790" s="7">
        <f t="shared" si="120"/>
        <v>25</v>
      </c>
      <c r="N790" s="7">
        <f t="shared" si="121"/>
        <v>100</v>
      </c>
      <c r="O790" s="7">
        <f t="shared" si="122"/>
        <v>50</v>
      </c>
      <c r="P790" s="7">
        <f t="shared" si="123"/>
        <v>100</v>
      </c>
      <c r="Q790" s="8">
        <f t="shared" si="124"/>
        <v>66.25</v>
      </c>
      <c r="R790" s="8">
        <f t="shared" si="125"/>
        <v>67.5</v>
      </c>
      <c r="S790" s="8">
        <f t="shared" si="126"/>
        <v>76.25</v>
      </c>
      <c r="T790" s="8">
        <f t="shared" si="127"/>
        <v>68.75</v>
      </c>
      <c r="U790" s="7">
        <f t="shared" si="128"/>
        <v>70</v>
      </c>
      <c r="V790" s="7">
        <f t="shared" si="129"/>
        <v>69.6875</v>
      </c>
    </row>
    <row r="791" spans="1:22" ht="13.5" x14ac:dyDescent="0.25">
      <c r="A791" s="3">
        <f>RSI!A791</f>
        <v>45754</v>
      </c>
      <c r="B791" s="2">
        <f>RSI!B791</f>
        <v>22.000800000000002</v>
      </c>
      <c r="C791" s="2">
        <f>RSI!I791</f>
        <v>69.770334797245411</v>
      </c>
      <c r="D791" s="2">
        <f>MACD!E791</f>
        <v>-0.13379181289569075</v>
      </c>
      <c r="E791" s="2">
        <f>MACD!F791</f>
        <v>-7.995870867837835E-3</v>
      </c>
      <c r="F791" s="2">
        <f>'Moving Avg'!D791</f>
        <v>21.392119999999998</v>
      </c>
      <c r="G791" s="2">
        <f>'Moving Avg'!F791</f>
        <v>20.936525000000007</v>
      </c>
      <c r="H791" s="2">
        <f>'Moving Avg'!G791</f>
        <v>20.582681999999998</v>
      </c>
      <c r="I791" s="2">
        <f>'Moving Avg'!H791</f>
        <v>18.550448500000012</v>
      </c>
      <c r="J791" s="5" t="str">
        <f>OBV!F791</f>
        <v>BULLISH</v>
      </c>
      <c r="K791" s="5" t="str">
        <f>OBV!G791</f>
        <v>STRONG</v>
      </c>
      <c r="L791" s="5" t="str">
        <f>OBV!H791</f>
        <v>CONFIRMED BULLISH</v>
      </c>
      <c r="M791" s="7">
        <f t="shared" si="120"/>
        <v>25</v>
      </c>
      <c r="N791" s="7">
        <f t="shared" si="121"/>
        <v>100</v>
      </c>
      <c r="O791" s="7">
        <f t="shared" si="122"/>
        <v>50</v>
      </c>
      <c r="P791" s="7">
        <f t="shared" si="123"/>
        <v>100</v>
      </c>
      <c r="Q791" s="8">
        <f t="shared" si="124"/>
        <v>66.25</v>
      </c>
      <c r="R791" s="8">
        <f t="shared" si="125"/>
        <v>67.5</v>
      </c>
      <c r="S791" s="8">
        <f t="shared" si="126"/>
        <v>76.25</v>
      </c>
      <c r="T791" s="8">
        <f t="shared" si="127"/>
        <v>68.75</v>
      </c>
      <c r="U791" s="7">
        <f t="shared" si="128"/>
        <v>70</v>
      </c>
      <c r="V791" s="7">
        <f t="shared" si="129"/>
        <v>69.6875</v>
      </c>
    </row>
    <row r="792" spans="1:22" ht="13.5" x14ac:dyDescent="0.25">
      <c r="A792" s="3">
        <f>RSI!A792</f>
        <v>45755</v>
      </c>
      <c r="B792" s="2">
        <f>RSI!B792</f>
        <v>21.808299999999999</v>
      </c>
      <c r="C792" s="2">
        <f>RSI!I792</f>
        <v>65.280349389703673</v>
      </c>
      <c r="D792" s="2">
        <f>MACD!E792</f>
        <v>-0.22338876718818312</v>
      </c>
      <c r="E792" s="2">
        <f>MACD!F792</f>
        <v>-5.1074450131906896E-2</v>
      </c>
      <c r="F792" s="2">
        <f>'Moving Avg'!D792</f>
        <v>21.632300000000001</v>
      </c>
      <c r="G792" s="2">
        <f>'Moving Avg'!F792</f>
        <v>20.980070000000005</v>
      </c>
      <c r="H792" s="2">
        <f>'Moving Avg'!G792</f>
        <v>20.599731999999996</v>
      </c>
      <c r="I792" s="2">
        <f>'Moving Avg'!H792</f>
        <v>18.574741500000012</v>
      </c>
      <c r="J792" s="5" t="str">
        <f>OBV!F792</f>
        <v>BULLISH</v>
      </c>
      <c r="K792" s="5" t="str">
        <f>OBV!G792</f>
        <v>STRONG</v>
      </c>
      <c r="L792" s="5" t="str">
        <f>OBV!H792</f>
        <v>CONFIRMED BULLISH</v>
      </c>
      <c r="M792" s="7">
        <f t="shared" si="120"/>
        <v>25</v>
      </c>
      <c r="N792" s="7">
        <f t="shared" si="121"/>
        <v>100</v>
      </c>
      <c r="O792" s="7">
        <f t="shared" si="122"/>
        <v>50</v>
      </c>
      <c r="P792" s="7">
        <f t="shared" si="123"/>
        <v>100</v>
      </c>
      <c r="Q792" s="8">
        <f t="shared" si="124"/>
        <v>66.25</v>
      </c>
      <c r="R792" s="8">
        <f t="shared" si="125"/>
        <v>67.5</v>
      </c>
      <c r="S792" s="8">
        <f t="shared" si="126"/>
        <v>76.25</v>
      </c>
      <c r="T792" s="8">
        <f t="shared" si="127"/>
        <v>68.75</v>
      </c>
      <c r="U792" s="7">
        <f t="shared" si="128"/>
        <v>70</v>
      </c>
      <c r="V792" s="7">
        <f t="shared" si="129"/>
        <v>69.6875</v>
      </c>
    </row>
    <row r="793" spans="1:22" ht="13.5" x14ac:dyDescent="0.25">
      <c r="A793" s="3">
        <f>RSI!A793</f>
        <v>45757</v>
      </c>
      <c r="B793" s="2">
        <f>RSI!B793</f>
        <v>21.359100000000002</v>
      </c>
      <c r="C793" s="2">
        <f>RSI!I793</f>
        <v>56.192769229512507</v>
      </c>
      <c r="D793" s="2">
        <f>MACD!E793</f>
        <v>-0.25008793346078306</v>
      </c>
      <c r="E793" s="2">
        <f>MACD!F793</f>
        <v>-9.0877146797682135E-2</v>
      </c>
      <c r="F793" s="2">
        <f>'Moving Avg'!D793</f>
        <v>21.7423</v>
      </c>
      <c r="G793" s="2">
        <f>'Moving Avg'!F793</f>
        <v>21.000235000000007</v>
      </c>
      <c r="H793" s="2">
        <f>'Moving Avg'!G793</f>
        <v>20.612565999999998</v>
      </c>
      <c r="I793" s="2">
        <f>'Moving Avg'!H793</f>
        <v>18.596788500000013</v>
      </c>
      <c r="J793" s="5" t="str">
        <f>OBV!F793</f>
        <v>BULLISH</v>
      </c>
      <c r="K793" s="5" t="str">
        <f>OBV!G793</f>
        <v>NEUTRAL</v>
      </c>
      <c r="L793" s="5" t="str">
        <f>OBV!H793</f>
        <v>CONFIRMED BULLISH</v>
      </c>
      <c r="M793" s="7">
        <f t="shared" si="120"/>
        <v>25</v>
      </c>
      <c r="N793" s="7">
        <f t="shared" si="121"/>
        <v>100</v>
      </c>
      <c r="O793" s="7">
        <f t="shared" si="122"/>
        <v>50</v>
      </c>
      <c r="P793" s="7">
        <f t="shared" si="123"/>
        <v>83.5</v>
      </c>
      <c r="Q793" s="8">
        <f t="shared" si="124"/>
        <v>63.774999999999999</v>
      </c>
      <c r="R793" s="8">
        <f t="shared" si="125"/>
        <v>63.375</v>
      </c>
      <c r="S793" s="8">
        <f t="shared" si="126"/>
        <v>68.825000000000003</v>
      </c>
      <c r="T793" s="8">
        <f t="shared" si="127"/>
        <v>64.625</v>
      </c>
      <c r="U793" s="7">
        <f t="shared" si="128"/>
        <v>65.325000000000003</v>
      </c>
      <c r="V793" s="7">
        <f t="shared" si="129"/>
        <v>65.150000000000006</v>
      </c>
    </row>
    <row r="794" spans="1:22" ht="13.5" x14ac:dyDescent="0.25">
      <c r="A794" s="3">
        <f>RSI!A794</f>
        <v>45758</v>
      </c>
      <c r="B794" s="2">
        <f>RSI!B794</f>
        <v>20.9466</v>
      </c>
      <c r="C794" s="2">
        <f>RSI!I794</f>
        <v>49.392918743153317</v>
      </c>
      <c r="D794" s="2">
        <f>MACD!E794</f>
        <v>-0.24439026676882136</v>
      </c>
      <c r="E794" s="2">
        <f>MACD!F794</f>
        <v>-0.12157977079190999</v>
      </c>
      <c r="F794" s="2">
        <f>'Moving Avg'!D794</f>
        <v>21.62312</v>
      </c>
      <c r="G794" s="2">
        <f>'Moving Avg'!F794</f>
        <v>20.999775000000007</v>
      </c>
      <c r="H794" s="2">
        <f>'Moving Avg'!G794</f>
        <v>20.617331999999998</v>
      </c>
      <c r="I794" s="2">
        <f>'Moving Avg'!H794</f>
        <v>18.616773000000013</v>
      </c>
      <c r="J794" s="5" t="str">
        <f>OBV!F794</f>
        <v>BEARISH</v>
      </c>
      <c r="K794" s="5" t="str">
        <f>OBV!G794</f>
        <v>NEUTRAL</v>
      </c>
      <c r="L794" s="5" t="str">
        <f>OBV!H794</f>
        <v>CONFIRMED BEARISH</v>
      </c>
      <c r="M794" s="7">
        <f t="shared" si="120"/>
        <v>25</v>
      </c>
      <c r="N794" s="7">
        <f t="shared" si="121"/>
        <v>100</v>
      </c>
      <c r="O794" s="7">
        <f t="shared" si="122"/>
        <v>50</v>
      </c>
      <c r="P794" s="7">
        <f t="shared" si="123"/>
        <v>16.5</v>
      </c>
      <c r="Q794" s="8">
        <f t="shared" si="124"/>
        <v>53.725000000000001</v>
      </c>
      <c r="R794" s="8">
        <f t="shared" si="125"/>
        <v>46.625</v>
      </c>
      <c r="S794" s="8">
        <f t="shared" si="126"/>
        <v>38.674999999999997</v>
      </c>
      <c r="T794" s="8">
        <f t="shared" si="127"/>
        <v>47.875</v>
      </c>
      <c r="U794" s="7">
        <f t="shared" si="128"/>
        <v>46.341666666666661</v>
      </c>
      <c r="V794" s="7">
        <f t="shared" si="129"/>
        <v>46.724999999999994</v>
      </c>
    </row>
    <row r="795" spans="1:22" ht="13.5" x14ac:dyDescent="0.25">
      <c r="A795" s="3">
        <f>RSI!A795</f>
        <v>45761</v>
      </c>
      <c r="B795" s="2">
        <f>RSI!B795</f>
        <v>20.167400000000001</v>
      </c>
      <c r="C795" s="2">
        <f>RSI!I795</f>
        <v>39.635896615743562</v>
      </c>
      <c r="D795" s="2">
        <f>MACD!E795</f>
        <v>-0.18151157899855264</v>
      </c>
      <c r="E795" s="2">
        <f>MACD!F795</f>
        <v>-0.13356613243323853</v>
      </c>
      <c r="F795" s="2">
        <f>'Moving Avg'!D795</f>
        <v>21.256440000000001</v>
      </c>
      <c r="G795" s="2">
        <f>'Moving Avg'!F795</f>
        <v>20.977315000000004</v>
      </c>
      <c r="H795" s="2">
        <f>'Moving Avg'!G795</f>
        <v>20.607613999999998</v>
      </c>
      <c r="I795" s="2">
        <f>'Moving Avg'!H795</f>
        <v>18.632861500000011</v>
      </c>
      <c r="J795" s="5" t="str">
        <f>OBV!F795</f>
        <v>BEARISH</v>
      </c>
      <c r="K795" s="5" t="str">
        <f>OBV!G795</f>
        <v>WEAK</v>
      </c>
      <c r="L795" s="5" t="str">
        <f>OBV!H795</f>
        <v>CONFIRMED BEARISH</v>
      </c>
      <c r="M795" s="7">
        <f t="shared" si="120"/>
        <v>25</v>
      </c>
      <c r="N795" s="7">
        <f t="shared" si="121"/>
        <v>100</v>
      </c>
      <c r="O795" s="7">
        <f t="shared" si="122"/>
        <v>50</v>
      </c>
      <c r="P795" s="7">
        <f t="shared" si="123"/>
        <v>0</v>
      </c>
      <c r="Q795" s="8">
        <f t="shared" si="124"/>
        <v>51.25</v>
      </c>
      <c r="R795" s="8">
        <f t="shared" si="125"/>
        <v>42.5</v>
      </c>
      <c r="S795" s="8">
        <f t="shared" si="126"/>
        <v>31.25</v>
      </c>
      <c r="T795" s="8">
        <f t="shared" si="127"/>
        <v>43.75</v>
      </c>
      <c r="U795" s="7">
        <f t="shared" si="128"/>
        <v>41.666666666666664</v>
      </c>
      <c r="V795" s="7">
        <f t="shared" si="129"/>
        <v>42.1875</v>
      </c>
    </row>
    <row r="796" spans="1:22" ht="13.5" x14ac:dyDescent="0.25">
      <c r="A796" s="3">
        <f>RSI!A796</f>
        <v>45762</v>
      </c>
      <c r="B796" s="2">
        <f>RSI!B796</f>
        <v>20.790800000000001</v>
      </c>
      <c r="C796" s="2">
        <f>RSI!I796</f>
        <v>48.415490758730897</v>
      </c>
      <c r="D796" s="2">
        <f>MACD!E796</f>
        <v>-0.1907198825517753</v>
      </c>
      <c r="E796" s="2">
        <f>MACD!F796</f>
        <v>-0.14499688245694589</v>
      </c>
      <c r="F796" s="2">
        <f>'Moving Avg'!D796</f>
        <v>21.01444</v>
      </c>
      <c r="G796" s="2">
        <f>'Moving Avg'!F796</f>
        <v>20.972735000000004</v>
      </c>
      <c r="H796" s="2">
        <f>'Moving Avg'!G796</f>
        <v>20.623747999999996</v>
      </c>
      <c r="I796" s="2">
        <f>'Moving Avg'!H796</f>
        <v>18.654240000000012</v>
      </c>
      <c r="J796" s="5" t="str">
        <f>OBV!F796</f>
        <v>BEARISH</v>
      </c>
      <c r="K796" s="5" t="str">
        <f>OBV!G796</f>
        <v>NEUTRAL</v>
      </c>
      <c r="L796" s="5" t="str">
        <f>OBV!H796</f>
        <v>CONFIRMED BEARISH</v>
      </c>
      <c r="M796" s="7">
        <f t="shared" si="120"/>
        <v>25</v>
      </c>
      <c r="N796" s="7">
        <f t="shared" si="121"/>
        <v>100</v>
      </c>
      <c r="O796" s="7">
        <f t="shared" si="122"/>
        <v>50</v>
      </c>
      <c r="P796" s="7">
        <f t="shared" si="123"/>
        <v>16.5</v>
      </c>
      <c r="Q796" s="8">
        <f t="shared" si="124"/>
        <v>53.725000000000001</v>
      </c>
      <c r="R796" s="8">
        <f t="shared" si="125"/>
        <v>46.625</v>
      </c>
      <c r="S796" s="8">
        <f t="shared" si="126"/>
        <v>38.674999999999997</v>
      </c>
      <c r="T796" s="8">
        <f t="shared" si="127"/>
        <v>47.875</v>
      </c>
      <c r="U796" s="7">
        <f t="shared" si="128"/>
        <v>46.341666666666661</v>
      </c>
      <c r="V796" s="7">
        <f t="shared" si="129"/>
        <v>46.724999999999994</v>
      </c>
    </row>
    <row r="797" spans="1:22" ht="13.5" x14ac:dyDescent="0.25">
      <c r="A797" s="3">
        <f>RSI!A797</f>
        <v>45763</v>
      </c>
      <c r="B797" s="2">
        <f>RSI!B797</f>
        <v>20.790800000000001</v>
      </c>
      <c r="C797" s="2">
        <f>RSI!I797</f>
        <v>48.415490758730897</v>
      </c>
      <c r="D797" s="2">
        <f>MACD!E797</f>
        <v>-0.20047203054872398</v>
      </c>
      <c r="E797" s="2">
        <f>MACD!F797</f>
        <v>-0.15609191207530151</v>
      </c>
      <c r="F797" s="2">
        <f>'Moving Avg'!D797</f>
        <v>20.810940000000002</v>
      </c>
      <c r="G797" s="2">
        <f>'Moving Avg'!F797</f>
        <v>20.983280000000001</v>
      </c>
      <c r="H797" s="2">
        <f>'Moving Avg'!G797</f>
        <v>20.636581999999994</v>
      </c>
      <c r="I797" s="2">
        <f>'Moving Avg'!H797</f>
        <v>18.675618500000013</v>
      </c>
      <c r="J797" s="5" t="str">
        <f>OBV!F797</f>
        <v>BEARISH</v>
      </c>
      <c r="K797" s="5" t="str">
        <f>OBV!G797</f>
        <v>NEUTRAL</v>
      </c>
      <c r="L797" s="5" t="str">
        <f>OBV!H797</f>
        <v>CONFIRMED BEARISH</v>
      </c>
      <c r="M797" s="7">
        <f t="shared" si="120"/>
        <v>25</v>
      </c>
      <c r="N797" s="7">
        <f t="shared" si="121"/>
        <v>100</v>
      </c>
      <c r="O797" s="7">
        <f t="shared" si="122"/>
        <v>50</v>
      </c>
      <c r="P797" s="7">
        <f t="shared" si="123"/>
        <v>16.5</v>
      </c>
      <c r="Q797" s="8">
        <f t="shared" si="124"/>
        <v>53.725000000000001</v>
      </c>
      <c r="R797" s="8">
        <f t="shared" si="125"/>
        <v>46.625</v>
      </c>
      <c r="S797" s="8">
        <f t="shared" si="126"/>
        <v>38.674999999999997</v>
      </c>
      <c r="T797" s="8">
        <f t="shared" si="127"/>
        <v>47.875</v>
      </c>
      <c r="U797" s="7">
        <f t="shared" si="128"/>
        <v>46.341666666666661</v>
      </c>
      <c r="V797" s="7">
        <f t="shared" si="129"/>
        <v>46.724999999999994</v>
      </c>
    </row>
    <row r="798" spans="1:22" ht="13.5" x14ac:dyDescent="0.25">
      <c r="A798" s="3">
        <f>RSI!A798</f>
        <v>45764</v>
      </c>
      <c r="B798" s="2">
        <f>RSI!B798</f>
        <v>20.708300000000001</v>
      </c>
      <c r="C798" s="2">
        <f>RSI!I798</f>
        <v>47.358312026064866</v>
      </c>
      <c r="D798" s="2">
        <f>MACD!E798</f>
        <v>-0.17077616894464143</v>
      </c>
      <c r="E798" s="2">
        <f>MACD!F798</f>
        <v>-0.1590287634491695</v>
      </c>
      <c r="F798" s="2">
        <f>'Moving Avg'!D798</f>
        <v>20.680780000000006</v>
      </c>
      <c r="G798" s="2">
        <f>'Moving Avg'!F798</f>
        <v>20.975950000000001</v>
      </c>
      <c r="H798" s="2">
        <f>'Moving Avg'!G798</f>
        <v>20.643916000000001</v>
      </c>
      <c r="I798" s="2">
        <f>'Moving Avg'!H798</f>
        <v>18.694411500000012</v>
      </c>
      <c r="J798" s="5" t="str">
        <f>OBV!F798</f>
        <v>BEARISH</v>
      </c>
      <c r="K798" s="5" t="str">
        <f>OBV!G798</f>
        <v>NEUTRAL</v>
      </c>
      <c r="L798" s="5" t="str">
        <f>OBV!H798</f>
        <v>CONFIRMED BEARISH</v>
      </c>
      <c r="M798" s="7">
        <f t="shared" si="120"/>
        <v>25</v>
      </c>
      <c r="N798" s="7">
        <f t="shared" si="121"/>
        <v>45</v>
      </c>
      <c r="O798" s="7">
        <f t="shared" si="122"/>
        <v>50</v>
      </c>
      <c r="P798" s="7">
        <f t="shared" si="123"/>
        <v>16.5</v>
      </c>
      <c r="Q798" s="8">
        <f t="shared" si="124"/>
        <v>34.475000000000001</v>
      </c>
      <c r="R798" s="8">
        <f t="shared" si="125"/>
        <v>35.625</v>
      </c>
      <c r="S798" s="8">
        <f t="shared" si="126"/>
        <v>30.425000000000001</v>
      </c>
      <c r="T798" s="8">
        <f t="shared" si="127"/>
        <v>34.125</v>
      </c>
      <c r="U798" s="7">
        <f t="shared" si="128"/>
        <v>33.508333333333333</v>
      </c>
      <c r="V798" s="7">
        <f t="shared" si="129"/>
        <v>33.662499999999994</v>
      </c>
    </row>
    <row r="799" spans="1:22" ht="13.5" x14ac:dyDescent="0.25">
      <c r="A799" s="3">
        <f>RSI!A799</f>
        <v>45765</v>
      </c>
      <c r="B799" s="2">
        <f>RSI!B799</f>
        <v>20.570699999999999</v>
      </c>
      <c r="C799" s="2">
        <f>RSI!I799</f>
        <v>45.570994339649907</v>
      </c>
      <c r="D799" s="2">
        <f>MACD!E799</f>
        <v>-2.1391933568853716E-2</v>
      </c>
      <c r="E799" s="2">
        <f>MACD!F799</f>
        <v>-0.13150139747310632</v>
      </c>
      <c r="F799" s="2">
        <f>'Moving Avg'!D799</f>
        <v>20.605600000000003</v>
      </c>
      <c r="G799" s="2">
        <f>'Moving Avg'!F799</f>
        <v>20.964489999999998</v>
      </c>
      <c r="H799" s="2">
        <f>'Moving Avg'!G799</f>
        <v>20.662981999999996</v>
      </c>
      <c r="I799" s="2">
        <f>'Moving Avg'!H799</f>
        <v>18.710430500000015</v>
      </c>
      <c r="J799" s="5" t="str">
        <f>OBV!F799</f>
        <v>BEARISH</v>
      </c>
      <c r="K799" s="5" t="str">
        <f>OBV!G799</f>
        <v>NEUTRAL</v>
      </c>
      <c r="L799" s="5" t="str">
        <f>OBV!H799</f>
        <v>CONFIRMED BEARISH</v>
      </c>
      <c r="M799" s="7">
        <f t="shared" si="120"/>
        <v>25</v>
      </c>
      <c r="N799" s="7">
        <f t="shared" si="121"/>
        <v>0</v>
      </c>
      <c r="O799" s="7">
        <f t="shared" si="122"/>
        <v>50</v>
      </c>
      <c r="P799" s="7">
        <f t="shared" si="123"/>
        <v>16.5</v>
      </c>
      <c r="Q799" s="8">
        <f t="shared" si="124"/>
        <v>18.725000000000001</v>
      </c>
      <c r="R799" s="8">
        <f t="shared" si="125"/>
        <v>26.625</v>
      </c>
      <c r="S799" s="8">
        <f t="shared" si="126"/>
        <v>23.675000000000001</v>
      </c>
      <c r="T799" s="8">
        <f t="shared" si="127"/>
        <v>22.875</v>
      </c>
      <c r="U799" s="7">
        <f t="shared" si="128"/>
        <v>23.008333333333336</v>
      </c>
      <c r="V799" s="7">
        <f t="shared" si="129"/>
        <v>22.975000000000001</v>
      </c>
    </row>
    <row r="800" spans="1:22" ht="13.5" x14ac:dyDescent="0.25">
      <c r="A800" s="3">
        <f>RSI!A800</f>
        <v>45768</v>
      </c>
      <c r="B800" s="2">
        <f>RSI!B800</f>
        <v>20.570699999999999</v>
      </c>
      <c r="C800" s="2">
        <f>RSI!I800</f>
        <v>45.570994339649907</v>
      </c>
      <c r="D800" s="2">
        <f>MACD!E800</f>
        <v>0.17747311618219186</v>
      </c>
      <c r="E800" s="2">
        <f>MACD!F800</f>
        <v>-6.9706494742046696E-2</v>
      </c>
      <c r="F800" s="2">
        <f>'Moving Avg'!D800</f>
        <v>20.686260000000001</v>
      </c>
      <c r="G800" s="2">
        <f>'Moving Avg'!F800</f>
        <v>20.950734999999998</v>
      </c>
      <c r="H800" s="2">
        <f>'Moving Avg'!G800</f>
        <v>20.674714000000005</v>
      </c>
      <c r="I800" s="2">
        <f>'Moving Avg'!H800</f>
        <v>18.730708500000013</v>
      </c>
      <c r="J800" s="5" t="str">
        <f>OBV!F800</f>
        <v>BULLISH</v>
      </c>
      <c r="K800" s="5" t="str">
        <f>OBV!G800</f>
        <v>NEUTRAL</v>
      </c>
      <c r="L800" s="5" t="str">
        <f>OBV!H800</f>
        <v>CONFIRMED BULLISH</v>
      </c>
      <c r="M800" s="7">
        <f t="shared" si="120"/>
        <v>25</v>
      </c>
      <c r="N800" s="7">
        <f t="shared" si="121"/>
        <v>0</v>
      </c>
      <c r="O800" s="7">
        <f t="shared" si="122"/>
        <v>50</v>
      </c>
      <c r="P800" s="7">
        <f t="shared" si="123"/>
        <v>83.5</v>
      </c>
      <c r="Q800" s="8">
        <f t="shared" si="124"/>
        <v>28.774999999999999</v>
      </c>
      <c r="R800" s="8">
        <f t="shared" si="125"/>
        <v>43.375</v>
      </c>
      <c r="S800" s="8">
        <f t="shared" si="126"/>
        <v>53.825000000000003</v>
      </c>
      <c r="T800" s="8">
        <f t="shared" si="127"/>
        <v>39.625</v>
      </c>
      <c r="U800" s="7">
        <f t="shared" si="128"/>
        <v>41.991666666666667</v>
      </c>
      <c r="V800" s="7">
        <f t="shared" si="129"/>
        <v>41.400000000000006</v>
      </c>
    </row>
    <row r="801" spans="1:22" ht="13.5" x14ac:dyDescent="0.25">
      <c r="A801" s="3">
        <f>RSI!A801</f>
        <v>45769</v>
      </c>
      <c r="B801" s="2">
        <f>RSI!B801</f>
        <v>21.799099999999999</v>
      </c>
      <c r="C801" s="2">
        <f>RSI!I801</f>
        <v>60.863490198890744</v>
      </c>
      <c r="D801" s="2">
        <f>MACD!E801</f>
        <v>0.25656142449219033</v>
      </c>
      <c r="E801" s="2">
        <f>MACD!F801</f>
        <v>-4.4529108951992941E-3</v>
      </c>
      <c r="F801" s="2">
        <f>'Moving Avg'!D801</f>
        <v>20.887920000000001</v>
      </c>
      <c r="G801" s="2">
        <f>'Moving Avg'!F801</f>
        <v>21.000695</v>
      </c>
      <c r="H801" s="2">
        <f>'Moving Avg'!G801</f>
        <v>20.710464000000002</v>
      </c>
      <c r="I801" s="2">
        <f>'Moving Avg'!H801</f>
        <v>18.755390000000013</v>
      </c>
      <c r="J801" s="5" t="str">
        <f>OBV!F801</f>
        <v>BULLISH</v>
      </c>
      <c r="K801" s="5" t="str">
        <f>OBV!G801</f>
        <v>NEUTRAL</v>
      </c>
      <c r="L801" s="5" t="str">
        <f>OBV!H801</f>
        <v>CONFIRMED BULLISH</v>
      </c>
      <c r="M801" s="7">
        <f t="shared" si="120"/>
        <v>25</v>
      </c>
      <c r="N801" s="7">
        <f t="shared" si="121"/>
        <v>0</v>
      </c>
      <c r="O801" s="7">
        <f t="shared" si="122"/>
        <v>50</v>
      </c>
      <c r="P801" s="7">
        <f t="shared" si="123"/>
        <v>83.5</v>
      </c>
      <c r="Q801" s="8">
        <f t="shared" si="124"/>
        <v>28.774999999999999</v>
      </c>
      <c r="R801" s="8">
        <f t="shared" si="125"/>
        <v>43.375</v>
      </c>
      <c r="S801" s="8">
        <f t="shared" si="126"/>
        <v>53.825000000000003</v>
      </c>
      <c r="T801" s="8">
        <f t="shared" si="127"/>
        <v>39.625</v>
      </c>
      <c r="U801" s="7">
        <f t="shared" si="128"/>
        <v>41.991666666666667</v>
      </c>
      <c r="V801" s="7">
        <f t="shared" si="129"/>
        <v>41.400000000000006</v>
      </c>
    </row>
    <row r="802" spans="1:22" ht="13.5" x14ac:dyDescent="0.25">
      <c r="A802" s="3">
        <f>RSI!A802</f>
        <v>45770</v>
      </c>
      <c r="B802" s="2">
        <f>RSI!B802</f>
        <v>21.991599999999998</v>
      </c>
      <c r="C802" s="2">
        <f>RSI!I802</f>
        <v>62.635175286855969</v>
      </c>
      <c r="D802" s="2">
        <f>MACD!E802</f>
        <v>0.27402535351578194</v>
      </c>
      <c r="E802" s="2">
        <f>MACD!F802</f>
        <v>5.1242741986996958E-2</v>
      </c>
      <c r="F802" s="2">
        <f>'Moving Avg'!D802</f>
        <v>21.128080000000001</v>
      </c>
      <c r="G802" s="2">
        <f>'Moving Avg'!F802</f>
        <v>21.068984999999998</v>
      </c>
      <c r="H802" s="2">
        <f>'Moving Avg'!G802</f>
        <v>20.743464000000003</v>
      </c>
      <c r="I802" s="2">
        <f>'Moving Avg'!H802</f>
        <v>18.782164000000012</v>
      </c>
      <c r="J802" s="5" t="str">
        <f>OBV!F802</f>
        <v>BULLISH</v>
      </c>
      <c r="K802" s="5" t="str">
        <f>OBV!G802</f>
        <v>STRONG</v>
      </c>
      <c r="L802" s="5" t="str">
        <f>OBV!H802</f>
        <v>CONFIRMED BULLISH</v>
      </c>
      <c r="M802" s="7">
        <f t="shared" si="120"/>
        <v>25</v>
      </c>
      <c r="N802" s="7">
        <f t="shared" si="121"/>
        <v>0</v>
      </c>
      <c r="O802" s="7">
        <f t="shared" si="122"/>
        <v>50</v>
      </c>
      <c r="P802" s="7">
        <f t="shared" si="123"/>
        <v>100</v>
      </c>
      <c r="Q802" s="8">
        <f t="shared" si="124"/>
        <v>31.25</v>
      </c>
      <c r="R802" s="8">
        <f t="shared" si="125"/>
        <v>47.5</v>
      </c>
      <c r="S802" s="8">
        <f t="shared" si="126"/>
        <v>61.25</v>
      </c>
      <c r="T802" s="8">
        <f t="shared" si="127"/>
        <v>43.75</v>
      </c>
      <c r="U802" s="7">
        <f t="shared" si="128"/>
        <v>46.666666666666664</v>
      </c>
      <c r="V802" s="7">
        <f t="shared" si="129"/>
        <v>45.9375</v>
      </c>
    </row>
    <row r="803" spans="1:22" ht="13.5" x14ac:dyDescent="0.25">
      <c r="A803" s="3">
        <f>RSI!A803</f>
        <v>45771</v>
      </c>
      <c r="B803" s="2">
        <f>RSI!B803</f>
        <v>21.964099999999998</v>
      </c>
      <c r="C803" s="2">
        <f>RSI!I803</f>
        <v>62.201968541983653</v>
      </c>
      <c r="D803" s="2">
        <f>MACD!E803</f>
        <v>0.21542557877910085</v>
      </c>
      <c r="E803" s="2">
        <f>MACD!F803</f>
        <v>8.4079309345417741E-2</v>
      </c>
      <c r="F803" s="2">
        <f>'Moving Avg'!D803</f>
        <v>21.379239999999999</v>
      </c>
      <c r="G803" s="2">
        <f>'Moving Avg'!F803</f>
        <v>21.129024999999999</v>
      </c>
      <c r="H803" s="2">
        <f>'Moving Avg'!G803</f>
        <v>20.788382000000002</v>
      </c>
      <c r="I803" s="2">
        <f>'Moving Avg'!H803</f>
        <v>18.805497500000012</v>
      </c>
      <c r="J803" s="5" t="str">
        <f>OBV!F803</f>
        <v>BULLISH</v>
      </c>
      <c r="K803" s="5" t="str">
        <f>OBV!G803</f>
        <v>STRONG</v>
      </c>
      <c r="L803" s="5" t="str">
        <f>OBV!H803</f>
        <v>CONFIRMED BULLISH</v>
      </c>
      <c r="M803" s="7">
        <f t="shared" si="120"/>
        <v>25</v>
      </c>
      <c r="N803" s="7">
        <f t="shared" si="121"/>
        <v>0</v>
      </c>
      <c r="O803" s="7">
        <f t="shared" si="122"/>
        <v>50</v>
      </c>
      <c r="P803" s="7">
        <f t="shared" si="123"/>
        <v>100</v>
      </c>
      <c r="Q803" s="8">
        <f t="shared" si="124"/>
        <v>31.25</v>
      </c>
      <c r="R803" s="8">
        <f t="shared" si="125"/>
        <v>47.5</v>
      </c>
      <c r="S803" s="8">
        <f t="shared" si="126"/>
        <v>61.25</v>
      </c>
      <c r="T803" s="8">
        <f t="shared" si="127"/>
        <v>43.75</v>
      </c>
      <c r="U803" s="7">
        <f t="shared" si="128"/>
        <v>46.666666666666664</v>
      </c>
      <c r="V803" s="7">
        <f t="shared" si="129"/>
        <v>45.9375</v>
      </c>
    </row>
    <row r="804" spans="1:22" ht="13.5" x14ac:dyDescent="0.25">
      <c r="A804" s="3">
        <f>RSI!A804</f>
        <v>45772</v>
      </c>
      <c r="B804" s="2">
        <f>RSI!B804</f>
        <v>21.9</v>
      </c>
      <c r="C804" s="2">
        <f>RSI!I804</f>
        <v>61.140478882741299</v>
      </c>
      <c r="D804" s="2">
        <f>MACD!E804</f>
        <v>0.1014511047970359</v>
      </c>
      <c r="E804" s="2">
        <f>MACD!F804</f>
        <v>8.7553668435741375E-2</v>
      </c>
      <c r="F804" s="2">
        <f>'Moving Avg'!D804</f>
        <v>21.645100000000003</v>
      </c>
      <c r="G804" s="2">
        <f>'Moving Avg'!F804</f>
        <v>21.185859999999998</v>
      </c>
      <c r="H804" s="2">
        <f>'Moving Avg'!G804</f>
        <v>20.818818</v>
      </c>
      <c r="I804" s="2">
        <f>'Moving Avg'!H804</f>
        <v>18.828728000000016</v>
      </c>
      <c r="J804" s="5" t="str">
        <f>OBV!F804</f>
        <v>BULLISH</v>
      </c>
      <c r="K804" s="5" t="str">
        <f>OBV!G804</f>
        <v>STRONG</v>
      </c>
      <c r="L804" s="5" t="str">
        <f>OBV!H804</f>
        <v>CONFIRMED BULLISH</v>
      </c>
      <c r="M804" s="7">
        <f t="shared" si="120"/>
        <v>25</v>
      </c>
      <c r="N804" s="7">
        <f t="shared" si="121"/>
        <v>0</v>
      </c>
      <c r="O804" s="7">
        <f t="shared" si="122"/>
        <v>50</v>
      </c>
      <c r="P804" s="7">
        <f t="shared" si="123"/>
        <v>100</v>
      </c>
      <c r="Q804" s="8">
        <f t="shared" si="124"/>
        <v>31.25</v>
      </c>
      <c r="R804" s="8">
        <f t="shared" si="125"/>
        <v>47.5</v>
      </c>
      <c r="S804" s="8">
        <f t="shared" si="126"/>
        <v>61.25</v>
      </c>
      <c r="T804" s="8">
        <f t="shared" si="127"/>
        <v>43.75</v>
      </c>
      <c r="U804" s="7">
        <f t="shared" si="128"/>
        <v>46.666666666666664</v>
      </c>
      <c r="V804" s="7">
        <f t="shared" si="129"/>
        <v>45.9375</v>
      </c>
    </row>
    <row r="805" spans="1:22" ht="13.5" x14ac:dyDescent="0.25">
      <c r="A805" s="3">
        <f>RSI!A805</f>
        <v>45775</v>
      </c>
      <c r="B805" s="2">
        <f>RSI!B805</f>
        <v>22.3675</v>
      </c>
      <c r="C805" s="2">
        <f>RSI!I805</f>
        <v>65.733418054355823</v>
      </c>
      <c r="D805" s="2">
        <f>MACD!E805</f>
        <v>-0.15437278342021443</v>
      </c>
      <c r="E805" s="2">
        <f>MACD!F805</f>
        <v>3.9168378064550216E-2</v>
      </c>
      <c r="F805" s="2">
        <f>'Moving Avg'!D805</f>
        <v>22.004460000000002</v>
      </c>
      <c r="G805" s="2">
        <f>'Moving Avg'!F805</f>
        <v>21.266069999999996</v>
      </c>
      <c r="H805" s="2">
        <f>'Moving Avg'!G805</f>
        <v>20.860985999999997</v>
      </c>
      <c r="I805" s="2">
        <f>'Moving Avg'!H805</f>
        <v>18.854687000000016</v>
      </c>
      <c r="J805" s="5" t="str">
        <f>OBV!F805</f>
        <v>BULLISH</v>
      </c>
      <c r="K805" s="5" t="str">
        <f>OBV!G805</f>
        <v>STRONG</v>
      </c>
      <c r="L805" s="5" t="str">
        <f>OBV!H805</f>
        <v>CONFIRMED BULLISH</v>
      </c>
      <c r="M805" s="7">
        <f t="shared" si="120"/>
        <v>25</v>
      </c>
      <c r="N805" s="7">
        <f t="shared" si="121"/>
        <v>100</v>
      </c>
      <c r="O805" s="7">
        <f t="shared" si="122"/>
        <v>50</v>
      </c>
      <c r="P805" s="7">
        <f t="shared" si="123"/>
        <v>100</v>
      </c>
      <c r="Q805" s="8">
        <f t="shared" si="124"/>
        <v>66.25</v>
      </c>
      <c r="R805" s="8">
        <f t="shared" si="125"/>
        <v>67.5</v>
      </c>
      <c r="S805" s="8">
        <f t="shared" si="126"/>
        <v>76.25</v>
      </c>
      <c r="T805" s="8">
        <f t="shared" si="127"/>
        <v>68.75</v>
      </c>
      <c r="U805" s="7">
        <f t="shared" si="128"/>
        <v>70</v>
      </c>
      <c r="V805" s="7">
        <f t="shared" si="129"/>
        <v>69.6875</v>
      </c>
    </row>
    <row r="806" spans="1:22" ht="13.5" x14ac:dyDescent="0.25">
      <c r="A806" s="3">
        <f>RSI!A806</f>
        <v>45776</v>
      </c>
      <c r="B806" s="2">
        <f>RSI!B806</f>
        <v>22.2483</v>
      </c>
      <c r="C806" s="2">
        <f>RSI!I806</f>
        <v>63.667143911739458</v>
      </c>
      <c r="D806" s="2">
        <f>MACD!E806</f>
        <v>-0.27338041340900432</v>
      </c>
      <c r="E806" s="2">
        <f>MACD!F806</f>
        <v>-2.3341380230160691E-2</v>
      </c>
      <c r="F806" s="2">
        <f>'Moving Avg'!D806</f>
        <v>22.094299999999997</v>
      </c>
      <c r="G806" s="2">
        <f>'Moving Avg'!F806</f>
        <v>21.347194999999999</v>
      </c>
      <c r="H806" s="2">
        <f>'Moving Avg'!G806</f>
        <v>20.904620000000001</v>
      </c>
      <c r="I806" s="2">
        <f>'Moving Avg'!H806</f>
        <v>18.880050000000015</v>
      </c>
      <c r="J806" s="5" t="str">
        <f>OBV!F806</f>
        <v>BULLISH</v>
      </c>
      <c r="K806" s="5" t="str">
        <f>OBV!G806</f>
        <v>STRONG</v>
      </c>
      <c r="L806" s="5" t="str">
        <f>OBV!H806</f>
        <v>CONFIRMED BULLISH</v>
      </c>
      <c r="M806" s="7">
        <f t="shared" si="120"/>
        <v>25</v>
      </c>
      <c r="N806" s="7">
        <f t="shared" si="121"/>
        <v>100</v>
      </c>
      <c r="O806" s="7">
        <f t="shared" si="122"/>
        <v>50</v>
      </c>
      <c r="P806" s="7">
        <f t="shared" si="123"/>
        <v>100</v>
      </c>
      <c r="Q806" s="8">
        <f t="shared" si="124"/>
        <v>66.25</v>
      </c>
      <c r="R806" s="8">
        <f t="shared" si="125"/>
        <v>67.5</v>
      </c>
      <c r="S806" s="8">
        <f t="shared" si="126"/>
        <v>76.25</v>
      </c>
      <c r="T806" s="8">
        <f t="shared" si="127"/>
        <v>68.75</v>
      </c>
      <c r="U806" s="7">
        <f t="shared" si="128"/>
        <v>70</v>
      </c>
      <c r="V806" s="7">
        <f t="shared" si="129"/>
        <v>69.6875</v>
      </c>
    </row>
    <row r="807" spans="1:22" ht="13.5" x14ac:dyDescent="0.25">
      <c r="A807" s="3">
        <f>RSI!A807</f>
        <v>45777</v>
      </c>
      <c r="B807" s="2">
        <f>RSI!B807</f>
        <v>22.239100000000001</v>
      </c>
      <c r="C807" s="2">
        <f>RSI!I807</f>
        <v>63.501231022923307</v>
      </c>
      <c r="D807" s="2">
        <f>MACD!E807</f>
        <v>-0.37943276837561513</v>
      </c>
      <c r="E807" s="2">
        <f>MACD!F807</f>
        <v>-9.4559657859251592E-2</v>
      </c>
      <c r="F807" s="2">
        <f>'Moving Avg'!D807</f>
        <v>22.143799999999999</v>
      </c>
      <c r="G807" s="2">
        <f>'Moving Avg'!F807</f>
        <v>21.428779999999996</v>
      </c>
      <c r="H807" s="2">
        <f>'Moving Avg'!G807</f>
        <v>20.949169999999995</v>
      </c>
      <c r="I807" s="2">
        <f>'Moving Avg'!H807</f>
        <v>18.905367000000016</v>
      </c>
      <c r="J807" s="5" t="str">
        <f>OBV!F807</f>
        <v>BULLISH</v>
      </c>
      <c r="K807" s="5" t="str">
        <f>OBV!G807</f>
        <v>NEUTRAL</v>
      </c>
      <c r="L807" s="5" t="str">
        <f>OBV!H807</f>
        <v>CONFIRMED BULLISH</v>
      </c>
      <c r="M807" s="7">
        <f t="shared" si="120"/>
        <v>25</v>
      </c>
      <c r="N807" s="7">
        <f t="shared" si="121"/>
        <v>100</v>
      </c>
      <c r="O807" s="7">
        <f t="shared" si="122"/>
        <v>50</v>
      </c>
      <c r="P807" s="7">
        <f t="shared" si="123"/>
        <v>83.5</v>
      </c>
      <c r="Q807" s="8">
        <f t="shared" si="124"/>
        <v>63.774999999999999</v>
      </c>
      <c r="R807" s="8">
        <f t="shared" si="125"/>
        <v>63.375</v>
      </c>
      <c r="S807" s="8">
        <f t="shared" si="126"/>
        <v>68.825000000000003</v>
      </c>
      <c r="T807" s="8">
        <f t="shared" si="127"/>
        <v>64.625</v>
      </c>
      <c r="U807" s="7">
        <f t="shared" si="128"/>
        <v>65.325000000000003</v>
      </c>
      <c r="V807" s="7">
        <f t="shared" si="129"/>
        <v>65.150000000000006</v>
      </c>
    </row>
    <row r="808" spans="1:22" ht="13.5" x14ac:dyDescent="0.25">
      <c r="A808" s="3">
        <f>RSI!A808</f>
        <v>45779</v>
      </c>
      <c r="B808" s="2">
        <f>RSI!B808</f>
        <v>21.835799999999999</v>
      </c>
      <c r="C808" s="2">
        <f>RSI!I808</f>
        <v>56.54485670523183</v>
      </c>
      <c r="D808" s="2">
        <f>MACD!E808</f>
        <v>-0.45752127704317402</v>
      </c>
      <c r="E808" s="2">
        <f>MACD!F808</f>
        <v>-0.16715198169603609</v>
      </c>
      <c r="F808" s="2">
        <f>'Moving Avg'!D808</f>
        <v>22.11814</v>
      </c>
      <c r="G808" s="2">
        <f>'Moving Avg'!F808</f>
        <v>21.480114999999998</v>
      </c>
      <c r="H808" s="2">
        <f>'Moving Avg'!G808</f>
        <v>21.004537999999997</v>
      </c>
      <c r="I808" s="2">
        <f>'Moving Avg'!H808</f>
        <v>18.930449500000016</v>
      </c>
      <c r="J808" s="5" t="str">
        <f>OBV!F808</f>
        <v>BULLISH</v>
      </c>
      <c r="K808" s="5" t="str">
        <f>OBV!G808</f>
        <v>NEUTRAL</v>
      </c>
      <c r="L808" s="5" t="str">
        <f>OBV!H808</f>
        <v>BULLISH DIVERGENCE</v>
      </c>
      <c r="M808" s="7">
        <f t="shared" si="120"/>
        <v>25</v>
      </c>
      <c r="N808" s="7">
        <f t="shared" si="121"/>
        <v>100</v>
      </c>
      <c r="O808" s="7">
        <f t="shared" si="122"/>
        <v>50</v>
      </c>
      <c r="P808" s="7">
        <f t="shared" si="123"/>
        <v>66.5</v>
      </c>
      <c r="Q808" s="8">
        <f t="shared" si="124"/>
        <v>61.225000000000001</v>
      </c>
      <c r="R808" s="8">
        <f t="shared" si="125"/>
        <v>59.125</v>
      </c>
      <c r="S808" s="8">
        <f t="shared" si="126"/>
        <v>61.174999999999997</v>
      </c>
      <c r="T808" s="8">
        <f t="shared" si="127"/>
        <v>60.375</v>
      </c>
      <c r="U808" s="7">
        <f t="shared" si="128"/>
        <v>60.508333333333326</v>
      </c>
      <c r="V808" s="7">
        <f t="shared" si="129"/>
        <v>60.474999999999994</v>
      </c>
    </row>
    <row r="809" spans="1:22" ht="13.5" x14ac:dyDescent="0.25">
      <c r="A809" s="3">
        <f>RSI!A809</f>
        <v>45782</v>
      </c>
      <c r="B809" s="2">
        <f>RSI!B809</f>
        <v>21.909099999999999</v>
      </c>
      <c r="C809" s="2">
        <f>RSI!I809</f>
        <v>57.457054030971676</v>
      </c>
      <c r="D809" s="2">
        <f>MACD!E809</f>
        <v>-0.5529356781127106</v>
      </c>
      <c r="E809" s="2">
        <f>MACD!F809</f>
        <v>-0.24430872097937101</v>
      </c>
      <c r="F809" s="2">
        <f>'Moving Avg'!D809</f>
        <v>22.119959999999999</v>
      </c>
      <c r="G809" s="2">
        <f>'Moving Avg'!F809</f>
        <v>21.498444999999997</v>
      </c>
      <c r="H809" s="2">
        <f>'Moving Avg'!G809</f>
        <v>21.046888000000003</v>
      </c>
      <c r="I809" s="2">
        <f>'Moving Avg'!H809</f>
        <v>18.955898500000018</v>
      </c>
      <c r="J809" s="5" t="str">
        <f>OBV!F809</f>
        <v>BULLISH</v>
      </c>
      <c r="K809" s="5" t="str">
        <f>OBV!G809</f>
        <v>STRONG</v>
      </c>
      <c r="L809" s="5" t="str">
        <f>OBV!H809</f>
        <v>CONFIRMED BULLISH</v>
      </c>
      <c r="M809" s="7">
        <f t="shared" si="120"/>
        <v>25</v>
      </c>
      <c r="N809" s="7">
        <f t="shared" si="121"/>
        <v>100</v>
      </c>
      <c r="O809" s="7">
        <f t="shared" si="122"/>
        <v>50</v>
      </c>
      <c r="P809" s="7">
        <f t="shared" si="123"/>
        <v>100</v>
      </c>
      <c r="Q809" s="8">
        <f t="shared" si="124"/>
        <v>66.25</v>
      </c>
      <c r="R809" s="8">
        <f t="shared" si="125"/>
        <v>67.5</v>
      </c>
      <c r="S809" s="8">
        <f t="shared" si="126"/>
        <v>76.25</v>
      </c>
      <c r="T809" s="8">
        <f t="shared" si="127"/>
        <v>68.75</v>
      </c>
      <c r="U809" s="7">
        <f t="shared" si="128"/>
        <v>70</v>
      </c>
      <c r="V809" s="7">
        <f t="shared" si="129"/>
        <v>69.6875</v>
      </c>
    </row>
    <row r="810" spans="1:22" ht="13.5" x14ac:dyDescent="0.25">
      <c r="A810" s="3">
        <f>RSI!A810</f>
        <v>45783</v>
      </c>
      <c r="B810" s="2">
        <f>RSI!B810</f>
        <v>22.3583</v>
      </c>
      <c r="C810" s="2">
        <f>RSI!I810</f>
        <v>62.633696820890641</v>
      </c>
      <c r="D810" s="2">
        <f>MACD!E810</f>
        <v>-0.66991578518299733</v>
      </c>
      <c r="E810" s="2">
        <f>MACD!F810</f>
        <v>-0.32943013382009628</v>
      </c>
      <c r="F810" s="2">
        <f>'Moving Avg'!D810</f>
        <v>22.118119999999998</v>
      </c>
      <c r="G810" s="2">
        <f>'Moving Avg'!F810</f>
        <v>21.51632</v>
      </c>
      <c r="H810" s="2">
        <f>'Moving Avg'!G810</f>
        <v>21.080621999999998</v>
      </c>
      <c r="I810" s="2">
        <f>'Moving Avg'!H810</f>
        <v>18.983593500000016</v>
      </c>
      <c r="J810" s="5" t="str">
        <f>OBV!F810</f>
        <v>BULLISH</v>
      </c>
      <c r="K810" s="5" t="str">
        <f>OBV!G810</f>
        <v>STRONG</v>
      </c>
      <c r="L810" s="5" t="str">
        <f>OBV!H810</f>
        <v>BULLISH DIVERGENCE</v>
      </c>
      <c r="M810" s="7">
        <f t="shared" si="120"/>
        <v>25</v>
      </c>
      <c r="N810" s="7">
        <f t="shared" si="121"/>
        <v>100</v>
      </c>
      <c r="O810" s="7">
        <f t="shared" si="122"/>
        <v>50</v>
      </c>
      <c r="P810" s="7">
        <f t="shared" si="123"/>
        <v>83</v>
      </c>
      <c r="Q810" s="8">
        <f t="shared" si="124"/>
        <v>63.7</v>
      </c>
      <c r="R810" s="8">
        <f t="shared" si="125"/>
        <v>63.25</v>
      </c>
      <c r="S810" s="8">
        <f t="shared" si="126"/>
        <v>68.599999999999994</v>
      </c>
      <c r="T810" s="8">
        <f t="shared" si="127"/>
        <v>64.5</v>
      </c>
      <c r="U810" s="7">
        <f t="shared" si="128"/>
        <v>65.183333333333337</v>
      </c>
      <c r="V810" s="7">
        <f t="shared" si="129"/>
        <v>65.012500000000003</v>
      </c>
    </row>
    <row r="811" spans="1:22" ht="13.5" x14ac:dyDescent="0.25">
      <c r="A811" s="3">
        <f>RSI!A811</f>
        <v>45784</v>
      </c>
      <c r="B811" s="2">
        <f>RSI!B811</f>
        <v>22.3675</v>
      </c>
      <c r="C811" s="2">
        <f>RSI!I811</f>
        <v>62.733712831373929</v>
      </c>
      <c r="D811" s="2">
        <f>MACD!E811</f>
        <v>-0.58600087436703419</v>
      </c>
      <c r="E811" s="2">
        <f>MACD!F811</f>
        <v>-0.3807442819294839</v>
      </c>
      <c r="F811" s="2">
        <f>'Moving Avg'!D811</f>
        <v>22.141960000000001</v>
      </c>
      <c r="G811" s="2">
        <f>'Moving Avg'!F811</f>
        <v>21.534655000000001</v>
      </c>
      <c r="H811" s="2">
        <f>'Moving Avg'!G811</f>
        <v>21.122789999999998</v>
      </c>
      <c r="I811" s="2">
        <f>'Moving Avg'!H811</f>
        <v>19.011334500000014</v>
      </c>
      <c r="J811" s="5" t="str">
        <f>OBV!F811</f>
        <v>BULLISH</v>
      </c>
      <c r="K811" s="5" t="str">
        <f>OBV!G811</f>
        <v>STRONG</v>
      </c>
      <c r="L811" s="5" t="str">
        <f>OBV!H811</f>
        <v>CONFIRMED BULLISH</v>
      </c>
      <c r="M811" s="7">
        <f t="shared" si="120"/>
        <v>25</v>
      </c>
      <c r="N811" s="7">
        <f t="shared" si="121"/>
        <v>100</v>
      </c>
      <c r="O811" s="7">
        <f t="shared" si="122"/>
        <v>50</v>
      </c>
      <c r="P811" s="7">
        <f t="shared" si="123"/>
        <v>100</v>
      </c>
      <c r="Q811" s="8">
        <f t="shared" si="124"/>
        <v>66.25</v>
      </c>
      <c r="R811" s="8">
        <f t="shared" si="125"/>
        <v>67.5</v>
      </c>
      <c r="S811" s="8">
        <f t="shared" si="126"/>
        <v>76.25</v>
      </c>
      <c r="T811" s="8">
        <f t="shared" si="127"/>
        <v>68.75</v>
      </c>
      <c r="U811" s="7">
        <f t="shared" si="128"/>
        <v>70</v>
      </c>
      <c r="V811" s="7">
        <f t="shared" si="129"/>
        <v>69.6875</v>
      </c>
    </row>
    <row r="812" spans="1:22" ht="13.5" x14ac:dyDescent="0.25">
      <c r="A812" s="3">
        <f>RSI!A812</f>
        <v>45785</v>
      </c>
      <c r="B812" s="2">
        <f>RSI!B812</f>
        <v>22.3491</v>
      </c>
      <c r="C812" s="2">
        <f>RSI!I812</f>
        <v>62.374122075357093</v>
      </c>
      <c r="D812" s="2">
        <f>MACD!E812</f>
        <v>-0.48907664652698557</v>
      </c>
      <c r="E812" s="2">
        <f>MACD!F812</f>
        <v>-0.40241075484898425</v>
      </c>
      <c r="F812" s="2">
        <f>'Moving Avg'!D812</f>
        <v>22.163959999999996</v>
      </c>
      <c r="G812" s="2">
        <f>'Moving Avg'!F812</f>
        <v>21.561695</v>
      </c>
      <c r="H812" s="2">
        <f>'Moving Avg'!G812</f>
        <v>21.158723999999996</v>
      </c>
      <c r="I812" s="2">
        <f>'Moving Avg'!H812</f>
        <v>19.038983500000011</v>
      </c>
      <c r="J812" s="5" t="str">
        <f>OBV!F812</f>
        <v>BULLISH</v>
      </c>
      <c r="K812" s="5" t="str">
        <f>OBV!G812</f>
        <v>STRONG</v>
      </c>
      <c r="L812" s="5" t="str">
        <f>OBV!H812</f>
        <v>CONFIRMED BULLISH</v>
      </c>
      <c r="M812" s="7">
        <f t="shared" si="120"/>
        <v>25</v>
      </c>
      <c r="N812" s="7">
        <f t="shared" si="121"/>
        <v>100</v>
      </c>
      <c r="O812" s="7">
        <f t="shared" si="122"/>
        <v>50</v>
      </c>
      <c r="P812" s="7">
        <f t="shared" si="123"/>
        <v>100</v>
      </c>
      <c r="Q812" s="8">
        <f t="shared" si="124"/>
        <v>66.25</v>
      </c>
      <c r="R812" s="8">
        <f t="shared" si="125"/>
        <v>67.5</v>
      </c>
      <c r="S812" s="8">
        <f t="shared" si="126"/>
        <v>76.25</v>
      </c>
      <c r="T812" s="8">
        <f t="shared" si="127"/>
        <v>68.75</v>
      </c>
      <c r="U812" s="7">
        <f t="shared" si="128"/>
        <v>70</v>
      </c>
      <c r="V812" s="7">
        <f t="shared" si="129"/>
        <v>69.6875</v>
      </c>
    </row>
    <row r="813" spans="1:22" ht="13.5" x14ac:dyDescent="0.25">
      <c r="A813" s="3">
        <f>RSI!A813</f>
        <v>45786</v>
      </c>
      <c r="B813" s="2">
        <f>RSI!B813</f>
        <v>22.3308</v>
      </c>
      <c r="C813" s="2">
        <f>RSI!I813</f>
        <v>61.993519458582703</v>
      </c>
      <c r="D813" s="2">
        <f>MACD!E813</f>
        <v>-0.41451462589416366</v>
      </c>
      <c r="E813" s="2">
        <f>MACD!F813</f>
        <v>-0.40483152905802017</v>
      </c>
      <c r="F813" s="2">
        <f>'Moving Avg'!D813</f>
        <v>22.262959999999996</v>
      </c>
      <c r="G813" s="2">
        <f>'Moving Avg'!F813</f>
        <v>21.610280000000007</v>
      </c>
      <c r="H813" s="2">
        <f>'Moving Avg'!G813</f>
        <v>21.203825999999996</v>
      </c>
      <c r="I813" s="2">
        <f>'Moving Avg'!H813</f>
        <v>19.066541000000015</v>
      </c>
      <c r="J813" s="5" t="str">
        <f>OBV!F813</f>
        <v>BULLISH</v>
      </c>
      <c r="K813" s="5" t="str">
        <f>OBV!G813</f>
        <v>STRONG</v>
      </c>
      <c r="L813" s="5" t="str">
        <f>OBV!H813</f>
        <v>CONFIRMED BULLISH</v>
      </c>
      <c r="M813" s="7">
        <f t="shared" si="120"/>
        <v>25</v>
      </c>
      <c r="N813" s="7">
        <f t="shared" si="121"/>
        <v>45</v>
      </c>
      <c r="O813" s="7">
        <f t="shared" si="122"/>
        <v>50</v>
      </c>
      <c r="P813" s="7">
        <f t="shared" si="123"/>
        <v>100</v>
      </c>
      <c r="Q813" s="8">
        <f t="shared" si="124"/>
        <v>47</v>
      </c>
      <c r="R813" s="8">
        <f t="shared" si="125"/>
        <v>56.5</v>
      </c>
      <c r="S813" s="8">
        <f t="shared" si="126"/>
        <v>68</v>
      </c>
      <c r="T813" s="8">
        <f t="shared" si="127"/>
        <v>55</v>
      </c>
      <c r="U813" s="7">
        <f t="shared" si="128"/>
        <v>57.166666666666664</v>
      </c>
      <c r="V813" s="7">
        <f t="shared" si="129"/>
        <v>56.625</v>
      </c>
    </row>
    <row r="814" spans="1:22" ht="13.5" x14ac:dyDescent="0.25">
      <c r="A814" s="3">
        <f>RSI!A814</f>
        <v>45789</v>
      </c>
      <c r="B814" s="2">
        <f>RSI!B814</f>
        <v>22.3491</v>
      </c>
      <c r="C814" s="2">
        <f>RSI!I814</f>
        <v>62.24164136791164</v>
      </c>
      <c r="D814" s="2">
        <f>MACD!E814</f>
        <v>-0.36676928635683481</v>
      </c>
      <c r="E814" s="2">
        <f>MACD!F814</f>
        <v>-0.3972190805177831</v>
      </c>
      <c r="F814" s="2">
        <f>'Moving Avg'!D814</f>
        <v>22.350959999999997</v>
      </c>
      <c r="G814" s="2">
        <f>'Moving Avg'!F814</f>
        <v>21.680405000000004</v>
      </c>
      <c r="H814" s="2">
        <f>'Moving Avg'!G814</f>
        <v>21.242875999999995</v>
      </c>
      <c r="I814" s="2">
        <f>'Moving Avg'!H814</f>
        <v>19.094320500000009</v>
      </c>
      <c r="J814" s="5" t="str">
        <f>OBV!F814</f>
        <v>BULLISH</v>
      </c>
      <c r="K814" s="5" t="str">
        <f>OBV!G814</f>
        <v>NEUTRAL</v>
      </c>
      <c r="L814" s="5" t="str">
        <f>OBV!H814</f>
        <v>CONFIRMED BULLISH</v>
      </c>
      <c r="M814" s="7">
        <f t="shared" si="120"/>
        <v>25</v>
      </c>
      <c r="N814" s="7">
        <f t="shared" si="121"/>
        <v>0</v>
      </c>
      <c r="O814" s="7">
        <f t="shared" si="122"/>
        <v>50</v>
      </c>
      <c r="P814" s="7">
        <f t="shared" si="123"/>
        <v>83.5</v>
      </c>
      <c r="Q814" s="8">
        <f t="shared" si="124"/>
        <v>28.774999999999999</v>
      </c>
      <c r="R814" s="8">
        <f t="shared" si="125"/>
        <v>43.375</v>
      </c>
      <c r="S814" s="8">
        <f t="shared" si="126"/>
        <v>53.825000000000003</v>
      </c>
      <c r="T814" s="8">
        <f t="shared" si="127"/>
        <v>39.625</v>
      </c>
      <c r="U814" s="7">
        <f t="shared" si="128"/>
        <v>41.991666666666667</v>
      </c>
      <c r="V814" s="7">
        <f t="shared" si="129"/>
        <v>41.400000000000006</v>
      </c>
    </row>
    <row r="815" spans="1:22" ht="13.5" x14ac:dyDescent="0.25">
      <c r="A815" s="3">
        <f>RSI!A815</f>
        <v>45790</v>
      </c>
      <c r="B815" s="2">
        <f>RSI!B815</f>
        <v>22.3491</v>
      </c>
      <c r="C815" s="2">
        <f>RSI!I815</f>
        <v>62.24164136791164</v>
      </c>
      <c r="D815" s="2">
        <f>MACD!E815</f>
        <v>-0.25837713388335004</v>
      </c>
      <c r="E815" s="2">
        <f>MACD!F815</f>
        <v>-0.36945069119089652</v>
      </c>
      <c r="F815" s="2">
        <f>'Moving Avg'!D815</f>
        <v>22.349119999999999</v>
      </c>
      <c r="G815" s="2">
        <f>'Moving Avg'!F815</f>
        <v>21.789490000000008</v>
      </c>
      <c r="H815" s="2">
        <f>'Moving Avg'!G815</f>
        <v>21.27349199999999</v>
      </c>
      <c r="I815" s="2">
        <f>'Moving Avg'!H815</f>
        <v>19.122187000000007</v>
      </c>
      <c r="J815" s="5" t="str">
        <f>OBV!F815</f>
        <v>BULLISH</v>
      </c>
      <c r="K815" s="5" t="str">
        <f>OBV!G815</f>
        <v>NEUTRAL</v>
      </c>
      <c r="L815" s="5" t="str">
        <f>OBV!H815</f>
        <v>BULLISH DIVERGENCE</v>
      </c>
      <c r="M815" s="7">
        <f t="shared" si="120"/>
        <v>25</v>
      </c>
      <c r="N815" s="7">
        <f t="shared" si="121"/>
        <v>0</v>
      </c>
      <c r="O815" s="7">
        <f t="shared" si="122"/>
        <v>50</v>
      </c>
      <c r="P815" s="7">
        <f t="shared" si="123"/>
        <v>66.5</v>
      </c>
      <c r="Q815" s="8">
        <f t="shared" si="124"/>
        <v>26.225000000000001</v>
      </c>
      <c r="R815" s="8">
        <f t="shared" si="125"/>
        <v>39.125</v>
      </c>
      <c r="S815" s="8">
        <f t="shared" si="126"/>
        <v>46.174999999999997</v>
      </c>
      <c r="T815" s="8">
        <f t="shared" si="127"/>
        <v>35.375</v>
      </c>
      <c r="U815" s="7">
        <f t="shared" si="128"/>
        <v>37.174999999999997</v>
      </c>
      <c r="V815" s="7">
        <f t="shared" si="129"/>
        <v>36.724999999999994</v>
      </c>
    </row>
    <row r="816" spans="1:22" ht="13.5" x14ac:dyDescent="0.25">
      <c r="A816" s="3">
        <f>RSI!A816</f>
        <v>45791</v>
      </c>
      <c r="B816" s="2">
        <f>RSI!B816</f>
        <v>22.3308</v>
      </c>
      <c r="C816" s="2">
        <f>RSI!I816</f>
        <v>61.773925583522079</v>
      </c>
      <c r="D816" s="2">
        <f>MACD!E816</f>
        <v>-0.18728325791257561</v>
      </c>
      <c r="E816" s="2">
        <f>MACD!F816</f>
        <v>-0.33301720453523231</v>
      </c>
      <c r="F816" s="2">
        <f>'Moving Avg'!D816</f>
        <v>22.341779999999996</v>
      </c>
      <c r="G816" s="2">
        <f>'Moving Avg'!F816</f>
        <v>21.866490000000006</v>
      </c>
      <c r="H816" s="2">
        <f>'Moving Avg'!G816</f>
        <v>21.304291999999997</v>
      </c>
      <c r="I816" s="2">
        <f>'Moving Avg'!H816</f>
        <v>19.14629600000001</v>
      </c>
      <c r="J816" s="5" t="str">
        <f>OBV!F816</f>
        <v>BEARISH</v>
      </c>
      <c r="K816" s="5" t="str">
        <f>OBV!G816</f>
        <v>NEUTRAL</v>
      </c>
      <c r="L816" s="5" t="str">
        <f>OBV!H816</f>
        <v>CONFIRMED BEARISH</v>
      </c>
      <c r="M816" s="7">
        <f t="shared" si="120"/>
        <v>25</v>
      </c>
      <c r="N816" s="7">
        <f t="shared" si="121"/>
        <v>0</v>
      </c>
      <c r="O816" s="7">
        <f t="shared" si="122"/>
        <v>50</v>
      </c>
      <c r="P816" s="7">
        <f t="shared" si="123"/>
        <v>16.5</v>
      </c>
      <c r="Q816" s="8">
        <f t="shared" si="124"/>
        <v>18.725000000000001</v>
      </c>
      <c r="R816" s="8">
        <f t="shared" si="125"/>
        <v>26.625</v>
      </c>
      <c r="S816" s="8">
        <f t="shared" si="126"/>
        <v>23.675000000000001</v>
      </c>
      <c r="T816" s="8">
        <f t="shared" si="127"/>
        <v>22.875</v>
      </c>
      <c r="U816" s="7">
        <f t="shared" si="128"/>
        <v>23.008333333333336</v>
      </c>
      <c r="V816" s="7">
        <f t="shared" si="129"/>
        <v>22.975000000000001</v>
      </c>
    </row>
    <row r="817" spans="1:22" ht="13.5" x14ac:dyDescent="0.25">
      <c r="A817" s="3">
        <f>RSI!A817</f>
        <v>45792</v>
      </c>
      <c r="B817" s="2">
        <f>RSI!B817</f>
        <v>22.3308</v>
      </c>
      <c r="C817" s="2">
        <f>RSI!I817</f>
        <v>61.773925583522079</v>
      </c>
      <c r="D817" s="2">
        <f>MACD!E817</f>
        <v>-0.13180420115014613</v>
      </c>
      <c r="E817" s="2">
        <f>MACD!F817</f>
        <v>-0.29277460385821508</v>
      </c>
      <c r="F817" s="2">
        <f>'Moving Avg'!D817</f>
        <v>22.338119999999996</v>
      </c>
      <c r="G817" s="2">
        <f>'Moving Avg'!F817</f>
        <v>21.943490000000004</v>
      </c>
      <c r="H817" s="2">
        <f>'Moving Avg'!G817</f>
        <v>21.336559999999995</v>
      </c>
      <c r="I817" s="2">
        <f>'Moving Avg'!H817</f>
        <v>19.168571500000009</v>
      </c>
      <c r="J817" s="5" t="str">
        <f>OBV!F817</f>
        <v>BEARISH</v>
      </c>
      <c r="K817" s="5" t="str">
        <f>OBV!G817</f>
        <v>NEUTRAL</v>
      </c>
      <c r="L817" s="5" t="str">
        <f>OBV!H817</f>
        <v>CONFIRMED BEARISH</v>
      </c>
      <c r="M817" s="7">
        <f t="shared" si="120"/>
        <v>25</v>
      </c>
      <c r="N817" s="7">
        <f t="shared" si="121"/>
        <v>0</v>
      </c>
      <c r="O817" s="7">
        <f t="shared" si="122"/>
        <v>50</v>
      </c>
      <c r="P817" s="7">
        <f t="shared" si="123"/>
        <v>16.5</v>
      </c>
      <c r="Q817" s="8">
        <f t="shared" si="124"/>
        <v>18.725000000000001</v>
      </c>
      <c r="R817" s="8">
        <f t="shared" si="125"/>
        <v>26.625</v>
      </c>
      <c r="S817" s="8">
        <f t="shared" si="126"/>
        <v>23.675000000000001</v>
      </c>
      <c r="T817" s="8">
        <f t="shared" si="127"/>
        <v>22.875</v>
      </c>
      <c r="U817" s="7">
        <f t="shared" si="128"/>
        <v>23.008333333333336</v>
      </c>
      <c r="V817" s="7">
        <f t="shared" si="129"/>
        <v>22.975000000000001</v>
      </c>
    </row>
    <row r="818" spans="1:22" ht="13.5" x14ac:dyDescent="0.25">
      <c r="A818" s="3">
        <f>RSI!A818</f>
        <v>45793</v>
      </c>
      <c r="B818" s="2">
        <f>RSI!B818</f>
        <v>21.991599999999998</v>
      </c>
      <c r="C818" s="2">
        <f>RSI!I818</f>
        <v>53.182864010384293</v>
      </c>
      <c r="D818" s="2">
        <f>MACD!E818</f>
        <v>-0.12480090367359509</v>
      </c>
      <c r="E818" s="2">
        <f>MACD!F818</f>
        <v>-0.2591798638212911</v>
      </c>
      <c r="F818" s="2">
        <f>'Moving Avg'!D818</f>
        <v>22.270279999999996</v>
      </c>
      <c r="G818" s="2">
        <f>'Moving Avg'!F818</f>
        <v>22.007655000000007</v>
      </c>
      <c r="H818" s="2">
        <f>'Moving Avg'!G818</f>
        <v>21.362225999999996</v>
      </c>
      <c r="I818" s="2">
        <f>'Moving Avg'!H818</f>
        <v>19.188463500000008</v>
      </c>
      <c r="J818" s="5" t="str">
        <f>OBV!F818</f>
        <v>BEARISH</v>
      </c>
      <c r="K818" s="5" t="str">
        <f>OBV!G818</f>
        <v>NEUTRAL</v>
      </c>
      <c r="L818" s="5" t="str">
        <f>OBV!H818</f>
        <v>CONFIRMED BEARISH</v>
      </c>
      <c r="M818" s="7">
        <f t="shared" si="120"/>
        <v>25</v>
      </c>
      <c r="N818" s="7">
        <f t="shared" si="121"/>
        <v>0</v>
      </c>
      <c r="O818" s="7">
        <f t="shared" si="122"/>
        <v>50</v>
      </c>
      <c r="P818" s="7">
        <f t="shared" si="123"/>
        <v>16.5</v>
      </c>
      <c r="Q818" s="8">
        <f t="shared" si="124"/>
        <v>18.725000000000001</v>
      </c>
      <c r="R818" s="8">
        <f t="shared" si="125"/>
        <v>26.625</v>
      </c>
      <c r="S818" s="8">
        <f t="shared" si="126"/>
        <v>23.675000000000001</v>
      </c>
      <c r="T818" s="8">
        <f t="shared" si="127"/>
        <v>22.875</v>
      </c>
      <c r="U818" s="7">
        <f t="shared" si="128"/>
        <v>23.008333333333336</v>
      </c>
      <c r="V818" s="7">
        <f t="shared" si="129"/>
        <v>22.975000000000001</v>
      </c>
    </row>
    <row r="819" spans="1:22" ht="13.5" x14ac:dyDescent="0.25">
      <c r="A819" s="3">
        <f>RSI!A819</f>
        <v>45796</v>
      </c>
      <c r="B819" s="2">
        <f>RSI!B819</f>
        <v>21.954999999999998</v>
      </c>
      <c r="C819" s="2">
        <f>RSI!I819</f>
        <v>52.337076982408526</v>
      </c>
      <c r="D819" s="2">
        <f>MACD!E819</f>
        <v>-0.10567922156320719</v>
      </c>
      <c r="E819" s="2">
        <f>MACD!F819</f>
        <v>-0.22847973536967431</v>
      </c>
      <c r="F819" s="2">
        <f>'Moving Avg'!D819</f>
        <v>22.191459999999999</v>
      </c>
      <c r="G819" s="2">
        <f>'Moving Avg'!F819</f>
        <v>22.076870000000007</v>
      </c>
      <c r="H819" s="2">
        <f>'Moving Avg'!G819</f>
        <v>21.380743999999996</v>
      </c>
      <c r="I819" s="2">
        <f>'Moving Avg'!H819</f>
        <v>19.208172500000007</v>
      </c>
      <c r="J819" s="5" t="str">
        <f>OBV!F819</f>
        <v>BEARISH</v>
      </c>
      <c r="K819" s="5" t="str">
        <f>OBV!G819</f>
        <v>NEUTRAL</v>
      </c>
      <c r="L819" s="5" t="str">
        <f>OBV!H819</f>
        <v>CONFIRMED BEARISH</v>
      </c>
      <c r="M819" s="7">
        <f t="shared" si="120"/>
        <v>25</v>
      </c>
      <c r="N819" s="7">
        <f t="shared" si="121"/>
        <v>0</v>
      </c>
      <c r="O819" s="7">
        <f t="shared" si="122"/>
        <v>50</v>
      </c>
      <c r="P819" s="7">
        <f t="shared" si="123"/>
        <v>16.5</v>
      </c>
      <c r="Q819" s="8">
        <f t="shared" si="124"/>
        <v>18.725000000000001</v>
      </c>
      <c r="R819" s="8">
        <f t="shared" si="125"/>
        <v>26.625</v>
      </c>
      <c r="S819" s="8">
        <f t="shared" si="126"/>
        <v>23.675000000000001</v>
      </c>
      <c r="T819" s="8">
        <f t="shared" si="127"/>
        <v>22.875</v>
      </c>
      <c r="U819" s="7">
        <f t="shared" si="128"/>
        <v>23.008333333333336</v>
      </c>
      <c r="V819" s="7">
        <f t="shared" si="129"/>
        <v>22.975000000000001</v>
      </c>
    </row>
    <row r="820" spans="1:22" ht="13.5" x14ac:dyDescent="0.25">
      <c r="A820" s="3">
        <f>RSI!A820</f>
        <v>45797</v>
      </c>
      <c r="B820" s="2">
        <f>RSI!B820</f>
        <v>21.954999999999998</v>
      </c>
      <c r="C820" s="2">
        <f>RSI!I820</f>
        <v>52.337076982408526</v>
      </c>
      <c r="D820" s="2">
        <f>MACD!E820</f>
        <v>-2.0908909692526123E-2</v>
      </c>
      <c r="E820" s="2">
        <f>MACD!F820</f>
        <v>-0.18696557023424468</v>
      </c>
      <c r="F820" s="2">
        <f>'Moving Avg'!D820</f>
        <v>22.112639999999999</v>
      </c>
      <c r="G820" s="2">
        <f>'Moving Avg'!F820</f>
        <v>22.146085000000006</v>
      </c>
      <c r="H820" s="2">
        <f>'Moving Avg'!G820</f>
        <v>21.40659599999999</v>
      </c>
      <c r="I820" s="2">
        <f>'Moving Avg'!H820</f>
        <v>19.227881500000009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  <c r="M820" s="7">
        <f t="shared" si="120"/>
        <v>25</v>
      </c>
      <c r="N820" s="7">
        <f t="shared" si="121"/>
        <v>0</v>
      </c>
      <c r="O820" s="7">
        <f t="shared" si="122"/>
        <v>50</v>
      </c>
      <c r="P820" s="7">
        <f t="shared" si="123"/>
        <v>16.5</v>
      </c>
      <c r="Q820" s="8">
        <f t="shared" si="124"/>
        <v>18.725000000000001</v>
      </c>
      <c r="R820" s="8">
        <f t="shared" si="125"/>
        <v>26.625</v>
      </c>
      <c r="S820" s="8">
        <f t="shared" si="126"/>
        <v>23.675000000000001</v>
      </c>
      <c r="T820" s="8">
        <f t="shared" si="127"/>
        <v>22.875</v>
      </c>
      <c r="U820" s="7">
        <f t="shared" si="128"/>
        <v>23.008333333333336</v>
      </c>
      <c r="V820" s="7">
        <f t="shared" si="129"/>
        <v>22.975000000000001</v>
      </c>
    </row>
    <row r="821" spans="1:22" ht="13.5" x14ac:dyDescent="0.25">
      <c r="A821" s="3">
        <f>RSI!A821</f>
        <v>45798</v>
      </c>
      <c r="B821" s="2">
        <f>RSI!B821</f>
        <v>22.3675</v>
      </c>
      <c r="C821" s="2">
        <f>RSI!I821</f>
        <v>60.539843284701767</v>
      </c>
      <c r="D821" s="2">
        <f>MACD!E821</f>
        <v>2.1200695444814954E-2</v>
      </c>
      <c r="E821" s="2">
        <f>MACD!F821</f>
        <v>-0.14533231709843278</v>
      </c>
      <c r="F821" s="2">
        <f>'Moving Avg'!D821</f>
        <v>22.119979999999998</v>
      </c>
      <c r="G821" s="2">
        <f>'Moving Avg'!F821</f>
        <v>22.174505000000003</v>
      </c>
      <c r="H821" s="2">
        <f>'Moving Avg'!G821</f>
        <v>21.434647999999992</v>
      </c>
      <c r="I821" s="2">
        <f>'Moving Avg'!H821</f>
        <v>19.248049000000005</v>
      </c>
      <c r="J821" s="5" t="str">
        <f>OBV!F821</f>
        <v>BEARISH</v>
      </c>
      <c r="K821" s="5" t="str">
        <f>OBV!G821</f>
        <v>NEUTRAL</v>
      </c>
      <c r="L821" s="5" t="str">
        <f>OBV!H821</f>
        <v>BEARISH DIVERGENCE</v>
      </c>
      <c r="M821" s="7">
        <f t="shared" si="120"/>
        <v>25</v>
      </c>
      <c r="N821" s="7">
        <f t="shared" si="121"/>
        <v>0</v>
      </c>
      <c r="O821" s="7">
        <f t="shared" si="122"/>
        <v>50</v>
      </c>
      <c r="P821" s="7">
        <f t="shared" si="123"/>
        <v>16.5</v>
      </c>
      <c r="Q821" s="8">
        <f t="shared" si="124"/>
        <v>18.725000000000001</v>
      </c>
      <c r="R821" s="8">
        <f t="shared" si="125"/>
        <v>26.625</v>
      </c>
      <c r="S821" s="8">
        <f t="shared" si="126"/>
        <v>23.675000000000001</v>
      </c>
      <c r="T821" s="8">
        <f t="shared" si="127"/>
        <v>22.875</v>
      </c>
      <c r="U821" s="7">
        <f t="shared" si="128"/>
        <v>23.008333333333336</v>
      </c>
      <c r="V821" s="7">
        <f t="shared" si="129"/>
        <v>22.975000000000001</v>
      </c>
    </row>
    <row r="822" spans="1:22" ht="13.5" x14ac:dyDescent="0.25">
      <c r="A822" s="3">
        <f>RSI!A822</f>
        <v>45799</v>
      </c>
      <c r="B822" s="2">
        <f>RSI!B822</f>
        <v>22.3675</v>
      </c>
      <c r="C822" s="2">
        <f>RSI!I822</f>
        <v>60.53984328470176</v>
      </c>
      <c r="D822" s="2">
        <f>MACD!E822</f>
        <v>5.1120178723991216E-2</v>
      </c>
      <c r="E822" s="2">
        <f>MACD!F822</f>
        <v>-0.10604181793394798</v>
      </c>
      <c r="F822" s="2">
        <f>'Moving Avg'!D822</f>
        <v>22.127320000000005</v>
      </c>
      <c r="G822" s="2">
        <f>'Moving Avg'!F822</f>
        <v>22.193300000000001</v>
      </c>
      <c r="H822" s="2">
        <f>'Moving Avg'!G822</f>
        <v>21.463249999999995</v>
      </c>
      <c r="I822" s="2">
        <f>'Moving Avg'!H822</f>
        <v>19.268216500000005</v>
      </c>
      <c r="J822" s="5" t="str">
        <f>OBV!F822</f>
        <v>BEARISH</v>
      </c>
      <c r="K822" s="5" t="str">
        <f>OBV!G822</f>
        <v>NEUTRAL</v>
      </c>
      <c r="L822" s="5" t="str">
        <f>OBV!H822</f>
        <v>BEARISH DIVERGENCE</v>
      </c>
      <c r="M822" s="7">
        <f t="shared" si="120"/>
        <v>25</v>
      </c>
      <c r="N822" s="7">
        <f t="shared" si="121"/>
        <v>0</v>
      </c>
      <c r="O822" s="7">
        <f t="shared" si="122"/>
        <v>50</v>
      </c>
      <c r="P822" s="7">
        <f t="shared" si="123"/>
        <v>16.5</v>
      </c>
      <c r="Q822" s="8">
        <f t="shared" si="124"/>
        <v>18.725000000000001</v>
      </c>
      <c r="R822" s="8">
        <f t="shared" si="125"/>
        <v>26.625</v>
      </c>
      <c r="S822" s="8">
        <f t="shared" si="126"/>
        <v>23.675000000000001</v>
      </c>
      <c r="T822" s="8">
        <f t="shared" si="127"/>
        <v>22.875</v>
      </c>
      <c r="U822" s="7">
        <f t="shared" si="128"/>
        <v>23.008333333333336</v>
      </c>
      <c r="V822" s="7">
        <f t="shared" si="129"/>
        <v>22.975000000000001</v>
      </c>
    </row>
    <row r="823" spans="1:22" ht="13.5" x14ac:dyDescent="0.25">
      <c r="A823" s="3">
        <f>RSI!A823</f>
        <v>45800</v>
      </c>
      <c r="B823" s="2">
        <f>RSI!B823</f>
        <v>22.3675</v>
      </c>
      <c r="C823" s="2">
        <f>RSI!I823</f>
        <v>60.53984328470176</v>
      </c>
      <c r="D823" s="2">
        <f>MACD!E823</f>
        <v>7.0953731962958955E-2</v>
      </c>
      <c r="E823" s="2">
        <f>MACD!F823</f>
        <v>-7.0642707954566591E-2</v>
      </c>
      <c r="F823" s="2">
        <f>'Moving Avg'!D823</f>
        <v>22.202500000000004</v>
      </c>
      <c r="G823" s="2">
        <f>'Moving Avg'!F823</f>
        <v>22.213470000000001</v>
      </c>
      <c r="H823" s="2">
        <f>'Moving Avg'!G823</f>
        <v>21.491483999999996</v>
      </c>
      <c r="I823" s="2">
        <f>'Moving Avg'!H823</f>
        <v>19.289071500000006</v>
      </c>
      <c r="J823" s="5" t="str">
        <f>OBV!F823</f>
        <v>BEARISH</v>
      </c>
      <c r="K823" s="5" t="str">
        <f>OBV!G823</f>
        <v>NEUTRAL</v>
      </c>
      <c r="L823" s="5" t="str">
        <f>OBV!H823</f>
        <v>BEARISH DIVERGENCE</v>
      </c>
      <c r="M823" s="7">
        <f t="shared" si="120"/>
        <v>25</v>
      </c>
      <c r="N823" s="7">
        <f t="shared" si="121"/>
        <v>0</v>
      </c>
      <c r="O823" s="7">
        <f t="shared" si="122"/>
        <v>50</v>
      </c>
      <c r="P823" s="7">
        <f t="shared" si="123"/>
        <v>16.5</v>
      </c>
      <c r="Q823" s="8">
        <f t="shared" si="124"/>
        <v>18.725000000000001</v>
      </c>
      <c r="R823" s="8">
        <f t="shared" si="125"/>
        <v>26.625</v>
      </c>
      <c r="S823" s="8">
        <f t="shared" si="126"/>
        <v>23.675000000000001</v>
      </c>
      <c r="T823" s="8">
        <f t="shared" si="127"/>
        <v>22.875</v>
      </c>
      <c r="U823" s="7">
        <f t="shared" si="128"/>
        <v>23.008333333333336</v>
      </c>
      <c r="V823" s="7">
        <f t="shared" si="129"/>
        <v>22.975000000000001</v>
      </c>
    </row>
    <row r="824" spans="1:22" ht="13.5" x14ac:dyDescent="0.25">
      <c r="A824" s="3">
        <f>RSI!A824</f>
        <v>45803</v>
      </c>
      <c r="B824" s="2">
        <f>RSI!B824</f>
        <v>22.642499999999998</v>
      </c>
      <c r="C824" s="2">
        <f>RSI!I824</f>
        <v>65.485699962375548</v>
      </c>
      <c r="D824" s="2">
        <f>MACD!E824</f>
        <v>6.7711031714704717E-2</v>
      </c>
      <c r="E824" s="2">
        <f>MACD!F824</f>
        <v>-4.2971960020712338E-2</v>
      </c>
      <c r="F824" s="2">
        <f>'Moving Avg'!D824</f>
        <v>22.34</v>
      </c>
      <c r="G824" s="2">
        <f>'Moving Avg'!F824</f>
        <v>22.250594999999997</v>
      </c>
      <c r="H824" s="2">
        <f>'Moving Avg'!G824</f>
        <v>21.525217999999995</v>
      </c>
      <c r="I824" s="2">
        <f>'Moving Avg'!H824</f>
        <v>19.311760000000003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  <c r="M824" s="7">
        <f t="shared" si="120"/>
        <v>25</v>
      </c>
      <c r="N824" s="7">
        <f t="shared" si="121"/>
        <v>0</v>
      </c>
      <c r="O824" s="7">
        <f t="shared" si="122"/>
        <v>50</v>
      </c>
      <c r="P824" s="7">
        <f t="shared" si="123"/>
        <v>83.5</v>
      </c>
      <c r="Q824" s="8">
        <f t="shared" si="124"/>
        <v>28.774999999999999</v>
      </c>
      <c r="R824" s="8">
        <f t="shared" si="125"/>
        <v>43.375</v>
      </c>
      <c r="S824" s="8">
        <f t="shared" si="126"/>
        <v>53.825000000000003</v>
      </c>
      <c r="T824" s="8">
        <f t="shared" si="127"/>
        <v>39.625</v>
      </c>
      <c r="U824" s="7">
        <f t="shared" si="128"/>
        <v>41.991666666666667</v>
      </c>
      <c r="V824" s="7">
        <f t="shared" si="129"/>
        <v>41.400000000000006</v>
      </c>
    </row>
    <row r="825" spans="1:22" ht="13.5" x14ac:dyDescent="0.25">
      <c r="A825" s="3">
        <f>RSI!A825</f>
        <v>45804</v>
      </c>
      <c r="B825" s="2">
        <f>RSI!B825</f>
        <v>22.3858</v>
      </c>
      <c r="C825" s="2">
        <f>RSI!I825</f>
        <v>58.157964573429815</v>
      </c>
      <c r="D825" s="2">
        <f>MACD!E825</f>
        <v>8.0070043979297623E-2</v>
      </c>
      <c r="E825" s="2">
        <f>MACD!F825</f>
        <v>-1.8363559220710351E-2</v>
      </c>
      <c r="F825" s="2">
        <f>'Moving Avg'!D825</f>
        <v>22.426159999999999</v>
      </c>
      <c r="G825" s="2">
        <f>'Moving Avg'!F825</f>
        <v>22.25151</v>
      </c>
      <c r="H825" s="2">
        <f>'Moving Avg'!G825</f>
        <v>21.560601999999989</v>
      </c>
      <c r="I825" s="2">
        <f>'Moving Avg'!H825</f>
        <v>19.333485500000005</v>
      </c>
      <c r="J825" s="5" t="str">
        <f>OBV!F825</f>
        <v>BULLISH</v>
      </c>
      <c r="K825" s="5" t="str">
        <f>OBV!G825</f>
        <v>NEUTRAL</v>
      </c>
      <c r="L825" s="5" t="str">
        <f>OBV!H825</f>
        <v>CONFIRMED BULLISH</v>
      </c>
      <c r="M825" s="7">
        <f t="shared" si="120"/>
        <v>25</v>
      </c>
      <c r="N825" s="7">
        <f t="shared" si="121"/>
        <v>0</v>
      </c>
      <c r="O825" s="7">
        <f t="shared" si="122"/>
        <v>50</v>
      </c>
      <c r="P825" s="7">
        <f t="shared" si="123"/>
        <v>83.5</v>
      </c>
      <c r="Q825" s="8">
        <f t="shared" si="124"/>
        <v>28.774999999999999</v>
      </c>
      <c r="R825" s="8">
        <f t="shared" si="125"/>
        <v>43.375</v>
      </c>
      <c r="S825" s="8">
        <f t="shared" si="126"/>
        <v>53.825000000000003</v>
      </c>
      <c r="T825" s="8">
        <f t="shared" si="127"/>
        <v>39.625</v>
      </c>
      <c r="U825" s="7">
        <f t="shared" si="128"/>
        <v>41.991666666666667</v>
      </c>
      <c r="V825" s="7">
        <f t="shared" si="129"/>
        <v>41.400000000000006</v>
      </c>
    </row>
    <row r="826" spans="1:22" ht="13.5" x14ac:dyDescent="0.25">
      <c r="A826" s="3">
        <f>RSI!A826</f>
        <v>45805</v>
      </c>
      <c r="B826" s="2">
        <f>RSI!B826</f>
        <v>22.3766</v>
      </c>
      <c r="C826" s="2">
        <f>RSI!I826</f>
        <v>57.907868125843258</v>
      </c>
      <c r="D826" s="2">
        <f>MACD!E826</f>
        <v>8.6288414910484335E-2</v>
      </c>
      <c r="E826" s="2">
        <f>MACD!F826</f>
        <v>2.5668356055285873E-3</v>
      </c>
      <c r="F826" s="2">
        <f>'Moving Avg'!D826</f>
        <v>22.427979999999998</v>
      </c>
      <c r="G826" s="2">
        <f>'Moving Avg'!F826</f>
        <v>22.257925</v>
      </c>
      <c r="H826" s="2">
        <f>'Moving Avg'!G826</f>
        <v>21.590485999999991</v>
      </c>
      <c r="I826" s="2">
        <f>'Moving Avg'!H826</f>
        <v>19.358282000000003</v>
      </c>
      <c r="J826" s="5" t="str">
        <f>OBV!F826</f>
        <v>BEARISH</v>
      </c>
      <c r="K826" s="5" t="str">
        <f>OBV!G826</f>
        <v>WEAK</v>
      </c>
      <c r="L826" s="5" t="str">
        <f>OBV!H826</f>
        <v>BEARISH DIVERGENCE</v>
      </c>
      <c r="M826" s="7">
        <f t="shared" si="120"/>
        <v>25</v>
      </c>
      <c r="N826" s="7">
        <f t="shared" si="121"/>
        <v>0</v>
      </c>
      <c r="O826" s="7">
        <f t="shared" si="122"/>
        <v>50</v>
      </c>
      <c r="P826" s="7">
        <f t="shared" si="123"/>
        <v>0</v>
      </c>
      <c r="Q826" s="8">
        <f t="shared" si="124"/>
        <v>16.25</v>
      </c>
      <c r="R826" s="8">
        <f t="shared" si="125"/>
        <v>22.5</v>
      </c>
      <c r="S826" s="8">
        <f t="shared" si="126"/>
        <v>16.25</v>
      </c>
      <c r="T826" s="8">
        <f t="shared" si="127"/>
        <v>18.75</v>
      </c>
      <c r="U826" s="7">
        <f t="shared" si="128"/>
        <v>18.333333333333332</v>
      </c>
      <c r="V826" s="7">
        <f t="shared" si="129"/>
        <v>18.4375</v>
      </c>
    </row>
    <row r="827" spans="1:22" ht="13.5" x14ac:dyDescent="0.25">
      <c r="A827" s="3">
        <f>RSI!A827</f>
        <v>45806</v>
      </c>
      <c r="B827" s="2">
        <f>RSI!B827</f>
        <v>22.3675</v>
      </c>
      <c r="C827" s="2">
        <f>RSI!I827</f>
        <v>57.643816225321203</v>
      </c>
      <c r="D827" s="2">
        <f>MACD!E827</f>
        <v>9.0329150940210212E-2</v>
      </c>
      <c r="E827" s="2">
        <f>MACD!F827</f>
        <v>2.0119298672464911E-2</v>
      </c>
      <c r="F827" s="2">
        <f>'Moving Avg'!D827</f>
        <v>22.427979999999998</v>
      </c>
      <c r="G827" s="2">
        <f>'Moving Avg'!F827</f>
        <v>22.264344999999999</v>
      </c>
      <c r="H827" s="2">
        <f>'Moving Avg'!G827</f>
        <v>21.626237999999994</v>
      </c>
      <c r="I827" s="2">
        <f>'Moving Avg'!H827</f>
        <v>19.381199500000005</v>
      </c>
      <c r="J827" s="5" t="str">
        <f>OBV!F827</f>
        <v>BEARISH</v>
      </c>
      <c r="K827" s="5" t="str">
        <f>OBV!G827</f>
        <v>WEAK</v>
      </c>
      <c r="L827" s="5" t="str">
        <f>OBV!H827</f>
        <v>NEUTRAL</v>
      </c>
      <c r="M827" s="7">
        <f t="shared" si="120"/>
        <v>25</v>
      </c>
      <c r="N827" s="7">
        <f t="shared" si="121"/>
        <v>0</v>
      </c>
      <c r="O827" s="7">
        <f t="shared" si="122"/>
        <v>50</v>
      </c>
      <c r="P827" s="7">
        <f t="shared" si="123"/>
        <v>0</v>
      </c>
      <c r="Q827" s="8">
        <f t="shared" si="124"/>
        <v>16.25</v>
      </c>
      <c r="R827" s="8">
        <f t="shared" si="125"/>
        <v>22.5</v>
      </c>
      <c r="S827" s="8">
        <f t="shared" si="126"/>
        <v>16.25</v>
      </c>
      <c r="T827" s="8">
        <f t="shared" si="127"/>
        <v>18.75</v>
      </c>
      <c r="U827" s="7">
        <f t="shared" si="128"/>
        <v>18.333333333333332</v>
      </c>
      <c r="V827" s="7">
        <f t="shared" si="129"/>
        <v>18.4375</v>
      </c>
    </row>
    <row r="828" spans="1:22" ht="13.5" x14ac:dyDescent="0.25">
      <c r="A828" s="3">
        <f>RSI!A828</f>
        <v>45807</v>
      </c>
      <c r="B828" s="2">
        <f>RSI!B828</f>
        <v>22.3675</v>
      </c>
      <c r="C828" s="2">
        <f>RSI!I828</f>
        <v>57.643816225321203</v>
      </c>
      <c r="D828" s="2">
        <f>MACD!E828</f>
        <v>3.9862728730561514E-2</v>
      </c>
      <c r="E828" s="2">
        <f>MACD!F828</f>
        <v>2.4067984684084234E-2</v>
      </c>
      <c r="F828" s="2">
        <f>'Moving Avg'!D828</f>
        <v>22.427980000000002</v>
      </c>
      <c r="G828" s="2">
        <f>'Moving Avg'!F828</f>
        <v>22.290929999999999</v>
      </c>
      <c r="H828" s="2">
        <f>'Moving Avg'!G828</f>
        <v>21.656489999999994</v>
      </c>
      <c r="I828" s="2">
        <f>'Moving Avg'!H828</f>
        <v>19.4045755</v>
      </c>
      <c r="J828" s="5" t="str">
        <f>OBV!F828</f>
        <v>BEARISH</v>
      </c>
      <c r="K828" s="5" t="str">
        <f>OBV!G828</f>
        <v>WEAK</v>
      </c>
      <c r="L828" s="5" t="str">
        <f>OBV!H828</f>
        <v>NEUTRAL</v>
      </c>
      <c r="M828" s="7">
        <f t="shared" si="120"/>
        <v>25</v>
      </c>
      <c r="N828" s="7">
        <f t="shared" si="121"/>
        <v>0</v>
      </c>
      <c r="O828" s="7">
        <f t="shared" si="122"/>
        <v>50</v>
      </c>
      <c r="P828" s="7">
        <f t="shared" si="123"/>
        <v>0</v>
      </c>
      <c r="Q828" s="8">
        <f t="shared" si="124"/>
        <v>16.25</v>
      </c>
      <c r="R828" s="8">
        <f t="shared" si="125"/>
        <v>22.5</v>
      </c>
      <c r="S828" s="8">
        <f t="shared" si="126"/>
        <v>16.25</v>
      </c>
      <c r="T828" s="8">
        <f t="shared" si="127"/>
        <v>18.75</v>
      </c>
      <c r="U828" s="7">
        <f t="shared" si="128"/>
        <v>18.333333333333332</v>
      </c>
      <c r="V828" s="7">
        <f t="shared" si="129"/>
        <v>18.4375</v>
      </c>
    </row>
    <row r="829" spans="1:22" ht="13.5" x14ac:dyDescent="0.25">
      <c r="A829" s="3">
        <f>RSI!A829</f>
        <v>45810</v>
      </c>
      <c r="B829" s="2">
        <f>RSI!B829</f>
        <v>23.375900000000001</v>
      </c>
      <c r="C829" s="2">
        <f>RSI!I829</f>
        <v>73.294043973954373</v>
      </c>
      <c r="D829" s="2">
        <f>MACD!E829</f>
        <v>-8.4741593271079552E-2</v>
      </c>
      <c r="E829" s="2">
        <f>MACD!F829</f>
        <v>2.3060690930514771E-3</v>
      </c>
      <c r="F829" s="2">
        <f>'Moving Avg'!D829</f>
        <v>22.574660000000002</v>
      </c>
      <c r="G829" s="2">
        <f>'Moving Avg'!F829</f>
        <v>22.364270000000001</v>
      </c>
      <c r="H829" s="2">
        <f>'Moving Avg'!G829</f>
        <v>21.708009999999994</v>
      </c>
      <c r="I829" s="2">
        <f>'Moving Avg'!H829</f>
        <v>19.432993500000002</v>
      </c>
      <c r="J829" s="5" t="str">
        <f>OBV!F829</f>
        <v>BEARISH</v>
      </c>
      <c r="K829" s="5" t="str">
        <f>OBV!G829</f>
        <v>WEAK</v>
      </c>
      <c r="L829" s="5" t="str">
        <f>OBV!H829</f>
        <v>BEARISH DIVERGENCE</v>
      </c>
      <c r="M829" s="7">
        <f t="shared" si="120"/>
        <v>0</v>
      </c>
      <c r="N829" s="7">
        <f t="shared" si="121"/>
        <v>100</v>
      </c>
      <c r="O829" s="7">
        <f t="shared" si="122"/>
        <v>50</v>
      </c>
      <c r="P829" s="7">
        <f t="shared" si="123"/>
        <v>0</v>
      </c>
      <c r="Q829" s="8">
        <f t="shared" si="124"/>
        <v>42.5</v>
      </c>
      <c r="R829" s="8">
        <f t="shared" si="125"/>
        <v>37.5</v>
      </c>
      <c r="S829" s="8">
        <f t="shared" si="126"/>
        <v>27.5</v>
      </c>
      <c r="T829" s="8">
        <f t="shared" si="127"/>
        <v>37.5</v>
      </c>
      <c r="U829" s="7">
        <f t="shared" si="128"/>
        <v>35.833333333333336</v>
      </c>
      <c r="V829" s="7">
        <f t="shared" si="129"/>
        <v>36.25</v>
      </c>
    </row>
    <row r="830" spans="1:22" ht="13.5" x14ac:dyDescent="0.25">
      <c r="A830" s="3">
        <f>RSI!A830</f>
        <v>45811</v>
      </c>
      <c r="B830" s="2">
        <f>RSI!B830</f>
        <v>23.229199999999999</v>
      </c>
      <c r="C830" s="2">
        <f>RSI!I830</f>
        <v>69.283392326805426</v>
      </c>
      <c r="D830" s="2">
        <f>MACD!E830</f>
        <v>-0.18672627183907764</v>
      </c>
      <c r="E830" s="2">
        <f>MACD!F830</f>
        <v>-3.5500399093374345E-2</v>
      </c>
      <c r="F830" s="2">
        <f>'Moving Avg'!D830</f>
        <v>22.74334</v>
      </c>
      <c r="G830" s="2">
        <f>'Moving Avg'!F830</f>
        <v>22.407815000000003</v>
      </c>
      <c r="H830" s="2">
        <f>'Moving Avg'!G830</f>
        <v>21.755677999999993</v>
      </c>
      <c r="I830" s="2">
        <f>'Moving Avg'!H830</f>
        <v>19.461594500000004</v>
      </c>
      <c r="J830" s="5" t="str">
        <f>OBV!F830</f>
        <v>BEARISH</v>
      </c>
      <c r="K830" s="5" t="str">
        <f>OBV!G830</f>
        <v>WEAK</v>
      </c>
      <c r="L830" s="5" t="str">
        <f>OBV!H830</f>
        <v>BEARISH DIVERGENCE</v>
      </c>
      <c r="M830" s="7">
        <f t="shared" si="120"/>
        <v>25</v>
      </c>
      <c r="N830" s="7">
        <f t="shared" si="121"/>
        <v>100</v>
      </c>
      <c r="O830" s="7">
        <f t="shared" si="122"/>
        <v>50</v>
      </c>
      <c r="P830" s="7">
        <f t="shared" si="123"/>
        <v>0</v>
      </c>
      <c r="Q830" s="8">
        <f t="shared" si="124"/>
        <v>51.25</v>
      </c>
      <c r="R830" s="8">
        <f t="shared" si="125"/>
        <v>42.5</v>
      </c>
      <c r="S830" s="8">
        <f t="shared" si="126"/>
        <v>31.25</v>
      </c>
      <c r="T830" s="8">
        <f t="shared" si="127"/>
        <v>43.75</v>
      </c>
      <c r="U830" s="7">
        <f t="shared" si="128"/>
        <v>41.666666666666664</v>
      </c>
      <c r="V830" s="7">
        <f t="shared" si="129"/>
        <v>42.1875</v>
      </c>
    </row>
    <row r="831" spans="1:22" ht="13.5" x14ac:dyDescent="0.25">
      <c r="A831" s="3">
        <f>RSI!A831</f>
        <v>45812</v>
      </c>
      <c r="B831" s="2">
        <f>RSI!B831</f>
        <v>22.3675</v>
      </c>
      <c r="C831" s="2">
        <f>RSI!I831</f>
        <v>51.468035904795876</v>
      </c>
      <c r="D831" s="2">
        <f>MACD!E831</f>
        <v>-0.15173049269048278</v>
      </c>
      <c r="E831" s="2">
        <f>MACD!F831</f>
        <v>-5.8746417812796034E-2</v>
      </c>
      <c r="F831" s="2">
        <f>'Moving Avg'!D831</f>
        <v>22.741520000000001</v>
      </c>
      <c r="G831" s="2">
        <f>'Moving Avg'!F831</f>
        <v>22.407814999999999</v>
      </c>
      <c r="H831" s="2">
        <f>'Moving Avg'!G831</f>
        <v>21.787029999999994</v>
      </c>
      <c r="I831" s="2">
        <f>'Moving Avg'!H831</f>
        <v>19.485887000000002</v>
      </c>
      <c r="J831" s="5" t="str">
        <f>OBV!F831</f>
        <v>BEARISH</v>
      </c>
      <c r="K831" s="5" t="str">
        <f>OBV!G831</f>
        <v>WEAK</v>
      </c>
      <c r="L831" s="5" t="str">
        <f>OBV!H831</f>
        <v>CONFIRMED BEARISH</v>
      </c>
      <c r="M831" s="7">
        <f t="shared" si="120"/>
        <v>25</v>
      </c>
      <c r="N831" s="7">
        <f t="shared" si="121"/>
        <v>100</v>
      </c>
      <c r="O831" s="7">
        <f t="shared" si="122"/>
        <v>50</v>
      </c>
      <c r="P831" s="7">
        <f t="shared" si="123"/>
        <v>0</v>
      </c>
      <c r="Q831" s="8">
        <f t="shared" si="124"/>
        <v>51.25</v>
      </c>
      <c r="R831" s="8">
        <f t="shared" si="125"/>
        <v>42.5</v>
      </c>
      <c r="S831" s="8">
        <f t="shared" si="126"/>
        <v>31.25</v>
      </c>
      <c r="T831" s="8">
        <f t="shared" si="127"/>
        <v>43.75</v>
      </c>
      <c r="U831" s="7">
        <f t="shared" si="128"/>
        <v>41.666666666666664</v>
      </c>
      <c r="V831" s="7">
        <f t="shared" si="129"/>
        <v>42.1875</v>
      </c>
    </row>
    <row r="832" spans="1:22" ht="13.5" x14ac:dyDescent="0.25">
      <c r="A832" s="3">
        <f>RSI!A832</f>
        <v>45813</v>
      </c>
      <c r="B832" s="2">
        <f>RSI!B832</f>
        <v>22.3675</v>
      </c>
      <c r="C832" s="2">
        <f>RSI!I832</f>
        <v>51.468035904795876</v>
      </c>
      <c r="D832" s="2">
        <f>MACD!E832</f>
        <v>-0.1225830247798676</v>
      </c>
      <c r="E832" s="2">
        <f>MACD!F832</f>
        <v>-7.1513739206210347E-2</v>
      </c>
      <c r="F832" s="2">
        <f>'Moving Avg'!D832</f>
        <v>22.741520000000001</v>
      </c>
      <c r="G832" s="2">
        <f>'Moving Avg'!F832</f>
        <v>22.408735</v>
      </c>
      <c r="H832" s="2">
        <f>'Moving Avg'!G832</f>
        <v>21.821863999999994</v>
      </c>
      <c r="I832" s="2">
        <f>'Moving Avg'!H832</f>
        <v>19.510179500000003</v>
      </c>
      <c r="J832" s="5" t="str">
        <f>OBV!F832</f>
        <v>BEARISH</v>
      </c>
      <c r="K832" s="5" t="str">
        <f>OBV!G832</f>
        <v>NEUTRAL</v>
      </c>
      <c r="L832" s="5" t="str">
        <f>OBV!H832</f>
        <v>NEUTRAL</v>
      </c>
      <c r="M832" s="7">
        <f t="shared" si="120"/>
        <v>25</v>
      </c>
      <c r="N832" s="7">
        <f t="shared" si="121"/>
        <v>100</v>
      </c>
      <c r="O832" s="7">
        <f t="shared" si="122"/>
        <v>50</v>
      </c>
      <c r="P832" s="7">
        <f t="shared" si="123"/>
        <v>16.5</v>
      </c>
      <c r="Q832" s="8">
        <f t="shared" si="124"/>
        <v>53.725000000000001</v>
      </c>
      <c r="R832" s="8">
        <f t="shared" si="125"/>
        <v>46.625</v>
      </c>
      <c r="S832" s="8">
        <f t="shared" si="126"/>
        <v>38.674999999999997</v>
      </c>
      <c r="T832" s="8">
        <f t="shared" si="127"/>
        <v>47.875</v>
      </c>
      <c r="U832" s="7">
        <f t="shared" si="128"/>
        <v>46.341666666666661</v>
      </c>
      <c r="V832" s="7">
        <f t="shared" si="129"/>
        <v>46.724999999999994</v>
      </c>
    </row>
    <row r="833" spans="1:22" ht="13.5" x14ac:dyDescent="0.25">
      <c r="A833" s="3">
        <f>RSI!A833</f>
        <v>45817</v>
      </c>
      <c r="B833" s="2">
        <f>RSI!B833</f>
        <v>22.3675</v>
      </c>
      <c r="C833" s="2">
        <f>RSI!I833</f>
        <v>51.468035904795876</v>
      </c>
      <c r="D833" s="2">
        <f>MACD!E833</f>
        <v>-9.8349731974909815E-2</v>
      </c>
      <c r="E833" s="2">
        <f>MACD!F833</f>
        <v>-7.6880937759950252E-2</v>
      </c>
      <c r="F833" s="2">
        <f>'Moving Avg'!D833</f>
        <v>22.741520000000001</v>
      </c>
      <c r="G833" s="2">
        <f>'Moving Avg'!F833</f>
        <v>22.41057</v>
      </c>
      <c r="H833" s="2">
        <f>'Moving Avg'!G833</f>
        <v>21.853947999999995</v>
      </c>
      <c r="I833" s="2">
        <f>'Moving Avg'!H833</f>
        <v>19.534472000000001</v>
      </c>
      <c r="J833" s="5" t="str">
        <f>OBV!F833</f>
        <v>BEARISH</v>
      </c>
      <c r="K833" s="5" t="str">
        <f>OBV!G833</f>
        <v>NEUTRAL</v>
      </c>
      <c r="L833" s="5" t="str">
        <f>OBV!H833</f>
        <v>NEUTRAL</v>
      </c>
      <c r="M833" s="7">
        <f t="shared" si="120"/>
        <v>25</v>
      </c>
      <c r="N833" s="7">
        <f t="shared" si="121"/>
        <v>100</v>
      </c>
      <c r="O833" s="7">
        <f t="shared" si="122"/>
        <v>50</v>
      </c>
      <c r="P833" s="7">
        <f t="shared" si="123"/>
        <v>16.5</v>
      </c>
      <c r="Q833" s="8">
        <f t="shared" si="124"/>
        <v>53.725000000000001</v>
      </c>
      <c r="R833" s="8">
        <f t="shared" si="125"/>
        <v>46.625</v>
      </c>
      <c r="S833" s="8">
        <f t="shared" si="126"/>
        <v>38.674999999999997</v>
      </c>
      <c r="T833" s="8">
        <f t="shared" si="127"/>
        <v>47.875</v>
      </c>
      <c r="U833" s="7">
        <f t="shared" si="128"/>
        <v>46.341666666666661</v>
      </c>
      <c r="V833" s="7">
        <f t="shared" si="129"/>
        <v>46.724999999999994</v>
      </c>
    </row>
    <row r="834" spans="1:22" ht="13.5" x14ac:dyDescent="0.25">
      <c r="A834" s="3">
        <f>RSI!A834</f>
        <v>45818</v>
      </c>
      <c r="B834" s="2">
        <f>RSI!B834</f>
        <v>22.3675</v>
      </c>
      <c r="C834" s="2">
        <f>RSI!I834</f>
        <v>51.468035904795876</v>
      </c>
      <c r="D834" s="2">
        <f>MACD!E834</f>
        <v>-3.5935046934273629E-2</v>
      </c>
      <c r="E834" s="2">
        <f>MACD!F834</f>
        <v>-6.8691759594814925E-2</v>
      </c>
      <c r="F834" s="2">
        <f>'Moving Avg'!D834</f>
        <v>22.539840000000005</v>
      </c>
      <c r="G834" s="2">
        <f>'Moving Avg'!F834</f>
        <v>22.411490000000004</v>
      </c>
      <c r="H834" s="2">
        <f>'Moving Avg'!G834</f>
        <v>21.886031999999997</v>
      </c>
      <c r="I834" s="2">
        <f>'Moving Avg'!H834</f>
        <v>19.558764499999999</v>
      </c>
      <c r="J834" s="5" t="str">
        <f>OBV!F834</f>
        <v>BEARISH</v>
      </c>
      <c r="K834" s="5" t="str">
        <f>OBV!G834</f>
        <v>WEAK</v>
      </c>
      <c r="L834" s="5" t="str">
        <f>OBV!H834</f>
        <v>CONFIRMED BEARISH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50</v>
      </c>
      <c r="P834" s="7">
        <f t="shared" ref="P834:P897" si="133">IF(L834="confirmed bullish", 34, IF(L834="bullish divergence",17, 0))+IF(J834="bullish",33,IF(J834="bearish",0,16.5))+IF(K834="strong",33,IF(K834="weak",0,16.5))</f>
        <v>0</v>
      </c>
      <c r="Q834" s="8">
        <f t="shared" si="124"/>
        <v>16.25</v>
      </c>
      <c r="R834" s="8">
        <f t="shared" si="125"/>
        <v>22.5</v>
      </c>
      <c r="S834" s="8">
        <f t="shared" si="126"/>
        <v>16.25</v>
      </c>
      <c r="T834" s="8">
        <f t="shared" si="127"/>
        <v>18.75</v>
      </c>
      <c r="U834" s="7">
        <f t="shared" si="128"/>
        <v>18.333333333333332</v>
      </c>
      <c r="V834" s="7">
        <f t="shared" si="129"/>
        <v>18.4375</v>
      </c>
    </row>
    <row r="835" spans="1:22" ht="13.5" x14ac:dyDescent="0.25">
      <c r="A835" s="3">
        <f>RSI!A835</f>
        <v>45819</v>
      </c>
      <c r="B835" s="2">
        <f>RSI!B835</f>
        <v>22.3766</v>
      </c>
      <c r="C835" s="2">
        <f>RSI!I835</f>
        <v>51.644653474424906</v>
      </c>
      <c r="D835" s="2">
        <f>MACD!E835</f>
        <v>-2.3657615099764939E-2</v>
      </c>
      <c r="E835" s="2">
        <f>MACD!F835</f>
        <v>-5.9684930695804925E-2</v>
      </c>
      <c r="F835" s="2">
        <f>'Moving Avg'!D835</f>
        <v>22.369319999999998</v>
      </c>
      <c r="G835" s="2">
        <f>'Moving Avg'!F835</f>
        <v>22.412865</v>
      </c>
      <c r="H835" s="2">
        <f>'Moving Avg'!G835</f>
        <v>21.918297999999997</v>
      </c>
      <c r="I835" s="2">
        <f>'Moving Avg'!H835</f>
        <v>19.583102499999999</v>
      </c>
      <c r="J835" s="5" t="str">
        <f>OBV!F835</f>
        <v>BEARISH</v>
      </c>
      <c r="K835" s="5" t="str">
        <f>OBV!G835</f>
        <v>WEAK</v>
      </c>
      <c r="L835" s="5" t="str">
        <f>OBV!H835</f>
        <v>CONFIRMED BEARISH</v>
      </c>
      <c r="M835" s="7">
        <f t="shared" si="130"/>
        <v>25</v>
      </c>
      <c r="N835" s="7">
        <f t="shared" si="131"/>
        <v>0</v>
      </c>
      <c r="O835" s="7">
        <f t="shared" si="132"/>
        <v>50</v>
      </c>
      <c r="P835" s="7">
        <f t="shared" si="133"/>
        <v>0</v>
      </c>
      <c r="Q835" s="8">
        <f t="shared" ref="Q835:Q898" si="134">0.35*M835+N835*0.35+O835*0.15+P835*0.15</f>
        <v>16.25</v>
      </c>
      <c r="R835" s="8">
        <f t="shared" ref="R835:R898" si="135">M835*0.2+N835*0.2+O835*0.35+P835*0.25</f>
        <v>22.5</v>
      </c>
      <c r="S835" s="8">
        <f t="shared" ref="S835:S898" si="136">M835*0.15+N835*0.15+O835*0.25+P835*0.45</f>
        <v>16.25</v>
      </c>
      <c r="T835" s="8">
        <f t="shared" ref="T835:T898" si="137">0.25*SUM(M835:P835)</f>
        <v>18.75</v>
      </c>
      <c r="U835" s="7">
        <f t="shared" ref="U835:U898" si="138">SUM(Q835:S835)/3</f>
        <v>18.333333333333332</v>
      </c>
      <c r="V835" s="7">
        <f t="shared" ref="V835:V898" si="139">SUM(Q835:T835)/4</f>
        <v>18.4375</v>
      </c>
    </row>
    <row r="836" spans="1:22" ht="13.5" x14ac:dyDescent="0.25">
      <c r="A836" s="3">
        <f>RSI!A836</f>
        <v>45820</v>
      </c>
      <c r="B836" s="2">
        <f>RSI!B836</f>
        <v>22.3675</v>
      </c>
      <c r="C836" s="2">
        <f>RSI!I836</f>
        <v>51.443041021390833</v>
      </c>
      <c r="D836" s="2">
        <f>MACD!E836</f>
        <v>-1.4405409359344645E-2</v>
      </c>
      <c r="E836" s="2">
        <f>MACD!F836</f>
        <v>-5.0629026428512872E-2</v>
      </c>
      <c r="F836" s="2">
        <f>'Moving Avg'!D836</f>
        <v>22.369319999999998</v>
      </c>
      <c r="G836" s="2">
        <f>'Moving Avg'!F836</f>
        <v>22.4147</v>
      </c>
      <c r="H836" s="2">
        <f>'Moving Avg'!G836</f>
        <v>21.953131999999997</v>
      </c>
      <c r="I836" s="2">
        <f>'Moving Avg'!H836</f>
        <v>19.607394999999993</v>
      </c>
      <c r="J836" s="5" t="str">
        <f>OBV!F836</f>
        <v>BEARISH</v>
      </c>
      <c r="K836" s="5" t="str">
        <f>OBV!G836</f>
        <v>WEAK</v>
      </c>
      <c r="L836" s="5" t="str">
        <f>OBV!H836</f>
        <v>NEUTRAL</v>
      </c>
      <c r="M836" s="7">
        <f t="shared" si="130"/>
        <v>25</v>
      </c>
      <c r="N836" s="7">
        <f t="shared" si="131"/>
        <v>0</v>
      </c>
      <c r="O836" s="7">
        <f t="shared" si="132"/>
        <v>50</v>
      </c>
      <c r="P836" s="7">
        <f t="shared" si="133"/>
        <v>0</v>
      </c>
      <c r="Q836" s="8">
        <f t="shared" si="134"/>
        <v>16.25</v>
      </c>
      <c r="R836" s="8">
        <f t="shared" si="135"/>
        <v>22.5</v>
      </c>
      <c r="S836" s="8">
        <f t="shared" si="136"/>
        <v>16.25</v>
      </c>
      <c r="T836" s="8">
        <f t="shared" si="137"/>
        <v>18.75</v>
      </c>
      <c r="U836" s="7">
        <f t="shared" si="138"/>
        <v>18.333333333333332</v>
      </c>
      <c r="V836" s="7">
        <f t="shared" si="139"/>
        <v>18.4375</v>
      </c>
    </row>
    <row r="837" spans="1:22" ht="13.5" x14ac:dyDescent="0.25">
      <c r="A837" s="3">
        <f>RSI!A837</f>
        <v>45821</v>
      </c>
      <c r="B837" s="2">
        <f>RSI!B837</f>
        <v>22.3766</v>
      </c>
      <c r="C837" s="2">
        <f>RSI!I837</f>
        <v>51.646326400470073</v>
      </c>
      <c r="D837" s="2">
        <f>MACD!E837</f>
        <v>-8.9627363791322523E-3</v>
      </c>
      <c r="E837" s="2">
        <f>MACD!F837</f>
        <v>-4.2295768418636748E-2</v>
      </c>
      <c r="F837" s="2">
        <f>'Moving Avg'!D837</f>
        <v>22.371139999999997</v>
      </c>
      <c r="G837" s="2">
        <f>'Moving Avg'!F837</f>
        <v>22.416990000000002</v>
      </c>
      <c r="H837" s="2">
        <f>'Moving Avg'!G837</f>
        <v>21.988515999999994</v>
      </c>
      <c r="I837" s="2">
        <f>'Moving Avg'!H837</f>
        <v>19.632420499999995</v>
      </c>
      <c r="J837" s="5" t="str">
        <f>OBV!F837</f>
        <v>BULLISH</v>
      </c>
      <c r="K837" s="5" t="str">
        <f>OBV!G837</f>
        <v>STRONG</v>
      </c>
      <c r="L837" s="5" t="str">
        <f>OBV!H837</f>
        <v>CONFIRMED BULLISH</v>
      </c>
      <c r="M837" s="7">
        <f t="shared" si="130"/>
        <v>25</v>
      </c>
      <c r="N837" s="7">
        <f t="shared" si="131"/>
        <v>0</v>
      </c>
      <c r="O837" s="7">
        <f t="shared" si="132"/>
        <v>50</v>
      </c>
      <c r="P837" s="7">
        <f t="shared" si="133"/>
        <v>100</v>
      </c>
      <c r="Q837" s="8">
        <f t="shared" si="134"/>
        <v>31.25</v>
      </c>
      <c r="R837" s="8">
        <f t="shared" si="135"/>
        <v>47.5</v>
      </c>
      <c r="S837" s="8">
        <f t="shared" si="136"/>
        <v>61.25</v>
      </c>
      <c r="T837" s="8">
        <f t="shared" si="137"/>
        <v>43.75</v>
      </c>
      <c r="U837" s="7">
        <f t="shared" si="138"/>
        <v>46.666666666666664</v>
      </c>
      <c r="V837" s="7">
        <f t="shared" si="139"/>
        <v>45.9375</v>
      </c>
    </row>
    <row r="838" spans="1:22" ht="13.5" x14ac:dyDescent="0.25">
      <c r="A838" s="3">
        <f>RSI!A838</f>
        <v>45824</v>
      </c>
      <c r="B838" s="2">
        <f>RSI!B838</f>
        <v>22.3675</v>
      </c>
      <c r="C838" s="2">
        <f>RSI!I838</f>
        <v>51.414520154213321</v>
      </c>
      <c r="D838" s="2">
        <f>MACD!E838</f>
        <v>-4.0260240854763651E-3</v>
      </c>
      <c r="E838" s="2">
        <f>MACD!F838</f>
        <v>-3.4641819552004668E-2</v>
      </c>
      <c r="F838" s="2">
        <f>'Moving Avg'!D838</f>
        <v>22.371140000000004</v>
      </c>
      <c r="G838" s="2">
        <f>'Moving Avg'!F838</f>
        <v>22.435785000000003</v>
      </c>
      <c r="H838" s="2">
        <f>'Moving Avg'!G838</f>
        <v>22.019683999999994</v>
      </c>
      <c r="I838" s="2">
        <f>'Moving Avg'!H838</f>
        <v>19.657400499999994</v>
      </c>
      <c r="J838" s="5" t="str">
        <f>OBV!F838</f>
        <v>BULLISH</v>
      </c>
      <c r="K838" s="5" t="str">
        <f>OBV!G838</f>
        <v>STRONG</v>
      </c>
      <c r="L838" s="5" t="str">
        <f>OBV!H838</f>
        <v>NEUTRAL</v>
      </c>
      <c r="M838" s="7">
        <f t="shared" si="130"/>
        <v>25</v>
      </c>
      <c r="N838" s="7">
        <f t="shared" si="131"/>
        <v>0</v>
      </c>
      <c r="O838" s="7">
        <f t="shared" si="132"/>
        <v>50</v>
      </c>
      <c r="P838" s="7">
        <f t="shared" si="133"/>
        <v>66</v>
      </c>
      <c r="Q838" s="8">
        <f t="shared" si="134"/>
        <v>26.15</v>
      </c>
      <c r="R838" s="8">
        <f t="shared" si="135"/>
        <v>39</v>
      </c>
      <c r="S838" s="8">
        <f t="shared" si="136"/>
        <v>45.95</v>
      </c>
      <c r="T838" s="8">
        <f t="shared" si="137"/>
        <v>35.25</v>
      </c>
      <c r="U838" s="7">
        <f t="shared" si="138"/>
        <v>37.033333333333339</v>
      </c>
      <c r="V838" s="7">
        <f t="shared" si="139"/>
        <v>36.587500000000006</v>
      </c>
    </row>
    <row r="839" spans="1:22" ht="13.5" x14ac:dyDescent="0.25">
      <c r="A839" s="3">
        <f>RSI!A839</f>
        <v>45825</v>
      </c>
      <c r="B839" s="2">
        <f>RSI!B839</f>
        <v>22.3675</v>
      </c>
      <c r="C839" s="2">
        <f>RSI!I839</f>
        <v>51.414520154213321</v>
      </c>
      <c r="D839" s="2">
        <f>MACD!E839</f>
        <v>0.15502611260141208</v>
      </c>
      <c r="E839" s="2">
        <f>MACD!F839</f>
        <v>3.29176687867868E-3</v>
      </c>
      <c r="F839" s="2">
        <f>'Moving Avg'!D839</f>
        <v>22.371140000000004</v>
      </c>
      <c r="G839" s="2">
        <f>'Moving Avg'!F839</f>
        <v>22.456410000000002</v>
      </c>
      <c r="H839" s="2">
        <f>'Moving Avg'!G839</f>
        <v>22.036183999999999</v>
      </c>
      <c r="I839" s="2">
        <f>'Moving Avg'!H839</f>
        <v>19.682426499999991</v>
      </c>
      <c r="J839" s="5" t="str">
        <f>OBV!F839</f>
        <v>BULLISH</v>
      </c>
      <c r="K839" s="5" t="str">
        <f>OBV!G839</f>
        <v>STRONG</v>
      </c>
      <c r="L839" s="5" t="str">
        <f>OBV!H839</f>
        <v>NEUTRAL</v>
      </c>
      <c r="M839" s="7">
        <f t="shared" si="130"/>
        <v>25</v>
      </c>
      <c r="N839" s="7">
        <f t="shared" si="131"/>
        <v>0</v>
      </c>
      <c r="O839" s="7">
        <f t="shared" si="132"/>
        <v>50</v>
      </c>
      <c r="P839" s="7">
        <f t="shared" si="133"/>
        <v>66</v>
      </c>
      <c r="Q839" s="8">
        <f t="shared" si="134"/>
        <v>26.15</v>
      </c>
      <c r="R839" s="8">
        <f t="shared" si="135"/>
        <v>39</v>
      </c>
      <c r="S839" s="8">
        <f t="shared" si="136"/>
        <v>45.95</v>
      </c>
      <c r="T839" s="8">
        <f t="shared" si="137"/>
        <v>35.25</v>
      </c>
      <c r="U839" s="7">
        <f t="shared" si="138"/>
        <v>37.033333333333339</v>
      </c>
      <c r="V839" s="7">
        <f t="shared" si="139"/>
        <v>36.587500000000006</v>
      </c>
    </row>
    <row r="840" spans="1:22" ht="13.5" x14ac:dyDescent="0.25">
      <c r="A840" s="3">
        <f>RSI!A840</f>
        <v>45826</v>
      </c>
      <c r="B840" s="2">
        <f>RSI!B840</f>
        <v>22.3675</v>
      </c>
      <c r="C840" s="2">
        <f>RSI!I840</f>
        <v>51.414520154213321</v>
      </c>
      <c r="D840" s="2">
        <f>MACD!E840</f>
        <v>0.26679543778229231</v>
      </c>
      <c r="E840" s="2">
        <f>MACD!F840</f>
        <v>5.5992501059401407E-2</v>
      </c>
      <c r="F840" s="2">
        <f>'Moving Avg'!D840</f>
        <v>22.369320000000005</v>
      </c>
      <c r="G840" s="2">
        <f>'Moving Avg'!F840</f>
        <v>22.477035000000001</v>
      </c>
      <c r="H840" s="2">
        <f>'Moving Avg'!G840</f>
        <v>22.043517999999999</v>
      </c>
      <c r="I840" s="2">
        <f>'Moving Avg'!H840</f>
        <v>19.707452499999992</v>
      </c>
      <c r="J840" s="5" t="str">
        <f>OBV!F840</f>
        <v>BULLISH</v>
      </c>
      <c r="K840" s="5" t="str">
        <f>OBV!G840</f>
        <v>STRONG</v>
      </c>
      <c r="L840" s="5" t="str">
        <f>OBV!H840</f>
        <v>BULLISH DIVERGENCE</v>
      </c>
      <c r="M840" s="7">
        <f t="shared" si="130"/>
        <v>25</v>
      </c>
      <c r="N840" s="7">
        <f t="shared" si="131"/>
        <v>0</v>
      </c>
      <c r="O840" s="7">
        <f t="shared" si="132"/>
        <v>50</v>
      </c>
      <c r="P840" s="7">
        <f t="shared" si="133"/>
        <v>83</v>
      </c>
      <c r="Q840" s="8">
        <f t="shared" si="134"/>
        <v>28.7</v>
      </c>
      <c r="R840" s="8">
        <f t="shared" si="135"/>
        <v>43.25</v>
      </c>
      <c r="S840" s="8">
        <f t="shared" si="136"/>
        <v>53.6</v>
      </c>
      <c r="T840" s="8">
        <f t="shared" si="137"/>
        <v>39.5</v>
      </c>
      <c r="U840" s="7">
        <f t="shared" si="138"/>
        <v>41.85</v>
      </c>
      <c r="V840" s="7">
        <f t="shared" si="139"/>
        <v>41.262500000000003</v>
      </c>
    </row>
    <row r="841" spans="1:22" ht="13.5" x14ac:dyDescent="0.25">
      <c r="A841" s="3">
        <f>RSI!A841</f>
        <v>45827</v>
      </c>
      <c r="B841" s="2">
        <f>RSI!B841</f>
        <v>22.4133</v>
      </c>
      <c r="C841" s="2">
        <f>RSI!I841</f>
        <v>52.747694170563491</v>
      </c>
      <c r="D841" s="2">
        <f>MACD!E841</f>
        <v>0.22518171320568925</v>
      </c>
      <c r="E841" s="2">
        <f>MACD!F841</f>
        <v>8.9830343488658981E-2</v>
      </c>
      <c r="F841" s="2">
        <f>'Moving Avg'!D841</f>
        <v>22.378480000000003</v>
      </c>
      <c r="G841" s="2">
        <f>'Moving Avg'!F841</f>
        <v>22.479324999999999</v>
      </c>
      <c r="H841" s="2">
        <f>'Moving Avg'!G841</f>
        <v>22.051767999999996</v>
      </c>
      <c r="I841" s="2">
        <f>'Moving Avg'!H841</f>
        <v>19.732661499999992</v>
      </c>
      <c r="J841" s="5" t="str">
        <f>OBV!F841</f>
        <v>BULLISH</v>
      </c>
      <c r="K841" s="5" t="str">
        <f>OBV!G841</f>
        <v>STRONG</v>
      </c>
      <c r="L841" s="5" t="str">
        <f>OBV!H841</f>
        <v>CONFIRMED BULLISH</v>
      </c>
      <c r="M841" s="7">
        <f t="shared" si="130"/>
        <v>25</v>
      </c>
      <c r="N841" s="7">
        <f t="shared" si="131"/>
        <v>0</v>
      </c>
      <c r="O841" s="7">
        <f t="shared" si="132"/>
        <v>50</v>
      </c>
      <c r="P841" s="7">
        <f t="shared" si="133"/>
        <v>100</v>
      </c>
      <c r="Q841" s="8">
        <f t="shared" si="134"/>
        <v>31.25</v>
      </c>
      <c r="R841" s="8">
        <f t="shared" si="135"/>
        <v>47.5</v>
      </c>
      <c r="S841" s="8">
        <f t="shared" si="136"/>
        <v>61.25</v>
      </c>
      <c r="T841" s="8">
        <f t="shared" si="137"/>
        <v>43.75</v>
      </c>
      <c r="U841" s="7">
        <f t="shared" si="138"/>
        <v>46.666666666666664</v>
      </c>
      <c r="V841" s="7">
        <f t="shared" si="139"/>
        <v>45.9375</v>
      </c>
    </row>
    <row r="842" spans="1:22" ht="13.5" x14ac:dyDescent="0.25">
      <c r="A842" s="3">
        <f>RSI!A842</f>
        <v>45828</v>
      </c>
      <c r="B842" s="2">
        <f>RSI!B842</f>
        <v>22.3766</v>
      </c>
      <c r="C842" s="2">
        <f>RSI!I842</f>
        <v>51.527566582190204</v>
      </c>
      <c r="D842" s="2">
        <f>MACD!E842</f>
        <v>0.19220877556640303</v>
      </c>
      <c r="E842" s="2">
        <f>MACD!F842</f>
        <v>0.11030602990420779</v>
      </c>
      <c r="F842" s="2">
        <f>'Moving Avg'!D842</f>
        <v>22.378479999999996</v>
      </c>
      <c r="G842" s="2">
        <f>'Moving Avg'!F842</f>
        <v>22.479779999999998</v>
      </c>
      <c r="H842" s="2">
        <f>'Moving Avg'!G842</f>
        <v>22.063133999999994</v>
      </c>
      <c r="I842" s="2">
        <f>'Moving Avg'!H842</f>
        <v>19.753607999999993</v>
      </c>
      <c r="J842" s="5" t="str">
        <f>OBV!F842</f>
        <v>BEARISH</v>
      </c>
      <c r="K842" s="5" t="str">
        <f>OBV!G842</f>
        <v>WEAK</v>
      </c>
      <c r="L842" s="5" t="str">
        <f>OBV!H842</f>
        <v>NEUTRAL</v>
      </c>
      <c r="M842" s="7">
        <f t="shared" si="130"/>
        <v>25</v>
      </c>
      <c r="N842" s="7">
        <f t="shared" si="131"/>
        <v>0</v>
      </c>
      <c r="O842" s="7">
        <f t="shared" si="132"/>
        <v>50</v>
      </c>
      <c r="P842" s="7">
        <f t="shared" si="133"/>
        <v>0</v>
      </c>
      <c r="Q842" s="8">
        <f t="shared" si="134"/>
        <v>16.25</v>
      </c>
      <c r="R842" s="8">
        <f t="shared" si="135"/>
        <v>22.5</v>
      </c>
      <c r="S842" s="8">
        <f t="shared" si="136"/>
        <v>16.25</v>
      </c>
      <c r="T842" s="8">
        <f t="shared" si="137"/>
        <v>18.75</v>
      </c>
      <c r="U842" s="7">
        <f t="shared" si="138"/>
        <v>18.333333333333332</v>
      </c>
      <c r="V842" s="7">
        <f t="shared" si="139"/>
        <v>18.4375</v>
      </c>
    </row>
    <row r="843" spans="1:22" ht="13.5" x14ac:dyDescent="0.25">
      <c r="A843" s="3">
        <f>RSI!A843</f>
        <v>45831</v>
      </c>
      <c r="B843" s="2">
        <f>RSI!B843</f>
        <v>22.459099999999999</v>
      </c>
      <c r="C843" s="2">
        <f>RSI!I843</f>
        <v>54.097997674684649</v>
      </c>
      <c r="D843" s="2">
        <f>MACD!E843</f>
        <v>0.1579700492043834</v>
      </c>
      <c r="E843" s="2">
        <f>MACD!F843</f>
        <v>0.11983883376424292</v>
      </c>
      <c r="F843" s="2">
        <f>'Moving Avg'!D843</f>
        <v>22.396800000000002</v>
      </c>
      <c r="G843" s="2">
        <f>'Moving Avg'!F843</f>
        <v>22.484360000000002</v>
      </c>
      <c r="H843" s="2">
        <f>'Moving Avg'!G843</f>
        <v>22.085133999999996</v>
      </c>
      <c r="I843" s="2">
        <f>'Moving Avg'!H843</f>
        <v>19.775149999999993</v>
      </c>
      <c r="J843" s="5" t="str">
        <f>OBV!F843</f>
        <v>BULLISH</v>
      </c>
      <c r="K843" s="5" t="str">
        <f>OBV!G843</f>
        <v>NEUTRAL</v>
      </c>
      <c r="L843" s="5" t="str">
        <f>OBV!H843</f>
        <v>CONFIRMED BULLISH</v>
      </c>
      <c r="M843" s="7">
        <f t="shared" si="130"/>
        <v>25</v>
      </c>
      <c r="N843" s="7">
        <f t="shared" si="131"/>
        <v>0</v>
      </c>
      <c r="O843" s="7">
        <f t="shared" si="132"/>
        <v>50</v>
      </c>
      <c r="P843" s="7">
        <f t="shared" si="133"/>
        <v>83.5</v>
      </c>
      <c r="Q843" s="8">
        <f t="shared" si="134"/>
        <v>28.774999999999999</v>
      </c>
      <c r="R843" s="8">
        <f t="shared" si="135"/>
        <v>43.375</v>
      </c>
      <c r="S843" s="8">
        <f t="shared" si="136"/>
        <v>53.825000000000003</v>
      </c>
      <c r="T843" s="8">
        <f t="shared" si="137"/>
        <v>39.625</v>
      </c>
      <c r="U843" s="7">
        <f t="shared" si="138"/>
        <v>41.991666666666667</v>
      </c>
      <c r="V843" s="7">
        <f t="shared" si="139"/>
        <v>41.400000000000006</v>
      </c>
    </row>
    <row r="844" spans="1:22" ht="13.5" x14ac:dyDescent="0.25">
      <c r="A844" s="3">
        <f>RSI!A844</f>
        <v>45832</v>
      </c>
      <c r="B844" s="2">
        <f>RSI!B844</f>
        <v>22.184100000000001</v>
      </c>
      <c r="C844" s="2">
        <f>RSI!I844</f>
        <v>45.446772465328813</v>
      </c>
      <c r="D844" s="2">
        <f>MACD!E844</f>
        <v>0.14867110348822266</v>
      </c>
      <c r="E844" s="2">
        <f>MACD!F844</f>
        <v>0.12560528770903889</v>
      </c>
      <c r="F844" s="2">
        <f>'Moving Avg'!D844</f>
        <v>22.360120000000002</v>
      </c>
      <c r="G844" s="2">
        <f>'Moving Avg'!F844</f>
        <v>22.46144</v>
      </c>
      <c r="H844" s="2">
        <f>'Moving Avg'!G844</f>
        <v>22.109883999999997</v>
      </c>
      <c r="I844" s="2">
        <f>'Moving Avg'!H844</f>
        <v>19.795179499999996</v>
      </c>
      <c r="J844" s="5" t="str">
        <f>OBV!F844</f>
        <v>BEARISH</v>
      </c>
      <c r="K844" s="5" t="str">
        <f>OBV!G844</f>
        <v>NEUTRAL</v>
      </c>
      <c r="L844" s="5" t="str">
        <f>OBV!H844</f>
        <v>CONFIRMED BEARISH</v>
      </c>
      <c r="M844" s="7">
        <f t="shared" si="130"/>
        <v>25</v>
      </c>
      <c r="N844" s="7">
        <f t="shared" si="131"/>
        <v>0</v>
      </c>
      <c r="O844" s="7">
        <f t="shared" si="132"/>
        <v>50</v>
      </c>
      <c r="P844" s="7">
        <f t="shared" si="133"/>
        <v>16.5</v>
      </c>
      <c r="Q844" s="8">
        <f t="shared" si="134"/>
        <v>18.725000000000001</v>
      </c>
      <c r="R844" s="8">
        <f t="shared" si="135"/>
        <v>26.625</v>
      </c>
      <c r="S844" s="8">
        <f t="shared" si="136"/>
        <v>23.675000000000001</v>
      </c>
      <c r="T844" s="8">
        <f t="shared" si="137"/>
        <v>22.875</v>
      </c>
      <c r="U844" s="7">
        <f t="shared" si="138"/>
        <v>23.008333333333336</v>
      </c>
      <c r="V844" s="7">
        <f t="shared" si="139"/>
        <v>22.975000000000001</v>
      </c>
    </row>
    <row r="845" spans="1:22" ht="13.5" x14ac:dyDescent="0.25">
      <c r="A845" s="3">
        <f>RSI!A845</f>
        <v>45833</v>
      </c>
      <c r="B845" s="2">
        <f>RSI!B845</f>
        <v>23.4</v>
      </c>
      <c r="C845" s="2">
        <f>RSI!I845</f>
        <v>69.029514129297851</v>
      </c>
      <c r="D845" s="2">
        <f>MACD!E845</f>
        <v>5.311470894150716E-2</v>
      </c>
      <c r="E845" s="2">
        <f>MACD!F845</f>
        <v>0.11110717195553256</v>
      </c>
      <c r="F845" s="2">
        <f>'Moving Avg'!D845</f>
        <v>22.56662</v>
      </c>
      <c r="G845" s="2">
        <f>'Moving Avg'!F845</f>
        <v>22.512149999999998</v>
      </c>
      <c r="H845" s="2">
        <f>'Moving Avg'!G845</f>
        <v>22.174536</v>
      </c>
      <c r="I845" s="2">
        <f>'Moving Avg'!H845</f>
        <v>19.822800999999995</v>
      </c>
      <c r="J845" s="5" t="str">
        <f>OBV!F845</f>
        <v>BEARISH</v>
      </c>
      <c r="K845" s="5" t="str">
        <f>OBV!G845</f>
        <v>WEAK</v>
      </c>
      <c r="L845" s="5" t="str">
        <f>OBV!H845</f>
        <v>CONFIRMED BEARISH</v>
      </c>
      <c r="M845" s="7">
        <f t="shared" si="130"/>
        <v>25</v>
      </c>
      <c r="N845" s="7">
        <f t="shared" si="131"/>
        <v>100</v>
      </c>
      <c r="O845" s="7">
        <f t="shared" si="132"/>
        <v>50</v>
      </c>
      <c r="P845" s="7">
        <f t="shared" si="133"/>
        <v>0</v>
      </c>
      <c r="Q845" s="8">
        <f t="shared" si="134"/>
        <v>51.25</v>
      </c>
      <c r="R845" s="8">
        <f t="shared" si="135"/>
        <v>42.5</v>
      </c>
      <c r="S845" s="8">
        <f t="shared" si="136"/>
        <v>31.25</v>
      </c>
      <c r="T845" s="8">
        <f t="shared" si="137"/>
        <v>43.75</v>
      </c>
      <c r="U845" s="7">
        <f t="shared" si="138"/>
        <v>41.666666666666664</v>
      </c>
      <c r="V845" s="7">
        <f t="shared" si="139"/>
        <v>42.1875</v>
      </c>
    </row>
    <row r="846" spans="1:22" ht="13.5" x14ac:dyDescent="0.25">
      <c r="A846" s="3">
        <f>RSI!A846</f>
        <v>45835</v>
      </c>
      <c r="B846" s="2">
        <f>RSI!B846</f>
        <v>24.8</v>
      </c>
      <c r="C846" s="2">
        <f>RSI!I846</f>
        <v>79.837310708593591</v>
      </c>
      <c r="D846" s="2">
        <f>MACD!E846</f>
        <v>-0.13912308973687715</v>
      </c>
      <c r="E846" s="2">
        <f>MACD!F846</f>
        <v>6.1061119617050623E-2</v>
      </c>
      <c r="F846" s="2">
        <f>'Moving Avg'!D846</f>
        <v>23.043960000000002</v>
      </c>
      <c r="G846" s="2">
        <f>'Moving Avg'!F846</f>
        <v>22.633320000000001</v>
      </c>
      <c r="H846" s="2">
        <f>'Moving Avg'!G846</f>
        <v>22.254719999999992</v>
      </c>
      <c r="I846" s="2">
        <f>'Moving Avg'!H846</f>
        <v>19.857422499999995</v>
      </c>
      <c r="J846" s="5" t="str">
        <f>OBV!F846</f>
        <v>BEARISH</v>
      </c>
      <c r="K846" s="5" t="str">
        <f>OBV!G846</f>
        <v>WEAK</v>
      </c>
      <c r="L846" s="5" t="str">
        <f>OBV!H846</f>
        <v>BEARISH DIVERGENCE</v>
      </c>
      <c r="M846" s="7">
        <f t="shared" si="130"/>
        <v>0</v>
      </c>
      <c r="N846" s="7">
        <f t="shared" si="131"/>
        <v>100</v>
      </c>
      <c r="O846" s="7">
        <f t="shared" si="132"/>
        <v>50</v>
      </c>
      <c r="P846" s="7">
        <f t="shared" si="133"/>
        <v>0</v>
      </c>
      <c r="Q846" s="8">
        <f t="shared" si="134"/>
        <v>42.5</v>
      </c>
      <c r="R846" s="8">
        <f t="shared" si="135"/>
        <v>37.5</v>
      </c>
      <c r="S846" s="8">
        <f t="shared" si="136"/>
        <v>27.5</v>
      </c>
      <c r="T846" s="8">
        <f t="shared" si="137"/>
        <v>37.5</v>
      </c>
      <c r="U846" s="7">
        <f t="shared" si="138"/>
        <v>35.833333333333336</v>
      </c>
      <c r="V846" s="7">
        <f t="shared" si="139"/>
        <v>36.25</v>
      </c>
    </row>
    <row r="847" spans="1:22" ht="13.5" x14ac:dyDescent="0.25">
      <c r="A847" s="3">
        <f>RSI!A847</f>
        <v>45838</v>
      </c>
      <c r="B847" s="2">
        <f>RSI!B847</f>
        <v>25.3</v>
      </c>
      <c r="C847" s="2">
        <f>RSI!I847</f>
        <v>82.223292484425116</v>
      </c>
      <c r="D847" s="2">
        <f>MACD!E847</f>
        <v>-0.35150913611182943</v>
      </c>
      <c r="E847" s="2">
        <f>MACD!F847</f>
        <v>-2.1452931528725384E-2</v>
      </c>
      <c r="F847" s="2">
        <f>'Moving Avg'!D847</f>
        <v>23.628639999999997</v>
      </c>
      <c r="G847" s="2">
        <f>'Moving Avg'!F847</f>
        <v>22.779945000000001</v>
      </c>
      <c r="H847" s="2">
        <f>'Moving Avg'!G847</f>
        <v>22.344903999999996</v>
      </c>
      <c r="I847" s="2">
        <f>'Moving Avg'!H847</f>
        <v>19.894544</v>
      </c>
      <c r="J847" s="5" t="str">
        <f>OBV!F847</f>
        <v>BULLISH</v>
      </c>
      <c r="K847" s="5" t="str">
        <f>OBV!G847</f>
        <v>NEUTRAL</v>
      </c>
      <c r="L847" s="5" t="str">
        <f>OBV!H847</f>
        <v>CONFIRMED BULLISH</v>
      </c>
      <c r="M847" s="7">
        <f t="shared" si="130"/>
        <v>0</v>
      </c>
      <c r="N847" s="7">
        <f t="shared" si="131"/>
        <v>100</v>
      </c>
      <c r="O847" s="7">
        <f t="shared" si="132"/>
        <v>50</v>
      </c>
      <c r="P847" s="7">
        <f t="shared" si="133"/>
        <v>83.5</v>
      </c>
      <c r="Q847" s="8">
        <f t="shared" si="134"/>
        <v>55.024999999999999</v>
      </c>
      <c r="R847" s="8">
        <f t="shared" si="135"/>
        <v>58.375</v>
      </c>
      <c r="S847" s="8">
        <f t="shared" si="136"/>
        <v>65.075000000000003</v>
      </c>
      <c r="T847" s="8">
        <f t="shared" si="137"/>
        <v>58.375</v>
      </c>
      <c r="U847" s="7">
        <f t="shared" si="138"/>
        <v>59.491666666666674</v>
      </c>
      <c r="V847" s="7">
        <f t="shared" si="139"/>
        <v>59.212500000000006</v>
      </c>
    </row>
    <row r="848" spans="1:22" ht="13.5" x14ac:dyDescent="0.25">
      <c r="A848" s="3">
        <f>RSI!A848</f>
        <v>45839</v>
      </c>
      <c r="B848" s="2">
        <f>RSI!B848</f>
        <v>25.76</v>
      </c>
      <c r="C848" s="2">
        <f>RSI!I848</f>
        <v>84.08878887719996</v>
      </c>
      <c r="D848" s="2">
        <f>MACD!E848</f>
        <v>-0.58269183186300921</v>
      </c>
      <c r="E848" s="2">
        <f>MACD!F848</f>
        <v>-0.13370071159558214</v>
      </c>
      <c r="F848" s="2">
        <f>'Moving Avg'!D848</f>
        <v>24.288820000000001</v>
      </c>
      <c r="G848" s="2">
        <f>'Moving Avg'!F848</f>
        <v>22.949570000000001</v>
      </c>
      <c r="H848" s="2">
        <f>'Moving Avg'!G848</f>
        <v>22.445937999999998</v>
      </c>
      <c r="I848" s="2">
        <f>'Moving Avg'!H848</f>
        <v>19.933965499999999</v>
      </c>
      <c r="J848" s="5" t="str">
        <f>OBV!F848</f>
        <v>BULLISH</v>
      </c>
      <c r="K848" s="5" t="str">
        <f>OBV!G848</f>
        <v>STRONG</v>
      </c>
      <c r="L848" s="5" t="str">
        <f>OBV!H848</f>
        <v>CONFIRMED BULLISH</v>
      </c>
      <c r="M848" s="7">
        <f t="shared" si="130"/>
        <v>0</v>
      </c>
      <c r="N848" s="7">
        <f t="shared" si="131"/>
        <v>100</v>
      </c>
      <c r="O848" s="7">
        <f t="shared" si="132"/>
        <v>50</v>
      </c>
      <c r="P848" s="7">
        <f t="shared" si="133"/>
        <v>100</v>
      </c>
      <c r="Q848" s="8">
        <f t="shared" si="134"/>
        <v>57.5</v>
      </c>
      <c r="R848" s="8">
        <f t="shared" si="135"/>
        <v>62.5</v>
      </c>
      <c r="S848" s="8">
        <f t="shared" si="136"/>
        <v>72.5</v>
      </c>
      <c r="T848" s="8">
        <f t="shared" si="137"/>
        <v>62.5</v>
      </c>
      <c r="U848" s="7">
        <f t="shared" si="138"/>
        <v>64.166666666666671</v>
      </c>
      <c r="V848" s="7">
        <f t="shared" si="139"/>
        <v>63.75</v>
      </c>
    </row>
    <row r="849" spans="1:22" ht="13.5" x14ac:dyDescent="0.25">
      <c r="A849" s="3">
        <f>RSI!A849</f>
        <v>45840</v>
      </c>
      <c r="B849" s="2">
        <f>RSI!B849</f>
        <v>25.7</v>
      </c>
      <c r="C849" s="2">
        <f>RSI!I849</f>
        <v>82.867258809027689</v>
      </c>
      <c r="D849" s="2">
        <f>MACD!E849</f>
        <v>-0.79139403700295929</v>
      </c>
      <c r="E849" s="2">
        <f>MACD!F849</f>
        <v>-0.26523937667705755</v>
      </c>
      <c r="F849" s="2">
        <f>'Moving Avg'!D849</f>
        <v>24.992000000000001</v>
      </c>
      <c r="G849" s="2">
        <f>'Moving Avg'!F849</f>
        <v>23.065774999999999</v>
      </c>
      <c r="H849" s="2">
        <f>'Moving Avg'!G849</f>
        <v>22.548523999999997</v>
      </c>
      <c r="I849" s="2">
        <f>'Moving Avg'!H849</f>
        <v>19.973087</v>
      </c>
      <c r="J849" s="5" t="str">
        <f>OBV!F849</f>
        <v>BULLISH</v>
      </c>
      <c r="K849" s="5" t="str">
        <f>OBV!G849</f>
        <v>STRONG</v>
      </c>
      <c r="L849" s="5" t="str">
        <f>OBV!H849</f>
        <v>CONFIRMED BULLISH</v>
      </c>
      <c r="M849" s="7">
        <f t="shared" si="130"/>
        <v>0</v>
      </c>
      <c r="N849" s="7">
        <f t="shared" si="131"/>
        <v>100</v>
      </c>
      <c r="O849" s="7">
        <f t="shared" si="132"/>
        <v>75</v>
      </c>
      <c r="P849" s="7">
        <f t="shared" si="133"/>
        <v>100</v>
      </c>
      <c r="Q849" s="8">
        <f t="shared" si="134"/>
        <v>61.25</v>
      </c>
      <c r="R849" s="8">
        <f t="shared" si="135"/>
        <v>71.25</v>
      </c>
      <c r="S849" s="8">
        <f t="shared" si="136"/>
        <v>78.75</v>
      </c>
      <c r="T849" s="8">
        <f t="shared" si="137"/>
        <v>68.75</v>
      </c>
      <c r="U849" s="7">
        <f t="shared" si="138"/>
        <v>70.416666666666671</v>
      </c>
      <c r="V849" s="7">
        <f t="shared" si="139"/>
        <v>70</v>
      </c>
    </row>
    <row r="850" spans="1:22" ht="13.5" x14ac:dyDescent="0.25">
      <c r="A850" s="3">
        <f>RSI!A850</f>
        <v>45841</v>
      </c>
      <c r="B850" s="2">
        <f>RSI!B850</f>
        <v>25.69</v>
      </c>
      <c r="C850" s="2">
        <f>RSI!I850</f>
        <v>82.651756669775736</v>
      </c>
      <c r="D850" s="2">
        <f>MACD!E850</f>
        <v>-0.98312489246015389</v>
      </c>
      <c r="E850" s="2">
        <f>MACD!F850</f>
        <v>-0.40881647983367686</v>
      </c>
      <c r="F850" s="2">
        <f>'Moving Avg'!D850</f>
        <v>25.45</v>
      </c>
      <c r="G850" s="2">
        <f>'Moving Avg'!F850</f>
        <v>23.188814999999998</v>
      </c>
      <c r="H850" s="2">
        <f>'Moving Avg'!G850</f>
        <v>22.65091</v>
      </c>
      <c r="I850" s="2">
        <f>'Moving Avg'!H850</f>
        <v>20.012158499999995</v>
      </c>
      <c r="J850" s="5" t="str">
        <f>OBV!F850</f>
        <v>BULLISH</v>
      </c>
      <c r="K850" s="5" t="str">
        <f>OBV!G850</f>
        <v>STRONG</v>
      </c>
      <c r="L850" s="5" t="str">
        <f>OBV!H850</f>
        <v>CONFIRMED BULLISH</v>
      </c>
      <c r="M850" s="7">
        <f t="shared" si="130"/>
        <v>0</v>
      </c>
      <c r="N850" s="7">
        <f t="shared" si="131"/>
        <v>100</v>
      </c>
      <c r="O850" s="7">
        <f t="shared" si="132"/>
        <v>75</v>
      </c>
      <c r="P850" s="7">
        <f t="shared" si="133"/>
        <v>100</v>
      </c>
      <c r="Q850" s="8">
        <f t="shared" si="134"/>
        <v>61.25</v>
      </c>
      <c r="R850" s="8">
        <f t="shared" si="135"/>
        <v>71.25</v>
      </c>
      <c r="S850" s="8">
        <f t="shared" si="136"/>
        <v>78.75</v>
      </c>
      <c r="T850" s="8">
        <f t="shared" si="137"/>
        <v>68.75</v>
      </c>
      <c r="U850" s="7">
        <f t="shared" si="138"/>
        <v>70.416666666666671</v>
      </c>
      <c r="V850" s="7">
        <f t="shared" si="139"/>
        <v>70</v>
      </c>
    </row>
    <row r="851" spans="1:22" ht="13.5" x14ac:dyDescent="0.25">
      <c r="A851" s="3">
        <f>RSI!A851</f>
        <v>45842</v>
      </c>
      <c r="B851" s="2">
        <f>RSI!B851</f>
        <v>25.69</v>
      </c>
      <c r="C851" s="2">
        <f>RSI!I851</f>
        <v>82.651756669775736</v>
      </c>
      <c r="D851" s="2">
        <f>MACD!E851</f>
        <v>-1.1529547661948776</v>
      </c>
      <c r="E851" s="2">
        <f>MACD!F851</f>
        <v>-0.55764413710591698</v>
      </c>
      <c r="F851" s="2">
        <f>'Moving Avg'!D851</f>
        <v>25.628000000000004</v>
      </c>
      <c r="G851" s="2">
        <f>'Moving Avg'!F851</f>
        <v>23.354939999999999</v>
      </c>
      <c r="H851" s="2">
        <f>'Moving Avg'!G851</f>
        <v>22.728728</v>
      </c>
      <c r="I851" s="2">
        <f>'Moving Avg'!H851</f>
        <v>20.051459499999993</v>
      </c>
      <c r="J851" s="5" t="str">
        <f>OBV!F851</f>
        <v>BULLISH</v>
      </c>
      <c r="K851" s="5" t="str">
        <f>OBV!G851</f>
        <v>STRONG</v>
      </c>
      <c r="L851" s="5" t="str">
        <f>OBV!H851</f>
        <v>CONFIRMED BULLISH</v>
      </c>
      <c r="M851" s="7">
        <f t="shared" si="130"/>
        <v>0</v>
      </c>
      <c r="N851" s="7">
        <f t="shared" si="131"/>
        <v>100</v>
      </c>
      <c r="O851" s="7">
        <f t="shared" si="132"/>
        <v>75</v>
      </c>
      <c r="P851" s="7">
        <f t="shared" si="133"/>
        <v>100</v>
      </c>
      <c r="Q851" s="8">
        <f t="shared" si="134"/>
        <v>61.25</v>
      </c>
      <c r="R851" s="8">
        <f t="shared" si="135"/>
        <v>71.25</v>
      </c>
      <c r="S851" s="8">
        <f t="shared" si="136"/>
        <v>78.75</v>
      </c>
      <c r="T851" s="8">
        <f t="shared" si="137"/>
        <v>68.75</v>
      </c>
      <c r="U851" s="7">
        <f t="shared" si="138"/>
        <v>70.416666666666671</v>
      </c>
      <c r="V851" s="7">
        <f t="shared" si="139"/>
        <v>70</v>
      </c>
    </row>
    <row r="852" spans="1:22" ht="13.5" x14ac:dyDescent="0.25">
      <c r="A852" s="3">
        <f>RSI!A852</f>
        <v>45845</v>
      </c>
      <c r="B852" s="2">
        <f>RSI!B852</f>
        <v>25.69</v>
      </c>
      <c r="C852" s="2">
        <f>RSI!I852</f>
        <v>82.651756669775736</v>
      </c>
      <c r="D852" s="2">
        <f>MACD!E852</f>
        <v>-1.3158607383096026</v>
      </c>
      <c r="E852" s="2">
        <f>MACD!F852</f>
        <v>-0.7092874573466541</v>
      </c>
      <c r="F852" s="2">
        <f>'Moving Avg'!D852</f>
        <v>25.706</v>
      </c>
      <c r="G852" s="2">
        <f>'Moving Avg'!F852</f>
        <v>23.521065</v>
      </c>
      <c r="H852" s="2">
        <f>'Moving Avg'!G852</f>
        <v>22.802696000000001</v>
      </c>
      <c r="I852" s="2">
        <f>'Moving Avg'!H852</f>
        <v>20.090760499999998</v>
      </c>
      <c r="J852" s="5" t="str">
        <f>OBV!F852</f>
        <v>BULLISH</v>
      </c>
      <c r="K852" s="5" t="str">
        <f>OBV!G852</f>
        <v>NEUTRAL</v>
      </c>
      <c r="L852" s="5" t="str">
        <f>OBV!H852</f>
        <v>CONFIRMED BULLISH</v>
      </c>
      <c r="M852" s="7">
        <f t="shared" si="130"/>
        <v>0</v>
      </c>
      <c r="N852" s="7">
        <f t="shared" si="131"/>
        <v>100</v>
      </c>
      <c r="O852" s="7">
        <f t="shared" si="132"/>
        <v>75</v>
      </c>
      <c r="P852" s="7">
        <f t="shared" si="133"/>
        <v>83.5</v>
      </c>
      <c r="Q852" s="8">
        <f t="shared" si="134"/>
        <v>58.774999999999999</v>
      </c>
      <c r="R852" s="8">
        <f t="shared" si="135"/>
        <v>67.125</v>
      </c>
      <c r="S852" s="8">
        <f t="shared" si="136"/>
        <v>71.325000000000003</v>
      </c>
      <c r="T852" s="8">
        <f t="shared" si="137"/>
        <v>64.625</v>
      </c>
      <c r="U852" s="7">
        <f t="shared" si="138"/>
        <v>65.741666666666674</v>
      </c>
      <c r="V852" s="7">
        <f t="shared" si="139"/>
        <v>65.462500000000006</v>
      </c>
    </row>
    <row r="853" spans="1:22" ht="13.5" x14ac:dyDescent="0.25">
      <c r="A853" s="3">
        <f>RSI!A853</f>
        <v>45846</v>
      </c>
      <c r="B853" s="2">
        <f>RSI!B853</f>
        <v>25.35</v>
      </c>
      <c r="C853" s="2">
        <f>RSI!I853</f>
        <v>74.431960672328188</v>
      </c>
      <c r="D853" s="2">
        <f>MACD!E853</f>
        <v>-1.4283801097577822</v>
      </c>
      <c r="E853" s="2">
        <f>MACD!F853</f>
        <v>-0.85310598782887981</v>
      </c>
      <c r="F853" s="2">
        <f>'Moving Avg'!D853</f>
        <v>25.624000000000002</v>
      </c>
      <c r="G853" s="2">
        <f>'Moving Avg'!F853</f>
        <v>23.670190000000002</v>
      </c>
      <c r="H853" s="2">
        <f>'Moving Avg'!G853</f>
        <v>22.870413999999993</v>
      </c>
      <c r="I853" s="2">
        <f>'Moving Avg'!H853</f>
        <v>20.128590499999994</v>
      </c>
      <c r="J853" s="5" t="str">
        <f>OBV!F853</f>
        <v>BEARISH</v>
      </c>
      <c r="K853" s="5" t="str">
        <f>OBV!G853</f>
        <v>NEUTRAL</v>
      </c>
      <c r="L853" s="5" t="str">
        <f>OBV!H853</f>
        <v>CONFIRMED BEARISH</v>
      </c>
      <c r="M853" s="7">
        <f t="shared" si="130"/>
        <v>0</v>
      </c>
      <c r="N853" s="7">
        <f t="shared" si="131"/>
        <v>100</v>
      </c>
      <c r="O853" s="7">
        <f t="shared" si="132"/>
        <v>75</v>
      </c>
      <c r="P853" s="7">
        <f t="shared" si="133"/>
        <v>16.5</v>
      </c>
      <c r="Q853" s="8">
        <f t="shared" si="134"/>
        <v>48.725000000000001</v>
      </c>
      <c r="R853" s="8">
        <f t="shared" si="135"/>
        <v>50.375</v>
      </c>
      <c r="S853" s="8">
        <f t="shared" si="136"/>
        <v>41.174999999999997</v>
      </c>
      <c r="T853" s="8">
        <f t="shared" si="137"/>
        <v>47.875</v>
      </c>
      <c r="U853" s="7">
        <f t="shared" si="138"/>
        <v>46.758333333333326</v>
      </c>
      <c r="V853" s="7">
        <f t="shared" si="139"/>
        <v>47.037499999999994</v>
      </c>
    </row>
    <row r="854" spans="1:22" ht="13.5" x14ac:dyDescent="0.25">
      <c r="A854" s="3">
        <f>RSI!A854</f>
        <v>45847</v>
      </c>
      <c r="B854" s="2">
        <f>RSI!B854</f>
        <v>25.3</v>
      </c>
      <c r="C854" s="2">
        <f>RSI!I854</f>
        <v>73.277823882390237</v>
      </c>
      <c r="D854" s="2">
        <f>MACD!E854</f>
        <v>-1.5718071943994261</v>
      </c>
      <c r="E854" s="2">
        <f>MACD!F854</f>
        <v>-0.99684622914298915</v>
      </c>
      <c r="F854" s="2">
        <f>'Moving Avg'!D854</f>
        <v>25.544000000000004</v>
      </c>
      <c r="G854" s="2">
        <f>'Moving Avg'!F854</f>
        <v>23.816815000000002</v>
      </c>
      <c r="H854" s="2">
        <f>'Moving Avg'!G854</f>
        <v>22.938413999999995</v>
      </c>
      <c r="I854" s="2">
        <f>'Moving Avg'!H854</f>
        <v>20.1661705</v>
      </c>
      <c r="J854" s="5" t="str">
        <f>OBV!F854</f>
        <v>BEARISH</v>
      </c>
      <c r="K854" s="5" t="str">
        <f>OBV!G854</f>
        <v>NEUTRAL</v>
      </c>
      <c r="L854" s="5" t="str">
        <f>OBV!H854</f>
        <v>CONFIRMED BEARISH</v>
      </c>
      <c r="M854" s="7">
        <f t="shared" si="130"/>
        <v>0</v>
      </c>
      <c r="N854" s="7">
        <f t="shared" si="131"/>
        <v>100</v>
      </c>
      <c r="O854" s="7">
        <f t="shared" si="132"/>
        <v>75</v>
      </c>
      <c r="P854" s="7">
        <f t="shared" si="133"/>
        <v>16.5</v>
      </c>
      <c r="Q854" s="8">
        <f t="shared" si="134"/>
        <v>48.725000000000001</v>
      </c>
      <c r="R854" s="8">
        <f t="shared" si="135"/>
        <v>50.375</v>
      </c>
      <c r="S854" s="8">
        <f t="shared" si="136"/>
        <v>41.174999999999997</v>
      </c>
      <c r="T854" s="8">
        <f t="shared" si="137"/>
        <v>47.875</v>
      </c>
      <c r="U854" s="7">
        <f t="shared" si="138"/>
        <v>46.758333333333326</v>
      </c>
      <c r="V854" s="7">
        <f t="shared" si="139"/>
        <v>47.037499999999994</v>
      </c>
    </row>
    <row r="855" spans="1:22" ht="13.5" x14ac:dyDescent="0.25">
      <c r="A855" s="3">
        <f>RSI!A855</f>
        <v>45848</v>
      </c>
      <c r="B855" s="2">
        <f>RSI!B855</f>
        <v>25.2</v>
      </c>
      <c r="C855" s="2">
        <f>RSI!I855</f>
        <v>70.909627523941793</v>
      </c>
      <c r="D855" s="2">
        <f>MACD!E855</f>
        <v>-1.5073063952508647</v>
      </c>
      <c r="E855" s="2">
        <f>MACD!F855</f>
        <v>-1.0989382623645643</v>
      </c>
      <c r="F855" s="2">
        <f>'Moving Avg'!D855</f>
        <v>25.446000000000002</v>
      </c>
      <c r="G855" s="2">
        <f>'Moving Avg'!F855</f>
        <v>23.957985000000001</v>
      </c>
      <c r="H855" s="2">
        <f>'Moving Avg'!G855</f>
        <v>22.995063999999992</v>
      </c>
      <c r="I855" s="2">
        <f>'Moving Avg'!H855</f>
        <v>20.203250499999996</v>
      </c>
      <c r="J855" s="5" t="str">
        <f>OBV!F855</f>
        <v>BEARISH</v>
      </c>
      <c r="K855" s="5" t="str">
        <f>OBV!G855</f>
        <v>NEUTRAL</v>
      </c>
      <c r="L855" s="5" t="str">
        <f>OBV!H855</f>
        <v>CONFIRMED BEARISH</v>
      </c>
      <c r="M855" s="7">
        <f t="shared" si="130"/>
        <v>0</v>
      </c>
      <c r="N855" s="7">
        <f t="shared" si="131"/>
        <v>100</v>
      </c>
      <c r="O855" s="7">
        <f t="shared" si="132"/>
        <v>75</v>
      </c>
      <c r="P855" s="7">
        <f t="shared" si="133"/>
        <v>16.5</v>
      </c>
      <c r="Q855" s="8">
        <f t="shared" si="134"/>
        <v>48.725000000000001</v>
      </c>
      <c r="R855" s="8">
        <f t="shared" si="135"/>
        <v>50.375</v>
      </c>
      <c r="S855" s="8">
        <f t="shared" si="136"/>
        <v>41.174999999999997</v>
      </c>
      <c r="T855" s="8">
        <f t="shared" si="137"/>
        <v>47.875</v>
      </c>
      <c r="U855" s="7">
        <f t="shared" si="138"/>
        <v>46.758333333333326</v>
      </c>
      <c r="V855" s="7">
        <f t="shared" si="139"/>
        <v>47.037499999999994</v>
      </c>
    </row>
    <row r="856" spans="1:22" ht="13.5" x14ac:dyDescent="0.25">
      <c r="A856" s="3">
        <f>RSI!A856</f>
        <v>45849</v>
      </c>
      <c r="B856" s="2">
        <f>RSI!B856</f>
        <v>24.6</v>
      </c>
      <c r="C856" s="2">
        <f>RSI!I856</f>
        <v>58.659994063379429</v>
      </c>
      <c r="D856" s="2">
        <f>MACD!E856</f>
        <v>-1.2002780609293353</v>
      </c>
      <c r="E856" s="2">
        <f>MACD!F856</f>
        <v>-1.1192062220775185</v>
      </c>
      <c r="F856" s="2">
        <f>'Moving Avg'!D856</f>
        <v>25.228000000000002</v>
      </c>
      <c r="G856" s="2">
        <f>'Moving Avg'!F856</f>
        <v>24.069610000000004</v>
      </c>
      <c r="H856" s="2">
        <f>'Moving Avg'!G856</f>
        <v>23.042097999999992</v>
      </c>
      <c r="I856" s="2">
        <f>'Moving Avg'!H856</f>
        <v>20.237788999999996</v>
      </c>
      <c r="J856" s="5" t="str">
        <f>OBV!F856</f>
        <v>BEARISH</v>
      </c>
      <c r="K856" s="5" t="str">
        <f>OBV!G856</f>
        <v>NEUTRAL</v>
      </c>
      <c r="L856" s="5" t="str">
        <f>OBV!H856</f>
        <v>CONFIRMED BEARISH</v>
      </c>
      <c r="M856" s="7">
        <f t="shared" si="130"/>
        <v>25</v>
      </c>
      <c r="N856" s="7">
        <f t="shared" si="131"/>
        <v>100</v>
      </c>
      <c r="O856" s="7">
        <f t="shared" si="132"/>
        <v>50</v>
      </c>
      <c r="P856" s="7">
        <f t="shared" si="133"/>
        <v>16.5</v>
      </c>
      <c r="Q856" s="8">
        <f t="shared" si="134"/>
        <v>53.725000000000001</v>
      </c>
      <c r="R856" s="8">
        <f t="shared" si="135"/>
        <v>46.625</v>
      </c>
      <c r="S856" s="8">
        <f t="shared" si="136"/>
        <v>38.674999999999997</v>
      </c>
      <c r="T856" s="8">
        <f t="shared" si="137"/>
        <v>47.875</v>
      </c>
      <c r="U856" s="7">
        <f t="shared" si="138"/>
        <v>46.341666666666661</v>
      </c>
      <c r="V856" s="7">
        <f t="shared" si="139"/>
        <v>46.724999999999994</v>
      </c>
    </row>
    <row r="857" spans="1:22" ht="13.5" x14ac:dyDescent="0.25">
      <c r="A857" s="3">
        <f>RSI!A857</f>
        <v>45852</v>
      </c>
      <c r="B857" s="2">
        <f>RSI!B857</f>
        <v>24.41</v>
      </c>
      <c r="C857" s="2">
        <f>RSI!I857</f>
        <v>55.396468612163694</v>
      </c>
      <c r="D857" s="2">
        <f>MACD!E857</f>
        <v>-0.8527740604104217</v>
      </c>
      <c r="E857" s="2">
        <f>MACD!F857</f>
        <v>-1.0659197897440991</v>
      </c>
      <c r="F857" s="2">
        <f>'Moving Avg'!D857</f>
        <v>24.972000000000001</v>
      </c>
      <c r="G857" s="2">
        <f>'Moving Avg'!F857</f>
        <v>24.171280000000003</v>
      </c>
      <c r="H857" s="2">
        <f>'Moving Avg'!G857</f>
        <v>23.085515999999995</v>
      </c>
      <c r="I857" s="2">
        <f>'Moving Avg'!H857</f>
        <v>20.271377499999993</v>
      </c>
      <c r="J857" s="5" t="str">
        <f>OBV!F857</f>
        <v>BEARISH</v>
      </c>
      <c r="K857" s="5" t="str">
        <f>OBV!G857</f>
        <v>NEUTRAL</v>
      </c>
      <c r="L857" s="5" t="str">
        <f>OBV!H857</f>
        <v>CONFIRMED BEARISH</v>
      </c>
      <c r="M857" s="7">
        <f t="shared" si="130"/>
        <v>25</v>
      </c>
      <c r="N857" s="7">
        <f t="shared" si="131"/>
        <v>0</v>
      </c>
      <c r="O857" s="7">
        <f t="shared" si="132"/>
        <v>50</v>
      </c>
      <c r="P857" s="7">
        <f t="shared" si="133"/>
        <v>16.5</v>
      </c>
      <c r="Q857" s="8">
        <f t="shared" si="134"/>
        <v>18.725000000000001</v>
      </c>
      <c r="R857" s="8">
        <f t="shared" si="135"/>
        <v>26.625</v>
      </c>
      <c r="S857" s="8">
        <f t="shared" si="136"/>
        <v>23.675000000000001</v>
      </c>
      <c r="T857" s="8">
        <f t="shared" si="137"/>
        <v>22.875</v>
      </c>
      <c r="U857" s="7">
        <f t="shared" si="138"/>
        <v>23.008333333333336</v>
      </c>
      <c r="V857" s="7">
        <f t="shared" si="139"/>
        <v>22.975000000000001</v>
      </c>
    </row>
    <row r="858" spans="1:22" ht="13.5" x14ac:dyDescent="0.25">
      <c r="A858" s="3">
        <f>RSI!A858</f>
        <v>45853</v>
      </c>
      <c r="B858" s="2">
        <f>RSI!B858</f>
        <v>24.6</v>
      </c>
      <c r="C858" s="2">
        <f>RSI!I858</f>
        <v>57.917790022204393</v>
      </c>
      <c r="D858" s="2">
        <f>MACD!E858</f>
        <v>-0.50395726159463194</v>
      </c>
      <c r="E858" s="2">
        <f>MACD!F858</f>
        <v>-0.95352728411420573</v>
      </c>
      <c r="F858" s="2">
        <f>'Moving Avg'!D858</f>
        <v>24.821999999999996</v>
      </c>
      <c r="G858" s="2">
        <f>'Moving Avg'!F858</f>
        <v>24.282905000000007</v>
      </c>
      <c r="H858" s="2">
        <f>'Moving Avg'!G858</f>
        <v>23.140799999999999</v>
      </c>
      <c r="I858" s="2">
        <f>'Moving Avg'!H858</f>
        <v>20.307336999999993</v>
      </c>
      <c r="J858" s="5" t="str">
        <f>OBV!F858</f>
        <v>BEARISH</v>
      </c>
      <c r="K858" s="5" t="str">
        <f>OBV!G858</f>
        <v>NEUTRAL</v>
      </c>
      <c r="L858" s="5" t="str">
        <f>OBV!H858</f>
        <v>CONFIRMED BEARISH</v>
      </c>
      <c r="M858" s="7">
        <f t="shared" si="130"/>
        <v>25</v>
      </c>
      <c r="N858" s="7">
        <f t="shared" si="131"/>
        <v>0</v>
      </c>
      <c r="O858" s="7">
        <f t="shared" si="132"/>
        <v>50</v>
      </c>
      <c r="P858" s="7">
        <f t="shared" si="133"/>
        <v>16.5</v>
      </c>
      <c r="Q858" s="8">
        <f t="shared" si="134"/>
        <v>18.725000000000001</v>
      </c>
      <c r="R858" s="8">
        <f t="shared" si="135"/>
        <v>26.625</v>
      </c>
      <c r="S858" s="8">
        <f t="shared" si="136"/>
        <v>23.675000000000001</v>
      </c>
      <c r="T858" s="8">
        <f t="shared" si="137"/>
        <v>22.875</v>
      </c>
      <c r="U858" s="7">
        <f t="shared" si="138"/>
        <v>23.008333333333336</v>
      </c>
      <c r="V858" s="7">
        <f t="shared" si="139"/>
        <v>22.975000000000001</v>
      </c>
    </row>
    <row r="859" spans="1:22" ht="13.5" x14ac:dyDescent="0.25">
      <c r="A859" s="3">
        <f>RSI!A859</f>
        <v>45854</v>
      </c>
      <c r="B859" s="2">
        <f>RSI!B859</f>
        <v>25.18</v>
      </c>
      <c r="C859" s="2">
        <f>RSI!I859</f>
        <v>64.512471161437858</v>
      </c>
      <c r="D859" s="2">
        <f>MACD!E859</f>
        <v>-0.26389900313104064</v>
      </c>
      <c r="E859" s="2">
        <f>MACD!F859</f>
        <v>-0.81560162791757274</v>
      </c>
      <c r="F859" s="2">
        <f>'Moving Avg'!D859</f>
        <v>24.798000000000002</v>
      </c>
      <c r="G859" s="2">
        <f>'Moving Avg'!F859</f>
        <v>24.423530000000007</v>
      </c>
      <c r="H859" s="2">
        <f>'Moving Avg'!G859</f>
        <v>23.206218</v>
      </c>
      <c r="I859" s="2">
        <f>'Moving Avg'!H859</f>
        <v>20.346196499999991</v>
      </c>
      <c r="J859" s="5" t="str">
        <f>OBV!F859</f>
        <v>BEARISH</v>
      </c>
      <c r="K859" s="5" t="str">
        <f>OBV!G859</f>
        <v>NEUTRAL</v>
      </c>
      <c r="L859" s="5" t="str">
        <f>OBV!H859</f>
        <v>CONFIRMED BEARISH</v>
      </c>
      <c r="M859" s="7">
        <f t="shared" si="130"/>
        <v>25</v>
      </c>
      <c r="N859" s="7">
        <f t="shared" si="131"/>
        <v>0</v>
      </c>
      <c r="O859" s="7">
        <f t="shared" si="132"/>
        <v>50</v>
      </c>
      <c r="P859" s="7">
        <f t="shared" si="133"/>
        <v>16.5</v>
      </c>
      <c r="Q859" s="8">
        <f t="shared" si="134"/>
        <v>18.725000000000001</v>
      </c>
      <c r="R859" s="8">
        <f t="shared" si="135"/>
        <v>26.625</v>
      </c>
      <c r="S859" s="8">
        <f t="shared" si="136"/>
        <v>23.675000000000001</v>
      </c>
      <c r="T859" s="8">
        <f t="shared" si="137"/>
        <v>22.875</v>
      </c>
      <c r="U859" s="7">
        <f t="shared" si="138"/>
        <v>23.008333333333336</v>
      </c>
      <c r="V859" s="7">
        <f t="shared" si="139"/>
        <v>22.975000000000001</v>
      </c>
    </row>
    <row r="860" spans="1:22" ht="13.5" x14ac:dyDescent="0.25">
      <c r="A860" s="3">
        <f>RSI!A860</f>
        <v>45855</v>
      </c>
      <c r="B860" s="2">
        <f>RSI!B860</f>
        <v>25</v>
      </c>
      <c r="C860" s="2">
        <f>RSI!I860</f>
        <v>61.301786952716348</v>
      </c>
      <c r="D860" s="2">
        <f>MACD!E860</f>
        <v>-5.5090977233572147E-2</v>
      </c>
      <c r="E860" s="2">
        <f>MACD!F860</f>
        <v>-0.66349949778077266</v>
      </c>
      <c r="F860" s="2">
        <f>'Moving Avg'!D860</f>
        <v>24.758000000000003</v>
      </c>
      <c r="G860" s="2">
        <f>'Moving Avg'!F860</f>
        <v>24.555155000000006</v>
      </c>
      <c r="H860" s="2">
        <f>'Moving Avg'!G860</f>
        <v>23.259052000000001</v>
      </c>
      <c r="I860" s="2">
        <f>'Moving Avg'!H860</f>
        <v>20.38415599999999</v>
      </c>
      <c r="J860" s="5" t="str">
        <f>OBV!F860</f>
        <v>BEARISH</v>
      </c>
      <c r="K860" s="5" t="str">
        <f>OBV!G860</f>
        <v>NEUTRAL</v>
      </c>
      <c r="L860" s="5" t="str">
        <f>OBV!H860</f>
        <v>CONFIRMED BEARISH</v>
      </c>
      <c r="M860" s="7">
        <f t="shared" si="130"/>
        <v>25</v>
      </c>
      <c r="N860" s="7">
        <f t="shared" si="131"/>
        <v>0</v>
      </c>
      <c r="O860" s="7">
        <f t="shared" si="132"/>
        <v>50</v>
      </c>
      <c r="P860" s="7">
        <f t="shared" si="133"/>
        <v>16.5</v>
      </c>
      <c r="Q860" s="8">
        <f t="shared" si="134"/>
        <v>18.725000000000001</v>
      </c>
      <c r="R860" s="8">
        <f t="shared" si="135"/>
        <v>26.625</v>
      </c>
      <c r="S860" s="8">
        <f t="shared" si="136"/>
        <v>23.675000000000001</v>
      </c>
      <c r="T860" s="8">
        <f t="shared" si="137"/>
        <v>22.875</v>
      </c>
      <c r="U860" s="7">
        <f t="shared" si="138"/>
        <v>23.008333333333336</v>
      </c>
      <c r="V860" s="7">
        <f t="shared" si="139"/>
        <v>22.975000000000001</v>
      </c>
    </row>
    <row r="861" spans="1:22" ht="13.5" x14ac:dyDescent="0.25">
      <c r="A861" s="3">
        <f>RSI!A861</f>
        <v>45856</v>
      </c>
      <c r="B861" s="2">
        <f>RSI!B861</f>
        <v>25.17</v>
      </c>
      <c r="C861" s="2">
        <f>RSI!I861</f>
        <v>63.166279296817869</v>
      </c>
      <c r="D861" s="2">
        <f>MACD!E861</f>
        <v>0.10440352712750212</v>
      </c>
      <c r="E861" s="2">
        <f>MACD!F861</f>
        <v>-0.50991889279911773</v>
      </c>
      <c r="F861" s="2">
        <f>'Moving Avg'!D861</f>
        <v>24.872</v>
      </c>
      <c r="G861" s="2">
        <f>'Moving Avg'!F861</f>
        <v>24.692990000000005</v>
      </c>
      <c r="H861" s="2">
        <f>'Moving Avg'!G861</f>
        <v>23.315102000000003</v>
      </c>
      <c r="I861" s="2">
        <f>'Moving Avg'!H861</f>
        <v>20.422965499999989</v>
      </c>
      <c r="J861" s="5" t="str">
        <f>OBV!F861</f>
        <v>BULLISH</v>
      </c>
      <c r="K861" s="5" t="str">
        <f>OBV!G861</f>
        <v>NEUTRAL</v>
      </c>
      <c r="L861" s="5" t="str">
        <f>OBV!H861</f>
        <v>CONFIRMED BULLISH</v>
      </c>
      <c r="M861" s="7">
        <f t="shared" si="130"/>
        <v>25</v>
      </c>
      <c r="N861" s="7">
        <f t="shared" si="131"/>
        <v>0</v>
      </c>
      <c r="O861" s="7">
        <f t="shared" si="132"/>
        <v>50</v>
      </c>
      <c r="P861" s="7">
        <f t="shared" si="133"/>
        <v>83.5</v>
      </c>
      <c r="Q861" s="8">
        <f t="shared" si="134"/>
        <v>28.774999999999999</v>
      </c>
      <c r="R861" s="8">
        <f t="shared" si="135"/>
        <v>43.375</v>
      </c>
      <c r="S861" s="8">
        <f t="shared" si="136"/>
        <v>53.825000000000003</v>
      </c>
      <c r="T861" s="8">
        <f t="shared" si="137"/>
        <v>39.625</v>
      </c>
      <c r="U861" s="7">
        <f t="shared" si="138"/>
        <v>41.991666666666667</v>
      </c>
      <c r="V861" s="7">
        <f t="shared" si="139"/>
        <v>41.400000000000006</v>
      </c>
    </row>
    <row r="862" spans="1:22" ht="13.5" x14ac:dyDescent="0.25">
      <c r="A862" s="3">
        <f>RSI!A862</f>
        <v>45859</v>
      </c>
      <c r="B862" s="2">
        <f>RSI!B862</f>
        <v>25.1</v>
      </c>
      <c r="C862" s="2">
        <f>RSI!I862</f>
        <v>61.844959908848772</v>
      </c>
      <c r="D862" s="2">
        <f>MACD!E862</f>
        <v>0.23928493621806268</v>
      </c>
      <c r="E862" s="2">
        <f>MACD!F862</f>
        <v>-0.36007812699568165</v>
      </c>
      <c r="F862" s="2">
        <f>'Moving Avg'!D862</f>
        <v>25.01</v>
      </c>
      <c r="G862" s="2">
        <f>'Moving Avg'!F862</f>
        <v>24.829160000000005</v>
      </c>
      <c r="H862" s="2">
        <f>'Moving Avg'!G862</f>
        <v>23.37012</v>
      </c>
      <c r="I862" s="2">
        <f>'Moving Avg'!H862</f>
        <v>20.461516499999991</v>
      </c>
      <c r="J862" s="5" t="str">
        <f>OBV!F862</f>
        <v>BULLISH</v>
      </c>
      <c r="K862" s="5" t="str">
        <f>OBV!G862</f>
        <v>NEUTRAL</v>
      </c>
      <c r="L862" s="5" t="str">
        <f>OBV!H862</f>
        <v>CONFIRMED BULLISH</v>
      </c>
      <c r="M862" s="7">
        <f t="shared" si="130"/>
        <v>25</v>
      </c>
      <c r="N862" s="7">
        <f t="shared" si="131"/>
        <v>0</v>
      </c>
      <c r="O862" s="7">
        <f t="shared" si="132"/>
        <v>50</v>
      </c>
      <c r="P862" s="7">
        <f t="shared" si="133"/>
        <v>83.5</v>
      </c>
      <c r="Q862" s="8">
        <f t="shared" si="134"/>
        <v>28.774999999999999</v>
      </c>
      <c r="R862" s="8">
        <f t="shared" si="135"/>
        <v>43.375</v>
      </c>
      <c r="S862" s="8">
        <f t="shared" si="136"/>
        <v>53.825000000000003</v>
      </c>
      <c r="T862" s="8">
        <f t="shared" si="137"/>
        <v>39.625</v>
      </c>
      <c r="U862" s="7">
        <f t="shared" si="138"/>
        <v>41.991666666666667</v>
      </c>
      <c r="V862" s="7">
        <f t="shared" si="139"/>
        <v>41.400000000000006</v>
      </c>
    </row>
    <row r="863" spans="1:22" ht="13.5" x14ac:dyDescent="0.25">
      <c r="A863" s="3">
        <f>RSI!A863</f>
        <v>45860</v>
      </c>
      <c r="B863" s="2">
        <f>RSI!B863</f>
        <v>25.05</v>
      </c>
      <c r="C863" s="2">
        <f>RSI!I863</f>
        <v>60.865580592108685</v>
      </c>
      <c r="D863" s="2">
        <f>MACD!E863</f>
        <v>0.30035401814123475</v>
      </c>
      <c r="E863" s="2">
        <f>MACD!F863</f>
        <v>-0.22799169796829838</v>
      </c>
      <c r="F863" s="2">
        <f>'Moving Avg'!D863</f>
        <v>25.099999999999998</v>
      </c>
      <c r="G863" s="2">
        <f>'Moving Avg'!F863</f>
        <v>24.958705000000005</v>
      </c>
      <c r="H863" s="2">
        <f>'Moving Avg'!G863</f>
        <v>23.424504000000002</v>
      </c>
      <c r="I863" s="2">
        <f>'Moving Avg'!H863</f>
        <v>20.498304999999991</v>
      </c>
      <c r="J863" s="5" t="str">
        <f>OBV!F863</f>
        <v>BEARISH</v>
      </c>
      <c r="K863" s="5" t="str">
        <f>OBV!G863</f>
        <v>NEUTRAL</v>
      </c>
      <c r="L863" s="5" t="str">
        <f>OBV!H863</f>
        <v>BEARISH DIVERGENCE</v>
      </c>
      <c r="M863" s="7">
        <f t="shared" si="130"/>
        <v>25</v>
      </c>
      <c r="N863" s="7">
        <f t="shared" si="131"/>
        <v>0</v>
      </c>
      <c r="O863" s="7">
        <f t="shared" si="132"/>
        <v>50</v>
      </c>
      <c r="P863" s="7">
        <f t="shared" si="133"/>
        <v>16.5</v>
      </c>
      <c r="Q863" s="8">
        <f t="shared" si="134"/>
        <v>18.725000000000001</v>
      </c>
      <c r="R863" s="8">
        <f t="shared" si="135"/>
        <v>26.625</v>
      </c>
      <c r="S863" s="8">
        <f t="shared" si="136"/>
        <v>23.675000000000001</v>
      </c>
      <c r="T863" s="8">
        <f t="shared" si="137"/>
        <v>22.875</v>
      </c>
      <c r="U863" s="7">
        <f t="shared" si="138"/>
        <v>23.008333333333336</v>
      </c>
      <c r="V863" s="7">
        <f t="shared" si="139"/>
        <v>22.975000000000001</v>
      </c>
    </row>
    <row r="864" spans="1:22" ht="13.5" x14ac:dyDescent="0.25">
      <c r="A864" s="3">
        <f>RSI!A864</f>
        <v>45861</v>
      </c>
      <c r="B864" s="2">
        <f>RSI!B864</f>
        <v>25.67</v>
      </c>
      <c r="C864" s="2">
        <f>RSI!I864</f>
        <v>67.69680384458465</v>
      </c>
      <c r="D864" s="2">
        <f>MACD!E864</f>
        <v>0.29457789693412906</v>
      </c>
      <c r="E864" s="2">
        <f>MACD!F864</f>
        <v>-0.1234777789878129</v>
      </c>
      <c r="F864" s="2">
        <f>'Moving Avg'!D864</f>
        <v>25.198</v>
      </c>
      <c r="G864" s="2">
        <f>'Moving Avg'!F864</f>
        <v>25.133000000000006</v>
      </c>
      <c r="H864" s="2">
        <f>'Moving Avg'!G864</f>
        <v>23.490922000000005</v>
      </c>
      <c r="I864" s="2">
        <f>'Moving Avg'!H864</f>
        <v>20.538193499999991</v>
      </c>
      <c r="J864" s="5" t="str">
        <f>OBV!F864</f>
        <v>BULLISH</v>
      </c>
      <c r="K864" s="5" t="str">
        <f>OBV!G864</f>
        <v>NEUTRAL</v>
      </c>
      <c r="L864" s="5" t="str">
        <f>OBV!H864</f>
        <v>CONFIRMED BULLISH</v>
      </c>
      <c r="M864" s="7">
        <f t="shared" si="130"/>
        <v>25</v>
      </c>
      <c r="N864" s="7">
        <f t="shared" si="131"/>
        <v>0</v>
      </c>
      <c r="O864" s="7">
        <f t="shared" si="132"/>
        <v>50</v>
      </c>
      <c r="P864" s="7">
        <f t="shared" si="133"/>
        <v>83.5</v>
      </c>
      <c r="Q864" s="8">
        <f t="shared" si="134"/>
        <v>28.774999999999999</v>
      </c>
      <c r="R864" s="8">
        <f t="shared" si="135"/>
        <v>43.375</v>
      </c>
      <c r="S864" s="8">
        <f t="shared" si="136"/>
        <v>53.825000000000003</v>
      </c>
      <c r="T864" s="8">
        <f t="shared" si="137"/>
        <v>39.625</v>
      </c>
      <c r="U864" s="7">
        <f t="shared" si="138"/>
        <v>41.991666666666667</v>
      </c>
      <c r="V864" s="7">
        <f t="shared" si="139"/>
        <v>41.400000000000006</v>
      </c>
    </row>
    <row r="865" spans="1:22" ht="13.5" x14ac:dyDescent="0.25">
      <c r="A865" s="3">
        <f>RSI!A865</f>
        <v>45862</v>
      </c>
      <c r="B865" s="2">
        <f>RSI!B865</f>
        <v>26.4</v>
      </c>
      <c r="C865" s="2">
        <f>RSI!I865</f>
        <v>73.550971571091139</v>
      </c>
      <c r="D865" s="2">
        <f>MACD!E865</f>
        <v>0.21302021910025104</v>
      </c>
      <c r="E865" s="2">
        <f>MACD!F865</f>
        <v>-5.6178179370200108E-2</v>
      </c>
      <c r="F865" s="2">
        <f>'Moving Avg'!D865</f>
        <v>25.478000000000002</v>
      </c>
      <c r="G865" s="2">
        <f>'Moving Avg'!F865</f>
        <v>25.283000000000005</v>
      </c>
      <c r="H865" s="2">
        <f>'Moving Avg'!G865</f>
        <v>23.571940000000005</v>
      </c>
      <c r="I865" s="2">
        <f>'Moving Avg'!H865</f>
        <v>20.581960999999993</v>
      </c>
      <c r="J865" s="5" t="str">
        <f>OBV!F865</f>
        <v>BULLISH</v>
      </c>
      <c r="K865" s="5" t="str">
        <f>OBV!G865</f>
        <v>STRONG</v>
      </c>
      <c r="L865" s="5" t="str">
        <f>OBV!H865</f>
        <v>CONFIRMED BULLISH</v>
      </c>
      <c r="M865" s="7">
        <f t="shared" si="130"/>
        <v>0</v>
      </c>
      <c r="N865" s="7">
        <f t="shared" si="131"/>
        <v>0</v>
      </c>
      <c r="O865" s="7">
        <f t="shared" si="132"/>
        <v>50</v>
      </c>
      <c r="P865" s="7">
        <f t="shared" si="133"/>
        <v>100</v>
      </c>
      <c r="Q865" s="8">
        <f t="shared" si="134"/>
        <v>22.5</v>
      </c>
      <c r="R865" s="8">
        <f t="shared" si="135"/>
        <v>42.5</v>
      </c>
      <c r="S865" s="8">
        <f t="shared" si="136"/>
        <v>57.5</v>
      </c>
      <c r="T865" s="8">
        <f t="shared" si="137"/>
        <v>37.5</v>
      </c>
      <c r="U865" s="7">
        <f t="shared" si="138"/>
        <v>40.833333333333336</v>
      </c>
      <c r="V865" s="7">
        <f t="shared" si="139"/>
        <v>40</v>
      </c>
    </row>
    <row r="866" spans="1:22" ht="13.5" x14ac:dyDescent="0.25">
      <c r="A866" s="3">
        <f>RSI!A866</f>
        <v>45866</v>
      </c>
      <c r="B866" s="2">
        <f>RSI!B866</f>
        <v>26.89</v>
      </c>
      <c r="C866" s="2">
        <f>RSI!I866</f>
        <v>76.614514437944464</v>
      </c>
      <c r="D866" s="2">
        <f>MACD!E866</f>
        <v>4.4149704372387077E-3</v>
      </c>
      <c r="E866" s="2">
        <f>MACD!F866</f>
        <v>-4.4059549408712345E-2</v>
      </c>
      <c r="F866" s="2">
        <f>'Moving Avg'!D866</f>
        <v>25.822000000000003</v>
      </c>
      <c r="G866" s="2">
        <f>'Moving Avg'!F866</f>
        <v>25.387500000000003</v>
      </c>
      <c r="H866" s="2">
        <f>'Moving Avg'!G866</f>
        <v>23.663124000000007</v>
      </c>
      <c r="I866" s="2">
        <f>'Moving Avg'!H866</f>
        <v>20.628453499999992</v>
      </c>
      <c r="J866" s="5" t="str">
        <f>OBV!F866</f>
        <v>BULLISH</v>
      </c>
      <c r="K866" s="5" t="str">
        <f>OBV!G866</f>
        <v>STRONG</v>
      </c>
      <c r="L866" s="5" t="str">
        <f>OBV!H866</f>
        <v>CONFIRMED BULLISH</v>
      </c>
      <c r="M866" s="7">
        <f t="shared" si="130"/>
        <v>0</v>
      </c>
      <c r="N866" s="7">
        <f t="shared" si="131"/>
        <v>0</v>
      </c>
      <c r="O866" s="7">
        <f t="shared" si="132"/>
        <v>75</v>
      </c>
      <c r="P866" s="7">
        <f t="shared" si="133"/>
        <v>100</v>
      </c>
      <c r="Q866" s="8">
        <f t="shared" si="134"/>
        <v>26.25</v>
      </c>
      <c r="R866" s="8">
        <f t="shared" si="135"/>
        <v>51.25</v>
      </c>
      <c r="S866" s="8">
        <f t="shared" si="136"/>
        <v>63.75</v>
      </c>
      <c r="T866" s="8">
        <f t="shared" si="137"/>
        <v>43.75</v>
      </c>
      <c r="U866" s="7">
        <f t="shared" si="138"/>
        <v>47.083333333333336</v>
      </c>
      <c r="V866" s="7">
        <f t="shared" si="139"/>
        <v>46.25</v>
      </c>
    </row>
    <row r="867" spans="1:22" ht="13.5" x14ac:dyDescent="0.25">
      <c r="A867" s="3">
        <f>RSI!A867</f>
        <v>45867</v>
      </c>
      <c r="B867" s="2">
        <f>RSI!B867</f>
        <v>27</v>
      </c>
      <c r="C867" s="2">
        <f>RSI!I867</f>
        <v>77.251526685616454</v>
      </c>
      <c r="D867" s="2">
        <f>MACD!E867</f>
        <v>-0.2225482867253703</v>
      </c>
      <c r="E867" s="2">
        <f>MACD!F867</f>
        <v>-7.9757296872043942E-2</v>
      </c>
      <c r="F867" s="2">
        <f>'Moving Avg'!D867</f>
        <v>26.201999999999998</v>
      </c>
      <c r="G867" s="2">
        <f>'Moving Avg'!F867</f>
        <v>25.472500000000004</v>
      </c>
      <c r="H867" s="2">
        <f>'Moving Avg'!G867</f>
        <v>23.756508000000007</v>
      </c>
      <c r="I867" s="2">
        <f>'Moving Avg'!H867</f>
        <v>20.675541999999997</v>
      </c>
      <c r="J867" s="5" t="str">
        <f>OBV!F867</f>
        <v>BULLISH</v>
      </c>
      <c r="K867" s="5" t="str">
        <f>OBV!G867</f>
        <v>STRONG</v>
      </c>
      <c r="L867" s="5" t="str">
        <f>OBV!H867</f>
        <v>CONFIRMED BULLISH</v>
      </c>
      <c r="M867" s="7">
        <f t="shared" si="130"/>
        <v>0</v>
      </c>
      <c r="N867" s="7">
        <f t="shared" si="131"/>
        <v>100</v>
      </c>
      <c r="O867" s="7">
        <f t="shared" si="132"/>
        <v>75</v>
      </c>
      <c r="P867" s="7">
        <f t="shared" si="133"/>
        <v>100</v>
      </c>
      <c r="Q867" s="8">
        <f t="shared" si="134"/>
        <v>61.25</v>
      </c>
      <c r="R867" s="8">
        <f t="shared" si="135"/>
        <v>71.25</v>
      </c>
      <c r="S867" s="8">
        <f t="shared" si="136"/>
        <v>78.75</v>
      </c>
      <c r="T867" s="8">
        <f t="shared" si="137"/>
        <v>68.75</v>
      </c>
      <c r="U867" s="7">
        <f t="shared" si="138"/>
        <v>70.416666666666671</v>
      </c>
      <c r="V867" s="7">
        <f t="shared" si="139"/>
        <v>70</v>
      </c>
    </row>
    <row r="868" spans="1:22" ht="13.5" x14ac:dyDescent="0.25">
      <c r="A868" s="3">
        <f>RSI!A868</f>
        <v>45868</v>
      </c>
      <c r="B868" s="2">
        <f>RSI!B868</f>
        <v>27.38</v>
      </c>
      <c r="C868" s="2">
        <f>RSI!I868</f>
        <v>79.344714456119959</v>
      </c>
      <c r="D868" s="2">
        <f>MACD!E868</f>
        <v>-0.42626538807242653</v>
      </c>
      <c r="E868" s="2">
        <f>MACD!F868</f>
        <v>-0.14905891511212047</v>
      </c>
      <c r="F868" s="2">
        <f>'Moving Avg'!D868</f>
        <v>26.667999999999999</v>
      </c>
      <c r="G868" s="2">
        <f>'Moving Avg'!F868</f>
        <v>25.5535</v>
      </c>
      <c r="H868" s="2">
        <f>'Moving Avg'!G868</f>
        <v>23.864276000000014</v>
      </c>
      <c r="I868" s="2">
        <f>'Moving Avg'!H868</f>
        <v>20.724484499999996</v>
      </c>
      <c r="J868" s="5" t="str">
        <f>OBV!F868</f>
        <v>BULLISH</v>
      </c>
      <c r="K868" s="5" t="str">
        <f>OBV!G868</f>
        <v>STRONG</v>
      </c>
      <c r="L868" s="5" t="str">
        <f>OBV!H868</f>
        <v>CONFIRMED BULLISH</v>
      </c>
      <c r="M868" s="7">
        <f t="shared" si="130"/>
        <v>0</v>
      </c>
      <c r="N868" s="7">
        <f t="shared" si="131"/>
        <v>100</v>
      </c>
      <c r="O868" s="7">
        <f t="shared" si="132"/>
        <v>75</v>
      </c>
      <c r="P868" s="7">
        <f t="shared" si="133"/>
        <v>100</v>
      </c>
      <c r="Q868" s="8">
        <f t="shared" si="134"/>
        <v>61.25</v>
      </c>
      <c r="R868" s="8">
        <f t="shared" si="135"/>
        <v>71.25</v>
      </c>
      <c r="S868" s="8">
        <f t="shared" si="136"/>
        <v>78.75</v>
      </c>
      <c r="T868" s="8">
        <f t="shared" si="137"/>
        <v>68.75</v>
      </c>
      <c r="U868" s="7">
        <f t="shared" si="138"/>
        <v>70.416666666666671</v>
      </c>
      <c r="V868" s="7">
        <f t="shared" si="139"/>
        <v>70</v>
      </c>
    </row>
    <row r="869" spans="1:22" ht="13.5" x14ac:dyDescent="0.25">
      <c r="A869" s="3">
        <f>RSI!A869</f>
        <v>45869</v>
      </c>
      <c r="B869" s="2">
        <f>RSI!B869</f>
        <v>27.4</v>
      </c>
      <c r="C869" s="2">
        <f>RSI!I869</f>
        <v>79.451880966262664</v>
      </c>
      <c r="D869" s="2">
        <f>MACD!E869</f>
        <v>-0.52494670236914942</v>
      </c>
      <c r="E869" s="2">
        <f>MACD!F869</f>
        <v>-0.22423647256352627</v>
      </c>
      <c r="F869" s="2">
        <f>'Moving Avg'!D869</f>
        <v>27.013999999999999</v>
      </c>
      <c r="G869" s="2">
        <f>'Moving Avg'!F869</f>
        <v>25.638500000000004</v>
      </c>
      <c r="H869" s="2">
        <f>'Moving Avg'!G869</f>
        <v>23.973176000000013</v>
      </c>
      <c r="I869" s="2">
        <f>'Moving Avg'!H869</f>
        <v>20.778797999999991</v>
      </c>
      <c r="J869" s="5" t="str">
        <f>OBV!F869</f>
        <v>BULLISH</v>
      </c>
      <c r="K869" s="5" t="str">
        <f>OBV!G869</f>
        <v>STRONG</v>
      </c>
      <c r="L869" s="5" t="str">
        <f>OBV!H869</f>
        <v>CONFIRMED BULLISH</v>
      </c>
      <c r="M869" s="7">
        <f t="shared" si="130"/>
        <v>0</v>
      </c>
      <c r="N869" s="7">
        <f t="shared" si="131"/>
        <v>100</v>
      </c>
      <c r="O869" s="7">
        <f t="shared" si="132"/>
        <v>75</v>
      </c>
      <c r="P869" s="7">
        <f t="shared" si="133"/>
        <v>100</v>
      </c>
      <c r="Q869" s="8">
        <f t="shared" si="134"/>
        <v>61.25</v>
      </c>
      <c r="R869" s="8">
        <f t="shared" si="135"/>
        <v>71.25</v>
      </c>
      <c r="S869" s="8">
        <f t="shared" si="136"/>
        <v>78.75</v>
      </c>
      <c r="T869" s="8">
        <f t="shared" si="137"/>
        <v>68.75</v>
      </c>
      <c r="U869" s="7">
        <f t="shared" si="138"/>
        <v>70.416666666666671</v>
      </c>
      <c r="V869" s="7">
        <f t="shared" si="139"/>
        <v>70</v>
      </c>
    </row>
    <row r="870" spans="1:22" ht="13.5" x14ac:dyDescent="0.25">
      <c r="A870" s="3">
        <f>RSI!A870</f>
        <v>45870</v>
      </c>
      <c r="B870" s="2">
        <f>RSI!B870</f>
        <v>29.04</v>
      </c>
      <c r="C870" s="2">
        <f>RSI!I870</f>
        <v>85.908280634393009</v>
      </c>
      <c r="D870" s="2">
        <f>MACD!E870</f>
        <v>-0.77075175827263109</v>
      </c>
      <c r="E870" s="2">
        <f>MACD!F870</f>
        <v>-0.33353952970534728</v>
      </c>
      <c r="F870" s="2">
        <f>'Moving Avg'!D870</f>
        <v>27.541999999999994</v>
      </c>
      <c r="G870" s="2">
        <f>'Moving Avg'!F870</f>
        <v>25.806000000000001</v>
      </c>
      <c r="H870" s="2">
        <f>'Moving Avg'!G870</f>
        <v>24.11487600000001</v>
      </c>
      <c r="I870" s="2">
        <f>'Moving Avg'!H870</f>
        <v>20.837827999999991</v>
      </c>
      <c r="J870" s="5" t="str">
        <f>OBV!F870</f>
        <v>BULLISH</v>
      </c>
      <c r="K870" s="5" t="str">
        <f>OBV!G870</f>
        <v>STRONG</v>
      </c>
      <c r="L870" s="5" t="str">
        <f>OBV!H870</f>
        <v>CONFIRMED BULLISH</v>
      </c>
      <c r="M870" s="7">
        <f t="shared" si="130"/>
        <v>0</v>
      </c>
      <c r="N870" s="7">
        <f t="shared" si="131"/>
        <v>100</v>
      </c>
      <c r="O870" s="7">
        <f t="shared" si="132"/>
        <v>75</v>
      </c>
      <c r="P870" s="7">
        <f t="shared" si="133"/>
        <v>100</v>
      </c>
      <c r="Q870" s="8">
        <f t="shared" si="134"/>
        <v>61.25</v>
      </c>
      <c r="R870" s="8">
        <f t="shared" si="135"/>
        <v>71.25</v>
      </c>
      <c r="S870" s="8">
        <f t="shared" si="136"/>
        <v>78.75</v>
      </c>
      <c r="T870" s="8">
        <f t="shared" si="137"/>
        <v>68.75</v>
      </c>
      <c r="U870" s="7">
        <f t="shared" si="138"/>
        <v>70.416666666666671</v>
      </c>
      <c r="V870" s="7">
        <f t="shared" si="139"/>
        <v>70</v>
      </c>
    </row>
    <row r="871" spans="1:22" ht="13.5" x14ac:dyDescent="0.25">
      <c r="A871" s="3">
        <f>RSI!A871</f>
        <v>45873</v>
      </c>
      <c r="B871" s="2">
        <f>RSI!B871</f>
        <v>30</v>
      </c>
      <c r="C871" s="2">
        <f>RSI!I871</f>
        <v>88.238035673952197</v>
      </c>
      <c r="D871" s="2">
        <f>MACD!E871</f>
        <v>-1.0455477222053027</v>
      </c>
      <c r="E871" s="2">
        <f>MACD!F871</f>
        <v>-0.47594116820533838</v>
      </c>
      <c r="F871" s="2">
        <f>'Moving Avg'!D871</f>
        <v>28.163999999999998</v>
      </c>
      <c r="G871" s="2">
        <f>'Moving Avg'!F871</f>
        <v>26.021500000000003</v>
      </c>
      <c r="H871" s="2">
        <f>'Moving Avg'!G871</f>
        <v>24.267526000000004</v>
      </c>
      <c r="I871" s="2">
        <f>'Moving Avg'!H871</f>
        <v>20.903308499999994</v>
      </c>
      <c r="J871" s="5" t="str">
        <f>OBV!F871</f>
        <v>BULLISH</v>
      </c>
      <c r="K871" s="5" t="str">
        <f>OBV!G871</f>
        <v>STRONG</v>
      </c>
      <c r="L871" s="5" t="str">
        <f>OBV!H871</f>
        <v>CONFIRMED BULLISH</v>
      </c>
      <c r="M871" s="7">
        <f t="shared" si="130"/>
        <v>0</v>
      </c>
      <c r="N871" s="7">
        <f t="shared" si="131"/>
        <v>100</v>
      </c>
      <c r="O871" s="7">
        <f t="shared" si="132"/>
        <v>75</v>
      </c>
      <c r="P871" s="7">
        <f t="shared" si="133"/>
        <v>100</v>
      </c>
      <c r="Q871" s="8">
        <f t="shared" si="134"/>
        <v>61.25</v>
      </c>
      <c r="R871" s="8">
        <f t="shared" si="135"/>
        <v>71.25</v>
      </c>
      <c r="S871" s="8">
        <f t="shared" si="136"/>
        <v>78.75</v>
      </c>
      <c r="T871" s="8">
        <f t="shared" si="137"/>
        <v>68.75</v>
      </c>
      <c r="U871" s="7">
        <f t="shared" si="138"/>
        <v>70.416666666666671</v>
      </c>
      <c r="V871" s="7">
        <f t="shared" si="139"/>
        <v>70</v>
      </c>
    </row>
    <row r="872" spans="1:22" ht="13.5" x14ac:dyDescent="0.25">
      <c r="A872" s="3">
        <f>RSI!A872</f>
        <v>45874</v>
      </c>
      <c r="B872" s="2">
        <f>RSI!B872</f>
        <v>30</v>
      </c>
      <c r="C872" s="2">
        <f>RSI!I872</f>
        <v>88.238035673952197</v>
      </c>
      <c r="D872" s="2">
        <f>MACD!E872</f>
        <v>-1.3147405973980781</v>
      </c>
      <c r="E872" s="2">
        <f>MACD!F872</f>
        <v>-0.64370105404388633</v>
      </c>
      <c r="F872" s="2">
        <f>'Moving Avg'!D872</f>
        <v>28.763999999999999</v>
      </c>
      <c r="G872" s="2">
        <f>'Moving Avg'!F872</f>
        <v>26.237000000000002</v>
      </c>
      <c r="H872" s="2">
        <f>'Moving Avg'!G872</f>
        <v>24.420176000000001</v>
      </c>
      <c r="I872" s="2">
        <f>'Moving Avg'!H872</f>
        <v>20.967596999999991</v>
      </c>
      <c r="J872" s="5" t="str">
        <f>OBV!F872</f>
        <v>BULLISH</v>
      </c>
      <c r="K872" s="5" t="str">
        <f>OBV!G872</f>
        <v>STRONG</v>
      </c>
      <c r="L872" s="5" t="str">
        <f>OBV!H872</f>
        <v>CONFIRMED BULLISH</v>
      </c>
      <c r="M872" s="7">
        <f t="shared" si="130"/>
        <v>0</v>
      </c>
      <c r="N872" s="7">
        <f t="shared" si="131"/>
        <v>100</v>
      </c>
      <c r="O872" s="7">
        <f t="shared" si="132"/>
        <v>75</v>
      </c>
      <c r="P872" s="7">
        <f t="shared" si="133"/>
        <v>100</v>
      </c>
      <c r="Q872" s="8">
        <f t="shared" si="134"/>
        <v>61.25</v>
      </c>
      <c r="R872" s="8">
        <f t="shared" si="135"/>
        <v>71.25</v>
      </c>
      <c r="S872" s="8">
        <f t="shared" si="136"/>
        <v>78.75</v>
      </c>
      <c r="T872" s="8">
        <f t="shared" si="137"/>
        <v>68.75</v>
      </c>
      <c r="U872" s="7">
        <f t="shared" si="138"/>
        <v>70.416666666666671</v>
      </c>
      <c r="V872" s="7">
        <f t="shared" si="139"/>
        <v>70</v>
      </c>
    </row>
    <row r="873" spans="1:22" ht="13.5" x14ac:dyDescent="0.25">
      <c r="A873" s="3">
        <f>RSI!A873</f>
        <v>45875</v>
      </c>
      <c r="B873" s="2">
        <f>RSI!B873</f>
        <v>31</v>
      </c>
      <c r="C873" s="2">
        <f>RSI!I873</f>
        <v>90.196161352927973</v>
      </c>
      <c r="D873" s="2">
        <f>MACD!E873</f>
        <v>-1.6482707349719234</v>
      </c>
      <c r="E873" s="2">
        <f>MACD!F873</f>
        <v>-0.84461499022949371</v>
      </c>
      <c r="F873" s="2">
        <f>'Moving Avg'!D873</f>
        <v>29.488</v>
      </c>
      <c r="G873" s="2">
        <f>'Moving Avg'!F873</f>
        <v>26.519499999999994</v>
      </c>
      <c r="H873" s="2">
        <f>'Moving Avg'!G873</f>
        <v>24.592826000000006</v>
      </c>
      <c r="I873" s="2">
        <f>'Moving Avg'!H873</f>
        <v>21.034731499999992</v>
      </c>
      <c r="J873" s="5" t="str">
        <f>OBV!F873</f>
        <v>BULLISH</v>
      </c>
      <c r="K873" s="5" t="str">
        <f>OBV!G873</f>
        <v>STRONG</v>
      </c>
      <c r="L873" s="5" t="str">
        <f>OBV!H873</f>
        <v>CONFIRMED BULLISH</v>
      </c>
      <c r="M873" s="7">
        <f t="shared" si="130"/>
        <v>0</v>
      </c>
      <c r="N873" s="7">
        <f t="shared" si="131"/>
        <v>100</v>
      </c>
      <c r="O873" s="7">
        <f t="shared" si="132"/>
        <v>75</v>
      </c>
      <c r="P873" s="7">
        <f t="shared" si="133"/>
        <v>100</v>
      </c>
      <c r="Q873" s="8">
        <f t="shared" si="134"/>
        <v>61.25</v>
      </c>
      <c r="R873" s="8">
        <f t="shared" si="135"/>
        <v>71.25</v>
      </c>
      <c r="S873" s="8">
        <f t="shared" si="136"/>
        <v>78.75</v>
      </c>
      <c r="T873" s="8">
        <f t="shared" si="137"/>
        <v>68.75</v>
      </c>
      <c r="U873" s="7">
        <f t="shared" si="138"/>
        <v>70.416666666666671</v>
      </c>
      <c r="V873" s="7">
        <f t="shared" si="139"/>
        <v>70</v>
      </c>
    </row>
    <row r="874" spans="1:22" ht="13.5" x14ac:dyDescent="0.25">
      <c r="A874" s="3">
        <f>RSI!A874</f>
        <v>45876</v>
      </c>
      <c r="B874" s="2">
        <f>RSI!B874</f>
        <v>31.48</v>
      </c>
      <c r="C874" s="2">
        <f>RSI!I874</f>
        <v>90.972998756421561</v>
      </c>
      <c r="D874" s="2">
        <f>MACD!E874</f>
        <v>-1.8987770167181353</v>
      </c>
      <c r="E874" s="2">
        <f>MACD!F874</f>
        <v>-1.0554473955272221</v>
      </c>
      <c r="F874" s="2">
        <f>'Moving Avg'!D874</f>
        <v>30.303999999999995</v>
      </c>
      <c r="G874" s="2">
        <f>'Moving Avg'!F874</f>
        <v>26.828499999999998</v>
      </c>
      <c r="H874" s="2">
        <f>'Moving Avg'!G874</f>
        <v>24.769576000000008</v>
      </c>
      <c r="I874" s="2">
        <f>'Moving Avg'!H874</f>
        <v>21.105044999999997</v>
      </c>
      <c r="J874" s="5" t="str">
        <f>OBV!F874</f>
        <v>BULLISH</v>
      </c>
      <c r="K874" s="5" t="str">
        <f>OBV!G874</f>
        <v>STRONG</v>
      </c>
      <c r="L874" s="5" t="str">
        <f>OBV!H874</f>
        <v>CONFIRMED BULLISH</v>
      </c>
      <c r="M874" s="7">
        <f t="shared" si="130"/>
        <v>0</v>
      </c>
      <c r="N874" s="7">
        <f t="shared" si="131"/>
        <v>100</v>
      </c>
      <c r="O874" s="7">
        <f t="shared" si="132"/>
        <v>75</v>
      </c>
      <c r="P874" s="7">
        <f t="shared" si="133"/>
        <v>100</v>
      </c>
      <c r="Q874" s="8">
        <f t="shared" si="134"/>
        <v>61.25</v>
      </c>
      <c r="R874" s="8">
        <f t="shared" si="135"/>
        <v>71.25</v>
      </c>
      <c r="S874" s="8">
        <f t="shared" si="136"/>
        <v>78.75</v>
      </c>
      <c r="T874" s="8">
        <f t="shared" si="137"/>
        <v>68.75</v>
      </c>
      <c r="U874" s="7">
        <f t="shared" si="138"/>
        <v>70.416666666666671</v>
      </c>
      <c r="V874" s="7">
        <f t="shared" si="139"/>
        <v>70</v>
      </c>
    </row>
    <row r="875" spans="1:22" ht="13.5" x14ac:dyDescent="0.25">
      <c r="A875" s="3">
        <f>RSI!A875</f>
        <v>45877</v>
      </c>
      <c r="B875" s="2">
        <f>RSI!B875</f>
        <v>31.98</v>
      </c>
      <c r="C875" s="2">
        <f>RSI!I875</f>
        <v>91.70989673268808</v>
      </c>
      <c r="D875" s="2">
        <f>MACD!E875</f>
        <v>-2.0643443084940216</v>
      </c>
      <c r="E875" s="2">
        <f>MACD!F875</f>
        <v>-1.2572267781205819</v>
      </c>
      <c r="F875" s="2">
        <f>'Moving Avg'!D875</f>
        <v>30.892000000000003</v>
      </c>
      <c r="G875" s="2">
        <f>'Moving Avg'!F875</f>
        <v>27.1675</v>
      </c>
      <c r="H875" s="2">
        <f>'Moving Avg'!G875</f>
        <v>24.961460000000006</v>
      </c>
      <c r="I875" s="2">
        <f>'Moving Avg'!H875</f>
        <v>21.177858499999992</v>
      </c>
      <c r="J875" s="5" t="str">
        <f>OBV!F875</f>
        <v>BULLISH</v>
      </c>
      <c r="K875" s="5" t="str">
        <f>OBV!G875</f>
        <v>STRONG</v>
      </c>
      <c r="L875" s="5" t="str">
        <f>OBV!H875</f>
        <v>CONFIRMED BULLISH</v>
      </c>
      <c r="M875" s="7">
        <f t="shared" si="130"/>
        <v>0</v>
      </c>
      <c r="N875" s="7">
        <f t="shared" si="131"/>
        <v>100</v>
      </c>
      <c r="O875" s="7">
        <f t="shared" si="132"/>
        <v>75</v>
      </c>
      <c r="P875" s="7">
        <f t="shared" si="133"/>
        <v>100</v>
      </c>
      <c r="Q875" s="8">
        <f t="shared" si="134"/>
        <v>61.25</v>
      </c>
      <c r="R875" s="8">
        <f t="shared" si="135"/>
        <v>71.25</v>
      </c>
      <c r="S875" s="8">
        <f t="shared" si="136"/>
        <v>78.75</v>
      </c>
      <c r="T875" s="8">
        <f t="shared" si="137"/>
        <v>68.75</v>
      </c>
      <c r="U875" s="7">
        <f t="shared" si="138"/>
        <v>70.416666666666671</v>
      </c>
      <c r="V875" s="7">
        <f t="shared" si="139"/>
        <v>70</v>
      </c>
    </row>
    <row r="876" spans="1:22" ht="13.5" x14ac:dyDescent="0.25">
      <c r="A876" s="3">
        <f>RSI!A876</f>
        <v>45880</v>
      </c>
      <c r="B876" s="2">
        <f>RSI!B876</f>
        <v>33</v>
      </c>
      <c r="C876" s="2">
        <f>RSI!I876</f>
        <v>92.970560841687927</v>
      </c>
      <c r="D876" s="2">
        <f>MACD!E876</f>
        <v>-2.2342976646318888</v>
      </c>
      <c r="E876" s="2">
        <f>MACD!F876</f>
        <v>-1.4526409554228434</v>
      </c>
      <c r="F876" s="2">
        <f>'Moving Avg'!D876</f>
        <v>31.492000000000001</v>
      </c>
      <c r="G876" s="2">
        <f>'Moving Avg'!F876</f>
        <v>27.587499999999999</v>
      </c>
      <c r="H876" s="2">
        <f>'Moving Avg'!G876</f>
        <v>25.173928</v>
      </c>
      <c r="I876" s="2">
        <f>'Moving Avg'!H876</f>
        <v>21.25632199999999</v>
      </c>
      <c r="J876" s="5" t="str">
        <f>OBV!F876</f>
        <v>BULLISH</v>
      </c>
      <c r="K876" s="5" t="str">
        <f>OBV!G876</f>
        <v>STRONG</v>
      </c>
      <c r="L876" s="5" t="str">
        <f>OBV!H876</f>
        <v>CONFIRMED BULLISH</v>
      </c>
      <c r="M876" s="7">
        <f t="shared" si="130"/>
        <v>0</v>
      </c>
      <c r="N876" s="7">
        <f t="shared" si="131"/>
        <v>100</v>
      </c>
      <c r="O876" s="7">
        <f t="shared" si="132"/>
        <v>100</v>
      </c>
      <c r="P876" s="7">
        <f t="shared" si="133"/>
        <v>100</v>
      </c>
      <c r="Q876" s="8">
        <f t="shared" si="134"/>
        <v>65</v>
      </c>
      <c r="R876" s="8">
        <f t="shared" si="135"/>
        <v>80</v>
      </c>
      <c r="S876" s="8">
        <f t="shared" si="136"/>
        <v>85</v>
      </c>
      <c r="T876" s="8">
        <f t="shared" si="137"/>
        <v>75</v>
      </c>
      <c r="U876" s="7">
        <f t="shared" si="138"/>
        <v>76.666666666666671</v>
      </c>
      <c r="V876" s="7">
        <f t="shared" si="139"/>
        <v>76.25</v>
      </c>
    </row>
    <row r="877" spans="1:22" ht="13.5" x14ac:dyDescent="0.25">
      <c r="A877" s="3">
        <f>RSI!A877</f>
        <v>45881</v>
      </c>
      <c r="B877" s="2">
        <f>RSI!B877</f>
        <v>33.5</v>
      </c>
      <c r="C877" s="2">
        <f>RSI!I877</f>
        <v>93.492932132675293</v>
      </c>
      <c r="D877" s="2">
        <f>MACD!E877</f>
        <v>-2.4317335115817116</v>
      </c>
      <c r="E877" s="2">
        <f>MACD!F877</f>
        <v>-1.6484594666546171</v>
      </c>
      <c r="F877" s="2">
        <f>'Moving Avg'!D877</f>
        <v>32.192</v>
      </c>
      <c r="G877" s="2">
        <f>'Moving Avg'!F877</f>
        <v>28.042000000000009</v>
      </c>
      <c r="H877" s="2">
        <f>'Moving Avg'!G877</f>
        <v>25.396577999999998</v>
      </c>
      <c r="I877" s="2">
        <f>'Moving Avg'!H877</f>
        <v>21.336826999999992</v>
      </c>
      <c r="J877" s="5" t="str">
        <f>OBV!F877</f>
        <v>BULLISH</v>
      </c>
      <c r="K877" s="5" t="str">
        <f>OBV!G877</f>
        <v>STRONG</v>
      </c>
      <c r="L877" s="5" t="str">
        <f>OBV!H877</f>
        <v>CONFIRMED BULLISH</v>
      </c>
      <c r="M877" s="7">
        <f t="shared" si="130"/>
        <v>0</v>
      </c>
      <c r="N877" s="7">
        <f t="shared" si="131"/>
        <v>100</v>
      </c>
      <c r="O877" s="7">
        <f t="shared" si="132"/>
        <v>100</v>
      </c>
      <c r="P877" s="7">
        <f t="shared" si="133"/>
        <v>100</v>
      </c>
      <c r="Q877" s="8">
        <f t="shared" si="134"/>
        <v>65</v>
      </c>
      <c r="R877" s="8">
        <f t="shared" si="135"/>
        <v>80</v>
      </c>
      <c r="S877" s="8">
        <f t="shared" si="136"/>
        <v>85</v>
      </c>
      <c r="T877" s="8">
        <f t="shared" si="137"/>
        <v>75</v>
      </c>
      <c r="U877" s="7">
        <f t="shared" si="138"/>
        <v>76.666666666666671</v>
      </c>
      <c r="V877" s="7">
        <f t="shared" si="139"/>
        <v>76.25</v>
      </c>
    </row>
    <row r="878" spans="1:22" ht="13.5" x14ac:dyDescent="0.25">
      <c r="A878" s="3">
        <f>RSI!A878</f>
        <v>45883</v>
      </c>
      <c r="B878" s="2">
        <f>RSI!B878</f>
        <v>33</v>
      </c>
      <c r="C878" s="2">
        <f>RSI!I878</f>
        <v>86.56526561581434</v>
      </c>
      <c r="D878" s="2">
        <f>MACD!E878</f>
        <v>-2.5372831522223755</v>
      </c>
      <c r="E878" s="2">
        <f>MACD!F878</f>
        <v>-1.8262242037681689</v>
      </c>
      <c r="F878" s="2">
        <f>'Moving Avg'!D878</f>
        <v>32.591999999999999</v>
      </c>
      <c r="G878" s="2">
        <f>'Moving Avg'!F878</f>
        <v>28.462</v>
      </c>
      <c r="H878" s="2">
        <f>'Moving Avg'!G878</f>
        <v>25.609227999999998</v>
      </c>
      <c r="I878" s="2">
        <f>'Moving Avg'!H878</f>
        <v>21.41474049999999</v>
      </c>
      <c r="J878" s="5" t="str">
        <f>OBV!F878</f>
        <v>BULLISH</v>
      </c>
      <c r="K878" s="5" t="str">
        <f>OBV!G878</f>
        <v>NEUTRAL</v>
      </c>
      <c r="L878" s="5" t="str">
        <f>OBV!H878</f>
        <v>CONFIRMED BULLISH</v>
      </c>
      <c r="M878" s="7">
        <f t="shared" si="130"/>
        <v>0</v>
      </c>
      <c r="N878" s="7">
        <f t="shared" si="131"/>
        <v>100</v>
      </c>
      <c r="O878" s="7">
        <f t="shared" si="132"/>
        <v>100</v>
      </c>
      <c r="P878" s="7">
        <f t="shared" si="133"/>
        <v>83.5</v>
      </c>
      <c r="Q878" s="8">
        <f t="shared" si="134"/>
        <v>62.524999999999999</v>
      </c>
      <c r="R878" s="8">
        <f t="shared" si="135"/>
        <v>75.875</v>
      </c>
      <c r="S878" s="8">
        <f t="shared" si="136"/>
        <v>77.575000000000003</v>
      </c>
      <c r="T878" s="8">
        <f t="shared" si="137"/>
        <v>70.875</v>
      </c>
      <c r="U878" s="7">
        <f t="shared" si="138"/>
        <v>71.991666666666674</v>
      </c>
      <c r="V878" s="7">
        <f t="shared" si="139"/>
        <v>71.712500000000006</v>
      </c>
    </row>
    <row r="879" spans="1:22" ht="13.5" x14ac:dyDescent="0.25">
      <c r="A879" s="3">
        <f>RSI!A879</f>
        <v>45884</v>
      </c>
      <c r="B879" s="2">
        <f>RSI!B879</f>
        <v>33</v>
      </c>
      <c r="C879" s="2">
        <f>RSI!I879</f>
        <v>86.56526561581434</v>
      </c>
      <c r="D879" s="2">
        <f>MACD!E879</f>
        <v>-2.6520324928699353</v>
      </c>
      <c r="E879" s="2">
        <f>MACD!F879</f>
        <v>-1.991385861588522</v>
      </c>
      <c r="F879" s="2">
        <f>'Moving Avg'!D879</f>
        <v>32.896000000000001</v>
      </c>
      <c r="G879" s="2">
        <f>'Moving Avg'!F879</f>
        <v>28.853000000000002</v>
      </c>
      <c r="H879" s="2">
        <f>'Moving Avg'!G879</f>
        <v>25.80171</v>
      </c>
      <c r="I879" s="2">
        <f>'Moving Avg'!H879</f>
        <v>21.492653999999995</v>
      </c>
      <c r="J879" s="5" t="str">
        <f>OBV!F879</f>
        <v>BULLISH</v>
      </c>
      <c r="K879" s="5" t="str">
        <f>OBV!G879</f>
        <v>NEUTRAL</v>
      </c>
      <c r="L879" s="5" t="str">
        <f>OBV!H879</f>
        <v>CONFIRMED BULLISH</v>
      </c>
      <c r="M879" s="7">
        <f t="shared" si="130"/>
        <v>0</v>
      </c>
      <c r="N879" s="7">
        <f t="shared" si="131"/>
        <v>100</v>
      </c>
      <c r="O879" s="7">
        <f t="shared" si="132"/>
        <v>100</v>
      </c>
      <c r="P879" s="7">
        <f t="shared" si="133"/>
        <v>83.5</v>
      </c>
      <c r="Q879" s="8">
        <f t="shared" si="134"/>
        <v>62.524999999999999</v>
      </c>
      <c r="R879" s="8">
        <f t="shared" si="135"/>
        <v>75.875</v>
      </c>
      <c r="S879" s="8">
        <f t="shared" si="136"/>
        <v>77.575000000000003</v>
      </c>
      <c r="T879" s="8">
        <f t="shared" si="137"/>
        <v>70.875</v>
      </c>
      <c r="U879" s="7">
        <f t="shared" si="138"/>
        <v>71.991666666666674</v>
      </c>
      <c r="V879" s="7">
        <f t="shared" si="139"/>
        <v>71.712500000000006</v>
      </c>
    </row>
    <row r="880" spans="1:22" ht="13.5" x14ac:dyDescent="0.25">
      <c r="A880" s="3">
        <f>RSI!A880</f>
        <v>45887</v>
      </c>
      <c r="B880" s="2">
        <f>RSI!B880</f>
        <v>32</v>
      </c>
      <c r="C880" s="2">
        <f>RSI!I880</f>
        <v>73.869155273426742</v>
      </c>
      <c r="D880" s="2">
        <f>MACD!E880</f>
        <v>-2.4491491273616717</v>
      </c>
      <c r="E880" s="2">
        <f>MACD!F880</f>
        <v>-2.0829385147431521</v>
      </c>
      <c r="F880" s="2">
        <f>'Moving Avg'!D880</f>
        <v>32.9</v>
      </c>
      <c r="G880" s="2">
        <f>'Moving Avg'!F880</f>
        <v>29.203000000000003</v>
      </c>
      <c r="H880" s="2">
        <f>'Moving Avg'!G880</f>
        <v>25.977125999999998</v>
      </c>
      <c r="I880" s="2">
        <f>'Moving Avg'!H880</f>
        <v>21.566850999999993</v>
      </c>
      <c r="J880" s="5" t="str">
        <f>OBV!F880</f>
        <v>BEARISH</v>
      </c>
      <c r="K880" s="5" t="str">
        <f>OBV!G880</f>
        <v>NEUTRAL</v>
      </c>
      <c r="L880" s="5" t="str">
        <f>OBV!H880</f>
        <v>BEARISH DIVERGENCE</v>
      </c>
      <c r="M880" s="7">
        <f t="shared" si="130"/>
        <v>0</v>
      </c>
      <c r="N880" s="7">
        <f t="shared" si="131"/>
        <v>100</v>
      </c>
      <c r="O880" s="7">
        <f t="shared" si="132"/>
        <v>100</v>
      </c>
      <c r="P880" s="7">
        <f t="shared" si="133"/>
        <v>16.5</v>
      </c>
      <c r="Q880" s="8">
        <f t="shared" si="134"/>
        <v>52.475000000000001</v>
      </c>
      <c r="R880" s="8">
        <f t="shared" si="135"/>
        <v>59.125</v>
      </c>
      <c r="S880" s="8">
        <f t="shared" si="136"/>
        <v>47.424999999999997</v>
      </c>
      <c r="T880" s="8">
        <f t="shared" si="137"/>
        <v>54.125</v>
      </c>
      <c r="U880" s="7">
        <f t="shared" si="138"/>
        <v>53.008333333333326</v>
      </c>
      <c r="V880" s="7">
        <f t="shared" si="139"/>
        <v>53.287499999999994</v>
      </c>
    </row>
    <row r="881" spans="1:22" ht="13.5" x14ac:dyDescent="0.25">
      <c r="A881" s="3">
        <f>RSI!A881</f>
        <v>45888</v>
      </c>
      <c r="B881" s="2">
        <f>RSI!B881</f>
        <v>31.8</v>
      </c>
      <c r="C881" s="2">
        <f>RSI!I881</f>
        <v>71.607127394706907</v>
      </c>
      <c r="D881" s="2">
        <f>MACD!E881</f>
        <v>-2.1335094634750078</v>
      </c>
      <c r="E881" s="2">
        <f>MACD!F881</f>
        <v>-2.0930527044895233</v>
      </c>
      <c r="F881" s="2">
        <f>'Moving Avg'!D881</f>
        <v>32.660000000000004</v>
      </c>
      <c r="G881" s="2">
        <f>'Moving Avg'!F881</f>
        <v>29.534500000000001</v>
      </c>
      <c r="H881" s="2">
        <f>'Moving Avg'!G881</f>
        <v>26.16577599999999</v>
      </c>
      <c r="I881" s="2">
        <f>'Moving Avg'!H881</f>
        <v>21.639864499999995</v>
      </c>
      <c r="J881" s="5" t="str">
        <f>OBV!F881</f>
        <v>BEARISH</v>
      </c>
      <c r="K881" s="5" t="str">
        <f>OBV!G881</f>
        <v>WEAK</v>
      </c>
      <c r="L881" s="5" t="str">
        <f>OBV!H881</f>
        <v>CONFIRMED BEARISH</v>
      </c>
      <c r="M881" s="7">
        <f t="shared" si="130"/>
        <v>0</v>
      </c>
      <c r="N881" s="7">
        <f t="shared" si="131"/>
        <v>100</v>
      </c>
      <c r="O881" s="7">
        <f t="shared" si="132"/>
        <v>100</v>
      </c>
      <c r="P881" s="7">
        <f t="shared" si="133"/>
        <v>0</v>
      </c>
      <c r="Q881" s="8">
        <f t="shared" si="134"/>
        <v>50</v>
      </c>
      <c r="R881" s="8">
        <f t="shared" si="135"/>
        <v>55</v>
      </c>
      <c r="S881" s="8">
        <f t="shared" si="136"/>
        <v>40</v>
      </c>
      <c r="T881" s="8">
        <f t="shared" si="137"/>
        <v>50</v>
      </c>
      <c r="U881" s="7">
        <f t="shared" si="138"/>
        <v>48.333333333333336</v>
      </c>
      <c r="V881" s="7">
        <f t="shared" si="139"/>
        <v>48.75</v>
      </c>
    </row>
    <row r="882" spans="1:22" ht="13.5" x14ac:dyDescent="0.25">
      <c r="A882" s="3">
        <f>RSI!A882</f>
        <v>45889</v>
      </c>
      <c r="B882" s="2">
        <f>RSI!B882</f>
        <v>31.6</v>
      </c>
      <c r="C882" s="2">
        <f>RSI!I882</f>
        <v>69.321082068520241</v>
      </c>
      <c r="D882" s="2">
        <f>MACD!E882</f>
        <v>-1.8675979380541179</v>
      </c>
      <c r="E882" s="2">
        <f>MACD!F882</f>
        <v>-2.0479617512024424</v>
      </c>
      <c r="F882" s="2">
        <f>'Moving Avg'!D882</f>
        <v>32.28</v>
      </c>
      <c r="G882" s="2">
        <f>'Moving Avg'!F882</f>
        <v>29.859499999999997</v>
      </c>
      <c r="H882" s="2">
        <f>'Moving Avg'!G882</f>
        <v>26.350425999999992</v>
      </c>
      <c r="I882" s="2">
        <f>'Moving Avg'!H882</f>
        <v>21.711878000000002</v>
      </c>
      <c r="J882" s="5" t="str">
        <f>OBV!F882</f>
        <v>BEARISH</v>
      </c>
      <c r="K882" s="5" t="str">
        <f>OBV!G882</f>
        <v>WEAK</v>
      </c>
      <c r="L882" s="5" t="str">
        <f>OBV!H882</f>
        <v>CONFIRMED BEARISH</v>
      </c>
      <c r="M882" s="7">
        <f t="shared" si="130"/>
        <v>25</v>
      </c>
      <c r="N882" s="7">
        <f t="shared" si="131"/>
        <v>0</v>
      </c>
      <c r="O882" s="7">
        <f t="shared" si="132"/>
        <v>100</v>
      </c>
      <c r="P882" s="7">
        <f t="shared" si="133"/>
        <v>0</v>
      </c>
      <c r="Q882" s="8">
        <f t="shared" si="134"/>
        <v>23.75</v>
      </c>
      <c r="R882" s="8">
        <f t="shared" si="135"/>
        <v>40</v>
      </c>
      <c r="S882" s="8">
        <f t="shared" si="136"/>
        <v>28.75</v>
      </c>
      <c r="T882" s="8">
        <f t="shared" si="137"/>
        <v>31.25</v>
      </c>
      <c r="U882" s="7">
        <f t="shared" si="138"/>
        <v>30.833333333333332</v>
      </c>
      <c r="V882" s="7">
        <f t="shared" si="139"/>
        <v>30.9375</v>
      </c>
    </row>
    <row r="883" spans="1:22" ht="13.5" x14ac:dyDescent="0.25">
      <c r="A883" s="3">
        <f>RSI!A883</f>
        <v>45890</v>
      </c>
      <c r="B883" s="2">
        <f>RSI!B883</f>
        <v>31.3</v>
      </c>
      <c r="C883" s="2">
        <f>RSI!I883</f>
        <v>65.9214547503407</v>
      </c>
      <c r="D883" s="2">
        <f>MACD!E883</f>
        <v>-1.4801447721197576</v>
      </c>
      <c r="E883" s="2">
        <f>MACD!F883</f>
        <v>-1.9343983553859057</v>
      </c>
      <c r="F883" s="2">
        <f>'Moving Avg'!D883</f>
        <v>31.940000000000005</v>
      </c>
      <c r="G883" s="2">
        <f>'Moving Avg'!F883</f>
        <v>30.171999999999997</v>
      </c>
      <c r="H883" s="2">
        <f>'Moving Avg'!G883</f>
        <v>26.529075999999989</v>
      </c>
      <c r="I883" s="2">
        <f>'Moving Avg'!H883</f>
        <v>21.783078999999997</v>
      </c>
      <c r="J883" s="5" t="str">
        <f>OBV!F883</f>
        <v>BEARISH</v>
      </c>
      <c r="K883" s="5" t="str">
        <f>OBV!G883</f>
        <v>WEAK</v>
      </c>
      <c r="L883" s="5" t="str">
        <f>OBV!H883</f>
        <v>CONFIRMED BEARISH</v>
      </c>
      <c r="M883" s="7">
        <f t="shared" si="130"/>
        <v>25</v>
      </c>
      <c r="N883" s="7">
        <f t="shared" si="131"/>
        <v>0</v>
      </c>
      <c r="O883" s="7">
        <f t="shared" si="132"/>
        <v>100</v>
      </c>
      <c r="P883" s="7">
        <f t="shared" si="133"/>
        <v>0</v>
      </c>
      <c r="Q883" s="8">
        <f t="shared" si="134"/>
        <v>23.75</v>
      </c>
      <c r="R883" s="8">
        <f t="shared" si="135"/>
        <v>40</v>
      </c>
      <c r="S883" s="8">
        <f t="shared" si="136"/>
        <v>28.75</v>
      </c>
      <c r="T883" s="8">
        <f t="shared" si="137"/>
        <v>31.25</v>
      </c>
      <c r="U883" s="7">
        <f t="shared" si="138"/>
        <v>30.833333333333332</v>
      </c>
      <c r="V883" s="7">
        <f t="shared" si="139"/>
        <v>30.9375</v>
      </c>
    </row>
    <row r="884" spans="1:22" ht="13.5" x14ac:dyDescent="0.25">
      <c r="A884" s="3">
        <f>RSI!A884</f>
        <v>45891</v>
      </c>
      <c r="B884" s="2">
        <f>RSI!B884</f>
        <v>31.29</v>
      </c>
      <c r="C884" s="2">
        <f>RSI!I884</f>
        <v>65.805605748283355</v>
      </c>
      <c r="D884" s="2">
        <f>MACD!E884</f>
        <v>-1.0885487615202472</v>
      </c>
      <c r="E884" s="2">
        <f>MACD!F884</f>
        <v>-1.765228436612774</v>
      </c>
      <c r="F884" s="2">
        <f>'Moving Avg'!D884</f>
        <v>31.598000000000003</v>
      </c>
      <c r="G884" s="2">
        <f>'Moving Avg'!F884</f>
        <v>30.452999999999996</v>
      </c>
      <c r="H884" s="2">
        <f>'Moving Avg'!G884</f>
        <v>26.707525999999987</v>
      </c>
      <c r="I884" s="2">
        <f>'Moving Avg'!H884</f>
        <v>21.853680000000001</v>
      </c>
      <c r="J884" s="5" t="str">
        <f>OBV!F884</f>
        <v>BEARISH</v>
      </c>
      <c r="K884" s="5" t="str">
        <f>OBV!G884</f>
        <v>WEAK</v>
      </c>
      <c r="L884" s="5" t="str">
        <f>OBV!H884</f>
        <v>CONFIRMED BEARISH</v>
      </c>
      <c r="M884" s="7">
        <f t="shared" si="130"/>
        <v>25</v>
      </c>
      <c r="N884" s="7">
        <f t="shared" si="131"/>
        <v>0</v>
      </c>
      <c r="O884" s="7">
        <f t="shared" si="132"/>
        <v>75</v>
      </c>
      <c r="P884" s="7">
        <f t="shared" si="133"/>
        <v>0</v>
      </c>
      <c r="Q884" s="8">
        <f t="shared" si="134"/>
        <v>20</v>
      </c>
      <c r="R884" s="8">
        <f t="shared" si="135"/>
        <v>31.25</v>
      </c>
      <c r="S884" s="8">
        <f t="shared" si="136"/>
        <v>22.5</v>
      </c>
      <c r="T884" s="8">
        <f t="shared" si="137"/>
        <v>25</v>
      </c>
      <c r="U884" s="7">
        <f t="shared" si="138"/>
        <v>24.583333333333332</v>
      </c>
      <c r="V884" s="7">
        <f t="shared" si="139"/>
        <v>24.6875</v>
      </c>
    </row>
    <row r="885" spans="1:22" ht="13.5" x14ac:dyDescent="0.25">
      <c r="A885" s="3">
        <f>RSI!A885</f>
        <v>45894</v>
      </c>
      <c r="B885" s="2">
        <f>RSI!B885</f>
        <v>31.29</v>
      </c>
      <c r="C885" s="2">
        <f>RSI!I885</f>
        <v>65.805605748283355</v>
      </c>
      <c r="D885" s="2">
        <f>MACD!E885</f>
        <v>-0.69024933713008352</v>
      </c>
      <c r="E885" s="2">
        <f>MACD!F885</f>
        <v>-1.5502326167162359</v>
      </c>
      <c r="F885" s="2">
        <f>'Moving Avg'!D885</f>
        <v>31.456</v>
      </c>
      <c r="G885" s="2">
        <f>'Moving Avg'!F885</f>
        <v>30.697499999999998</v>
      </c>
      <c r="H885" s="2">
        <f>'Moving Avg'!G885</f>
        <v>26.88579399999999</v>
      </c>
      <c r="I885" s="2">
        <f>'Moving Avg'!H885</f>
        <v>21.921897500000004</v>
      </c>
      <c r="J885" s="5" t="str">
        <f>OBV!F885</f>
        <v>BEARISH</v>
      </c>
      <c r="K885" s="5" t="str">
        <f>OBV!G885</f>
        <v>WEAK</v>
      </c>
      <c r="L885" s="5" t="str">
        <f>OBV!H885</f>
        <v>CONFIRMED BEARISH</v>
      </c>
      <c r="M885" s="7">
        <f t="shared" si="130"/>
        <v>25</v>
      </c>
      <c r="N885" s="7">
        <f t="shared" si="131"/>
        <v>0</v>
      </c>
      <c r="O885" s="7">
        <f t="shared" si="132"/>
        <v>75</v>
      </c>
      <c r="P885" s="7">
        <f t="shared" si="133"/>
        <v>0</v>
      </c>
      <c r="Q885" s="8">
        <f t="shared" si="134"/>
        <v>20</v>
      </c>
      <c r="R885" s="8">
        <f t="shared" si="135"/>
        <v>31.25</v>
      </c>
      <c r="S885" s="8">
        <f t="shared" si="136"/>
        <v>22.5</v>
      </c>
      <c r="T885" s="8">
        <f t="shared" si="137"/>
        <v>25</v>
      </c>
      <c r="U885" s="7">
        <f t="shared" si="138"/>
        <v>24.583333333333332</v>
      </c>
      <c r="V885" s="7">
        <f t="shared" si="139"/>
        <v>24.6875</v>
      </c>
    </row>
    <row r="886" spans="1:22" ht="13.5" x14ac:dyDescent="0.25">
      <c r="A886" s="3">
        <f>RSI!A886</f>
        <v>45895</v>
      </c>
      <c r="B886" s="2">
        <f>RSI!B886</f>
        <v>30.89</v>
      </c>
      <c r="C886" s="2">
        <f>RSI!I886</f>
        <v>60.845157828178998</v>
      </c>
      <c r="D886" s="2">
        <f>MACD!E886</f>
        <v>-0.17590933982006973</v>
      </c>
      <c r="E886" s="2">
        <f>MACD!F886</f>
        <v>-1.2753679613370028</v>
      </c>
      <c r="F886" s="2">
        <f>'Moving Avg'!D886</f>
        <v>31.274000000000001</v>
      </c>
      <c r="G886" s="2">
        <f>'Moving Avg'!F886</f>
        <v>30.897499999999997</v>
      </c>
      <c r="H886" s="2">
        <f>'Moving Avg'!G886</f>
        <v>27.056243999999992</v>
      </c>
      <c r="I886" s="2">
        <f>'Moving Avg'!H886</f>
        <v>21.986969000000002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  <c r="M886" s="7">
        <f t="shared" si="130"/>
        <v>25</v>
      </c>
      <c r="N886" s="7">
        <f t="shared" si="131"/>
        <v>0</v>
      </c>
      <c r="O886" s="7">
        <f t="shared" si="132"/>
        <v>75</v>
      </c>
      <c r="P886" s="7">
        <f t="shared" si="133"/>
        <v>16.5</v>
      </c>
      <c r="Q886" s="8">
        <f t="shared" si="134"/>
        <v>22.475000000000001</v>
      </c>
      <c r="R886" s="8">
        <f t="shared" si="135"/>
        <v>35.375</v>
      </c>
      <c r="S886" s="8">
        <f t="shared" si="136"/>
        <v>29.925000000000001</v>
      </c>
      <c r="T886" s="8">
        <f t="shared" si="137"/>
        <v>29.125</v>
      </c>
      <c r="U886" s="7">
        <f t="shared" si="138"/>
        <v>29.258333333333336</v>
      </c>
      <c r="V886" s="7">
        <f t="shared" si="139"/>
        <v>29.225000000000001</v>
      </c>
    </row>
    <row r="887" spans="1:22" ht="13.5" x14ac:dyDescent="0.25">
      <c r="A887" s="3">
        <f>RSI!A887</f>
        <v>45896</v>
      </c>
      <c r="B887" s="2">
        <f>RSI!B887</f>
        <v>30.9</v>
      </c>
      <c r="C887" s="2">
        <f>RSI!I887</f>
        <v>60.924460474204196</v>
      </c>
      <c r="D887" s="2">
        <f>MACD!E887</f>
        <v>0.32929617761450203</v>
      </c>
      <c r="E887" s="2">
        <f>MACD!F887</f>
        <v>-0.95443513354670184</v>
      </c>
      <c r="F887" s="2">
        <f>'Moving Avg'!D887</f>
        <v>31.133999999999997</v>
      </c>
      <c r="G887" s="2">
        <f>'Moving Avg'!F887</f>
        <v>31.092499999999994</v>
      </c>
      <c r="H887" s="2">
        <f>'Moving Avg'!G887</f>
        <v>27.226711999999999</v>
      </c>
      <c r="I887" s="2">
        <f>'Moving Avg'!H887</f>
        <v>22.0516325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  <c r="M887" s="7">
        <f t="shared" si="130"/>
        <v>25</v>
      </c>
      <c r="N887" s="7">
        <f t="shared" si="131"/>
        <v>0</v>
      </c>
      <c r="O887" s="7">
        <f t="shared" si="132"/>
        <v>75</v>
      </c>
      <c r="P887" s="7">
        <f t="shared" si="133"/>
        <v>16.5</v>
      </c>
      <c r="Q887" s="8">
        <f t="shared" si="134"/>
        <v>22.475000000000001</v>
      </c>
      <c r="R887" s="8">
        <f t="shared" si="135"/>
        <v>35.375</v>
      </c>
      <c r="S887" s="8">
        <f t="shared" si="136"/>
        <v>29.925000000000001</v>
      </c>
      <c r="T887" s="8">
        <f t="shared" si="137"/>
        <v>29.125</v>
      </c>
      <c r="U887" s="7">
        <f t="shared" si="138"/>
        <v>29.258333333333336</v>
      </c>
      <c r="V887" s="7">
        <f t="shared" si="139"/>
        <v>29.225000000000001</v>
      </c>
    </row>
    <row r="888" spans="1:22" ht="13.5" x14ac:dyDescent="0.25">
      <c r="A888" s="3">
        <f>RSI!A888</f>
        <v>45897</v>
      </c>
      <c r="B888" s="2">
        <f>RSI!B888</f>
        <v>30.8</v>
      </c>
      <c r="C888" s="2">
        <f>RSI!I888</f>
        <v>59.623968246870859</v>
      </c>
      <c r="D888" s="2">
        <f>MACD!E888</f>
        <v>0.68147376332404264</v>
      </c>
      <c r="E888" s="2">
        <f>MACD!F888</f>
        <v>-0.62725335417255301</v>
      </c>
      <c r="F888" s="2">
        <f>'Moving Avg'!D888</f>
        <v>31.034000000000002</v>
      </c>
      <c r="G888" s="2">
        <f>'Moving Avg'!F888</f>
        <v>31.263500000000001</v>
      </c>
      <c r="H888" s="2">
        <f>'Moving Avg'!G888</f>
        <v>27.395361999999995</v>
      </c>
      <c r="I888" s="2">
        <f>'Moving Avg'!H888</f>
        <v>22.116025</v>
      </c>
      <c r="J888" s="5" t="str">
        <f>OBV!F888</f>
        <v>BEARISH</v>
      </c>
      <c r="K888" s="5" t="str">
        <f>OBV!G888</f>
        <v>WEAK</v>
      </c>
      <c r="L888" s="5" t="str">
        <f>OBV!H888</f>
        <v>CONFIRMED BEARISH</v>
      </c>
      <c r="M888" s="7">
        <f t="shared" si="130"/>
        <v>25</v>
      </c>
      <c r="N888" s="7">
        <f t="shared" si="131"/>
        <v>0</v>
      </c>
      <c r="O888" s="7">
        <f t="shared" si="132"/>
        <v>75</v>
      </c>
      <c r="P888" s="7">
        <f t="shared" si="133"/>
        <v>0</v>
      </c>
      <c r="Q888" s="8">
        <f t="shared" si="134"/>
        <v>20</v>
      </c>
      <c r="R888" s="8">
        <f t="shared" si="135"/>
        <v>31.25</v>
      </c>
      <c r="S888" s="8">
        <f t="shared" si="136"/>
        <v>22.5</v>
      </c>
      <c r="T888" s="8">
        <f t="shared" si="137"/>
        <v>25</v>
      </c>
      <c r="U888" s="7">
        <f t="shared" si="138"/>
        <v>24.583333333333332</v>
      </c>
      <c r="V888" s="7">
        <f t="shared" si="139"/>
        <v>24.6875</v>
      </c>
    </row>
    <row r="889" spans="1:22" ht="13.5" x14ac:dyDescent="0.25">
      <c r="A889" s="3">
        <f>RSI!A889</f>
        <v>45898</v>
      </c>
      <c r="B889" s="2">
        <f>RSI!B889</f>
        <v>31.8</v>
      </c>
      <c r="C889" s="2">
        <f>RSI!I889</f>
        <v>67.170748909181725</v>
      </c>
      <c r="D889" s="2">
        <f>MACD!E889</f>
        <v>0.90062744143466134</v>
      </c>
      <c r="E889" s="2">
        <f>MACD!F889</f>
        <v>-0.32167719505111014</v>
      </c>
      <c r="F889" s="2">
        <f>'Moving Avg'!D889</f>
        <v>31.136000000000003</v>
      </c>
      <c r="G889" s="2">
        <f>'Moving Avg'!F889</f>
        <v>31.483499999999999</v>
      </c>
      <c r="H889" s="2">
        <f>'Moving Avg'!G889</f>
        <v>27.584011999999998</v>
      </c>
      <c r="I889" s="2">
        <f>'Moving Avg'!H889</f>
        <v>22.186242500000002</v>
      </c>
      <c r="J889" s="5" t="str">
        <f>OBV!F889</f>
        <v>BEARISH</v>
      </c>
      <c r="K889" s="5" t="str">
        <f>OBV!G889</f>
        <v>NEUTRAL</v>
      </c>
      <c r="L889" s="5" t="str">
        <f>OBV!H889</f>
        <v>BEARISH DIVERGENCE</v>
      </c>
      <c r="M889" s="7">
        <f t="shared" si="130"/>
        <v>25</v>
      </c>
      <c r="N889" s="7">
        <f t="shared" si="131"/>
        <v>0</v>
      </c>
      <c r="O889" s="7">
        <f t="shared" si="132"/>
        <v>75</v>
      </c>
      <c r="P889" s="7">
        <f t="shared" si="133"/>
        <v>16.5</v>
      </c>
      <c r="Q889" s="8">
        <f t="shared" si="134"/>
        <v>22.475000000000001</v>
      </c>
      <c r="R889" s="8">
        <f t="shared" si="135"/>
        <v>35.375</v>
      </c>
      <c r="S889" s="8">
        <f t="shared" si="136"/>
        <v>29.925000000000001</v>
      </c>
      <c r="T889" s="8">
        <f t="shared" si="137"/>
        <v>29.125</v>
      </c>
      <c r="U889" s="7">
        <f t="shared" si="138"/>
        <v>29.258333333333336</v>
      </c>
      <c r="V889" s="7">
        <f t="shared" si="139"/>
        <v>29.225000000000001</v>
      </c>
    </row>
    <row r="890" spans="1:22" ht="13.5" x14ac:dyDescent="0.25">
      <c r="A890" s="3">
        <f>RSI!A890</f>
        <v>45901</v>
      </c>
      <c r="B890" s="2">
        <f>RSI!B890</f>
        <v>32.49</v>
      </c>
      <c r="C890" s="2">
        <f>RSI!I890</f>
        <v>71.174351449102232</v>
      </c>
      <c r="D890" s="2">
        <f>MACD!E890</f>
        <v>0.87078342922577789</v>
      </c>
      <c r="E890" s="2">
        <f>MACD!F890</f>
        <v>-8.3185070195732513E-2</v>
      </c>
      <c r="F890" s="2">
        <f>'Moving Avg'!D890</f>
        <v>31.375999999999998</v>
      </c>
      <c r="G890" s="2">
        <f>'Moving Avg'!F890</f>
        <v>31.655999999999999</v>
      </c>
      <c r="H890" s="2">
        <f>'Moving Avg'!G890</f>
        <v>27.786461999999997</v>
      </c>
      <c r="I890" s="2">
        <f>'Moving Avg'!H890</f>
        <v>22.261606</v>
      </c>
      <c r="J890" s="5" t="str">
        <f>OBV!F890</f>
        <v>BEARISH</v>
      </c>
      <c r="K890" s="5" t="str">
        <f>OBV!G890</f>
        <v>NEUTRAL</v>
      </c>
      <c r="L890" s="5" t="str">
        <f>OBV!H890</f>
        <v>BEARISH DIVERGENCE</v>
      </c>
      <c r="M890" s="7">
        <f t="shared" si="130"/>
        <v>0</v>
      </c>
      <c r="N890" s="7">
        <f t="shared" si="131"/>
        <v>0</v>
      </c>
      <c r="O890" s="7">
        <f t="shared" si="132"/>
        <v>75</v>
      </c>
      <c r="P890" s="7">
        <f t="shared" si="133"/>
        <v>16.5</v>
      </c>
      <c r="Q890" s="8">
        <f t="shared" si="134"/>
        <v>13.725</v>
      </c>
      <c r="R890" s="8">
        <f t="shared" si="135"/>
        <v>30.375</v>
      </c>
      <c r="S890" s="8">
        <f t="shared" si="136"/>
        <v>26.175000000000001</v>
      </c>
      <c r="T890" s="8">
        <f t="shared" si="137"/>
        <v>22.875</v>
      </c>
      <c r="U890" s="7">
        <f t="shared" si="138"/>
        <v>23.425000000000001</v>
      </c>
      <c r="V890" s="7">
        <f t="shared" si="139"/>
        <v>23.287500000000001</v>
      </c>
    </row>
    <row r="891" spans="1:22" ht="13.5" x14ac:dyDescent="0.25">
      <c r="A891" s="3">
        <f>RSI!A891</f>
        <v>45902</v>
      </c>
      <c r="B891" s="2">
        <f>RSI!B891</f>
        <v>33.35</v>
      </c>
      <c r="C891" s="2">
        <f>RSI!I891</f>
        <v>75.22911510894636</v>
      </c>
      <c r="D891" s="2">
        <f>MACD!E891</f>
        <v>0.73742093043846779</v>
      </c>
      <c r="E891" s="2">
        <f>MACD!F891</f>
        <v>8.0936129931107548E-2</v>
      </c>
      <c r="F891" s="2">
        <f>'Moving Avg'!D891</f>
        <v>31.868000000000002</v>
      </c>
      <c r="G891" s="2">
        <f>'Moving Avg'!F891</f>
        <v>31.823500000000003</v>
      </c>
      <c r="H891" s="2">
        <f>'Moving Avg'!G891</f>
        <v>28.005195999999998</v>
      </c>
      <c r="I891" s="2">
        <f>'Moving Avg'!H891</f>
        <v>22.339894500000003</v>
      </c>
      <c r="J891" s="5" t="str">
        <f>OBV!F891</f>
        <v>BULLISH</v>
      </c>
      <c r="K891" s="5" t="str">
        <f>OBV!G891</f>
        <v>STRONG</v>
      </c>
      <c r="L891" s="5" t="str">
        <f>OBV!H891</f>
        <v>CONFIRMED BULLISH</v>
      </c>
      <c r="M891" s="7">
        <f t="shared" si="130"/>
        <v>0</v>
      </c>
      <c r="N891" s="7">
        <f t="shared" si="131"/>
        <v>0</v>
      </c>
      <c r="O891" s="7">
        <f t="shared" si="132"/>
        <v>75</v>
      </c>
      <c r="P891" s="7">
        <f t="shared" si="133"/>
        <v>100</v>
      </c>
      <c r="Q891" s="8">
        <f t="shared" si="134"/>
        <v>26.25</v>
      </c>
      <c r="R891" s="8">
        <f t="shared" si="135"/>
        <v>51.25</v>
      </c>
      <c r="S891" s="8">
        <f t="shared" si="136"/>
        <v>63.75</v>
      </c>
      <c r="T891" s="8">
        <f t="shared" si="137"/>
        <v>43.75</v>
      </c>
      <c r="U891" s="7">
        <f t="shared" si="138"/>
        <v>47.083333333333336</v>
      </c>
      <c r="V891" s="7">
        <f t="shared" si="139"/>
        <v>46.25</v>
      </c>
    </row>
    <row r="892" spans="1:22" ht="13.5" x14ac:dyDescent="0.25">
      <c r="A892" s="3">
        <f>RSI!A892</f>
        <v>45903</v>
      </c>
      <c r="B892" s="2">
        <f>RSI!B892</f>
        <v>34.5</v>
      </c>
      <c r="C892" s="2">
        <f>RSI!I892</f>
        <v>79.401673864001737</v>
      </c>
      <c r="D892" s="2">
        <f>MACD!E892</f>
        <v>0.49091275126962231</v>
      </c>
      <c r="E892" s="2">
        <f>MACD!F892</f>
        <v>0.1629314541988105</v>
      </c>
      <c r="F892" s="2">
        <f>'Moving Avg'!D892</f>
        <v>32.588000000000001</v>
      </c>
      <c r="G892" s="2">
        <f>'Moving Avg'!F892</f>
        <v>32.048500000000004</v>
      </c>
      <c r="H892" s="2">
        <f>'Moving Avg'!G892</f>
        <v>28.247663999999997</v>
      </c>
      <c r="I892" s="2">
        <f>'Moving Avg'!H892</f>
        <v>22.425308000000001</v>
      </c>
      <c r="J892" s="5" t="str">
        <f>OBV!F892</f>
        <v>BULLISH</v>
      </c>
      <c r="K892" s="5" t="str">
        <f>OBV!G892</f>
        <v>STRONG</v>
      </c>
      <c r="L892" s="5" t="str">
        <f>OBV!H892</f>
        <v>CONFIRMED BULLISH</v>
      </c>
      <c r="M892" s="7">
        <f t="shared" si="130"/>
        <v>0</v>
      </c>
      <c r="N892" s="7">
        <f t="shared" si="131"/>
        <v>0</v>
      </c>
      <c r="O892" s="7">
        <f t="shared" si="132"/>
        <v>100</v>
      </c>
      <c r="P892" s="7">
        <f t="shared" si="133"/>
        <v>100</v>
      </c>
      <c r="Q892" s="8">
        <f t="shared" si="134"/>
        <v>30</v>
      </c>
      <c r="R892" s="8">
        <f t="shared" si="135"/>
        <v>60</v>
      </c>
      <c r="S892" s="8">
        <f t="shared" si="136"/>
        <v>70</v>
      </c>
      <c r="T892" s="8">
        <f t="shared" si="137"/>
        <v>50</v>
      </c>
      <c r="U892" s="7">
        <f t="shared" si="138"/>
        <v>53.333333333333336</v>
      </c>
      <c r="V892" s="7">
        <f t="shared" si="139"/>
        <v>52.5</v>
      </c>
    </row>
    <row r="893" spans="1:22" ht="13.5" x14ac:dyDescent="0.25">
      <c r="A893" s="3">
        <f>RSI!A893</f>
        <v>45905</v>
      </c>
      <c r="B893" s="2">
        <f>RSI!B893</f>
        <v>34.49</v>
      </c>
      <c r="C893" s="2">
        <f>RSI!I893</f>
        <v>79.276621209549646</v>
      </c>
      <c r="D893" s="2">
        <f>MACD!E893</f>
        <v>0.21372357669266862</v>
      </c>
      <c r="E893" s="2">
        <f>MACD!F893</f>
        <v>0.17308987869758213</v>
      </c>
      <c r="F893" s="2">
        <f>'Moving Avg'!D893</f>
        <v>33.326000000000008</v>
      </c>
      <c r="G893" s="2">
        <f>'Moving Avg'!F893</f>
        <v>32.222999999999999</v>
      </c>
      <c r="H893" s="2">
        <f>'Moving Avg'!G893</f>
        <v>28.488281999999998</v>
      </c>
      <c r="I893" s="2">
        <f>'Moving Avg'!H893</f>
        <v>22.510671499999997</v>
      </c>
      <c r="J893" s="5" t="str">
        <f>OBV!F893</f>
        <v>BULLISH</v>
      </c>
      <c r="K893" s="5" t="str">
        <f>OBV!G893</f>
        <v>STRONG</v>
      </c>
      <c r="L893" s="5" t="str">
        <f>OBV!H893</f>
        <v>CONFIRMED BULLISH</v>
      </c>
      <c r="M893" s="7">
        <f t="shared" si="130"/>
        <v>0</v>
      </c>
      <c r="N893" s="7">
        <f t="shared" si="131"/>
        <v>0</v>
      </c>
      <c r="O893" s="7">
        <f t="shared" si="132"/>
        <v>100</v>
      </c>
      <c r="P893" s="7">
        <f t="shared" si="133"/>
        <v>100</v>
      </c>
      <c r="Q893" s="8">
        <f t="shared" si="134"/>
        <v>30</v>
      </c>
      <c r="R893" s="8">
        <f t="shared" si="135"/>
        <v>60</v>
      </c>
      <c r="S893" s="8">
        <f t="shared" si="136"/>
        <v>70</v>
      </c>
      <c r="T893" s="8">
        <f t="shared" si="137"/>
        <v>50</v>
      </c>
      <c r="U893" s="7">
        <f t="shared" si="138"/>
        <v>53.333333333333336</v>
      </c>
      <c r="V893" s="7">
        <f t="shared" si="139"/>
        <v>52.5</v>
      </c>
    </row>
    <row r="894" spans="1:22" ht="13.5" x14ac:dyDescent="0.25">
      <c r="A894" s="3">
        <f>RSI!A894</f>
        <v>45908</v>
      </c>
      <c r="B894" s="2">
        <f>RSI!B894</f>
        <v>34.49</v>
      </c>
      <c r="C894" s="2">
        <f>RSI!I894</f>
        <v>79.276621209549646</v>
      </c>
      <c r="D894" s="2">
        <f>MACD!E894</f>
        <v>-4.3774763237340863E-2</v>
      </c>
      <c r="E894" s="2">
        <f>MACD!F894</f>
        <v>0.12971695031059755</v>
      </c>
      <c r="F894" s="2">
        <f>'Moving Avg'!D894</f>
        <v>33.864000000000004</v>
      </c>
      <c r="G894" s="2">
        <f>'Moving Avg'!F894</f>
        <v>32.373500000000007</v>
      </c>
      <c r="H894" s="2">
        <f>'Moving Avg'!G894</f>
        <v>28.734400000000001</v>
      </c>
      <c r="I894" s="2">
        <f>'Moving Avg'!H894</f>
        <v>22.596034999999997</v>
      </c>
      <c r="J894" s="5" t="str">
        <f>OBV!F894</f>
        <v>BULLISH</v>
      </c>
      <c r="K894" s="5" t="str">
        <f>OBV!G894</f>
        <v>STRONG</v>
      </c>
      <c r="L894" s="5" t="str">
        <f>OBV!H894</f>
        <v>CONFIRMED BULLISH</v>
      </c>
      <c r="M894" s="7">
        <f t="shared" si="130"/>
        <v>0</v>
      </c>
      <c r="N894" s="7">
        <f t="shared" si="131"/>
        <v>100</v>
      </c>
      <c r="O894" s="7">
        <f t="shared" si="132"/>
        <v>100</v>
      </c>
      <c r="P894" s="7">
        <f t="shared" si="133"/>
        <v>100</v>
      </c>
      <c r="Q894" s="8">
        <f t="shared" si="134"/>
        <v>65</v>
      </c>
      <c r="R894" s="8">
        <f t="shared" si="135"/>
        <v>80</v>
      </c>
      <c r="S894" s="8">
        <f t="shared" si="136"/>
        <v>85</v>
      </c>
      <c r="T894" s="8">
        <f t="shared" si="137"/>
        <v>75</v>
      </c>
      <c r="U894" s="7">
        <f t="shared" si="138"/>
        <v>76.666666666666671</v>
      </c>
      <c r="V894" s="7">
        <f t="shared" si="139"/>
        <v>76.25</v>
      </c>
    </row>
    <row r="895" spans="1:22" ht="13.5" x14ac:dyDescent="0.25">
      <c r="A895" s="3">
        <f>RSI!A895</f>
        <v>45909</v>
      </c>
      <c r="B895" s="2">
        <f>RSI!B895</f>
        <v>33.770000000000003</v>
      </c>
      <c r="C895" s="2">
        <f>RSI!I895</f>
        <v>70.062559456525989</v>
      </c>
      <c r="D895" s="2">
        <f>MACD!E895</f>
        <v>-0.2281535222909099</v>
      </c>
      <c r="E895" s="2">
        <f>MACD!F895</f>
        <v>5.8142855790296058E-2</v>
      </c>
      <c r="F895" s="2">
        <f>'Moving Avg'!D895</f>
        <v>34.120000000000005</v>
      </c>
      <c r="G895" s="2">
        <f>'Moving Avg'!F895</f>
        <v>32.463000000000001</v>
      </c>
      <c r="H895" s="2">
        <f>'Moving Avg'!G895</f>
        <v>28.941799999999997</v>
      </c>
      <c r="I895" s="2">
        <f>'Moving Avg'!H895</f>
        <v>22.680090499999995</v>
      </c>
      <c r="J895" s="5" t="str">
        <f>OBV!F895</f>
        <v>BULLISH</v>
      </c>
      <c r="K895" s="5" t="str">
        <f>OBV!G895</f>
        <v>STRONG</v>
      </c>
      <c r="L895" s="5" t="str">
        <f>OBV!H895</f>
        <v>CONFIRMED BULLISH</v>
      </c>
      <c r="M895" s="7">
        <f t="shared" si="130"/>
        <v>0</v>
      </c>
      <c r="N895" s="7">
        <f t="shared" si="131"/>
        <v>100</v>
      </c>
      <c r="O895" s="7">
        <f t="shared" si="132"/>
        <v>100</v>
      </c>
      <c r="P895" s="7">
        <f t="shared" si="133"/>
        <v>100</v>
      </c>
      <c r="Q895" s="8">
        <f t="shared" si="134"/>
        <v>65</v>
      </c>
      <c r="R895" s="8">
        <f t="shared" si="135"/>
        <v>80</v>
      </c>
      <c r="S895" s="8">
        <f t="shared" si="136"/>
        <v>85</v>
      </c>
      <c r="T895" s="8">
        <f t="shared" si="137"/>
        <v>75</v>
      </c>
      <c r="U895" s="7">
        <f t="shared" si="138"/>
        <v>76.666666666666671</v>
      </c>
      <c r="V895" s="7">
        <f t="shared" si="139"/>
        <v>76.25</v>
      </c>
    </row>
    <row r="896" spans="1:22" ht="13.5" x14ac:dyDescent="0.25">
      <c r="A896" s="3">
        <f>RSI!A896</f>
        <v>45910</v>
      </c>
      <c r="B896" s="2">
        <f>RSI!B896</f>
        <v>33.770000000000003</v>
      </c>
      <c r="C896" s="2">
        <f>RSI!I896</f>
        <v>70.062559456526003</v>
      </c>
      <c r="D896" s="2">
        <f>MACD!E896</f>
        <v>-0.45981034465719972</v>
      </c>
      <c r="E896" s="2">
        <f>MACD!F896</f>
        <v>-4.5447784299203098E-2</v>
      </c>
      <c r="F896" s="2">
        <f>'Moving Avg'!D896</f>
        <v>34.204000000000008</v>
      </c>
      <c r="G896" s="2">
        <f>'Moving Avg'!F896</f>
        <v>32.5015</v>
      </c>
      <c r="H896" s="2">
        <f>'Moving Avg'!G896</f>
        <v>29.121199999999998</v>
      </c>
      <c r="I896" s="2">
        <f>'Moving Avg'!H896</f>
        <v>22.762082999999997</v>
      </c>
      <c r="J896" s="5" t="str">
        <f>OBV!F896</f>
        <v>BULLISH</v>
      </c>
      <c r="K896" s="5" t="str">
        <f>OBV!G896</f>
        <v>NEUTRAL</v>
      </c>
      <c r="L896" s="5" t="str">
        <f>OBV!H896</f>
        <v>CONFIRMED BULLISH</v>
      </c>
      <c r="M896" s="7">
        <f t="shared" si="130"/>
        <v>0</v>
      </c>
      <c r="N896" s="7">
        <f t="shared" si="131"/>
        <v>100</v>
      </c>
      <c r="O896" s="7">
        <f t="shared" si="132"/>
        <v>100</v>
      </c>
      <c r="P896" s="7">
        <f t="shared" si="133"/>
        <v>83.5</v>
      </c>
      <c r="Q896" s="8">
        <f t="shared" si="134"/>
        <v>62.524999999999999</v>
      </c>
      <c r="R896" s="8">
        <f t="shared" si="135"/>
        <v>75.875</v>
      </c>
      <c r="S896" s="8">
        <f t="shared" si="136"/>
        <v>77.575000000000003</v>
      </c>
      <c r="T896" s="8">
        <f t="shared" si="137"/>
        <v>70.875</v>
      </c>
      <c r="U896" s="7">
        <f t="shared" si="138"/>
        <v>71.991666666666674</v>
      </c>
      <c r="V896" s="7">
        <f t="shared" si="139"/>
        <v>71.712500000000006</v>
      </c>
    </row>
    <row r="897" spans="1:22" ht="13.5" x14ac:dyDescent="0.25">
      <c r="A897" s="3">
        <f>RSI!A897</f>
        <v>45911</v>
      </c>
      <c r="B897" s="2">
        <f>RSI!B897</f>
        <v>35</v>
      </c>
      <c r="C897" s="2">
        <f>RSI!I897</f>
        <v>75.666070306105127</v>
      </c>
      <c r="D897" s="2">
        <f>MACD!E897</f>
        <v>-0.75846101352358275</v>
      </c>
      <c r="E897" s="2">
        <f>MACD!F897</f>
        <v>-0.18805043014407904</v>
      </c>
      <c r="F897" s="2">
        <f>'Moving Avg'!D897</f>
        <v>34.304000000000002</v>
      </c>
      <c r="G897" s="2">
        <f>'Moving Avg'!F897</f>
        <v>32.576499999999996</v>
      </c>
      <c r="H897" s="2">
        <f>'Moving Avg'!G897</f>
        <v>29.315200000000001</v>
      </c>
      <c r="I897" s="2">
        <f>'Moving Avg'!H897</f>
        <v>22.850362999999998</v>
      </c>
      <c r="J897" s="5" t="str">
        <f>OBV!F897</f>
        <v>BULLISH</v>
      </c>
      <c r="K897" s="5" t="str">
        <f>OBV!G897</f>
        <v>STRONG</v>
      </c>
      <c r="L897" s="5" t="str">
        <f>OBV!H897</f>
        <v>CONFIRMED BULLISH</v>
      </c>
      <c r="M897" s="7">
        <f t="shared" si="130"/>
        <v>0</v>
      </c>
      <c r="N897" s="7">
        <f t="shared" si="131"/>
        <v>100</v>
      </c>
      <c r="O897" s="7">
        <f t="shared" si="132"/>
        <v>100</v>
      </c>
      <c r="P897" s="7">
        <f t="shared" si="133"/>
        <v>100</v>
      </c>
      <c r="Q897" s="8">
        <f t="shared" si="134"/>
        <v>65</v>
      </c>
      <c r="R897" s="8">
        <f t="shared" si="135"/>
        <v>80</v>
      </c>
      <c r="S897" s="8">
        <f t="shared" si="136"/>
        <v>85</v>
      </c>
      <c r="T897" s="8">
        <f t="shared" si="137"/>
        <v>75</v>
      </c>
      <c r="U897" s="7">
        <f t="shared" si="138"/>
        <v>76.666666666666671</v>
      </c>
      <c r="V897" s="7">
        <f t="shared" si="139"/>
        <v>76.25</v>
      </c>
    </row>
    <row r="898" spans="1:22" ht="13.5" x14ac:dyDescent="0.25">
      <c r="A898" s="3">
        <f>RSI!A898</f>
        <v>45912</v>
      </c>
      <c r="B898" s="2">
        <f>RSI!B898</f>
        <v>34.6</v>
      </c>
      <c r="C898" s="2">
        <f>RSI!I898</f>
        <v>71.01115595469922</v>
      </c>
      <c r="D898" s="2">
        <f>MACD!E898</f>
        <v>-1.0162817824243255</v>
      </c>
      <c r="E898" s="2">
        <f>MACD!F898</f>
        <v>-0.35369670060012837</v>
      </c>
      <c r="F898" s="2">
        <f>'Moving Avg'!D898</f>
        <v>34.326000000000001</v>
      </c>
      <c r="G898" s="2">
        <f>'Moving Avg'!F898</f>
        <v>32.656500000000001</v>
      </c>
      <c r="H898" s="2">
        <f>'Moving Avg'!G898</f>
        <v>29.491999999999997</v>
      </c>
      <c r="I898" s="2">
        <f>'Moving Avg'!H898</f>
        <v>22.939943499999998</v>
      </c>
      <c r="J898" s="5" t="str">
        <f>OBV!F898</f>
        <v>BULLISH</v>
      </c>
      <c r="K898" s="5" t="str">
        <f>OBV!G898</f>
        <v>STRONG</v>
      </c>
      <c r="L898" s="5" t="str">
        <f>OBV!H898</f>
        <v>CONFIRMED BULLISH</v>
      </c>
      <c r="M898" s="7">
        <f t="shared" ref="M898:M931" si="140">IF(C898&lt;30,50, IF(C898&gt;70, 0, 25))</f>
        <v>0</v>
      </c>
      <c r="N898" s="7">
        <f t="shared" ref="N898:N931" si="141">IF(E898-D898&gt;0.02, 100, IF(E898-D898&lt;0,0,45))</f>
        <v>100</v>
      </c>
      <c r="O898" s="7">
        <f t="shared" ref="O898:O931" si="142">IF(F898-I898&gt;10,100,IF(F898-I898&gt;5,75, IF(F898-I898&gt;0,50,0)))</f>
        <v>100</v>
      </c>
      <c r="P898" s="7">
        <f t="shared" ref="P898:P931" si="143">IF(L898="confirmed bullish", 34, IF(L898="bullish divergence",17, 0))+IF(J898="bullish",33,IF(J898="bearish",0,16.5))+IF(K898="strong",33,IF(K898="weak",0,16.5))</f>
        <v>100</v>
      </c>
      <c r="Q898" s="8">
        <f t="shared" si="134"/>
        <v>65</v>
      </c>
      <c r="R898" s="8">
        <f t="shared" si="135"/>
        <v>80</v>
      </c>
      <c r="S898" s="8">
        <f t="shared" si="136"/>
        <v>85</v>
      </c>
      <c r="T898" s="8">
        <f t="shared" si="137"/>
        <v>75</v>
      </c>
      <c r="U898" s="7">
        <f t="shared" si="138"/>
        <v>76.666666666666671</v>
      </c>
      <c r="V898" s="7">
        <f t="shared" si="139"/>
        <v>76.25</v>
      </c>
    </row>
    <row r="899" spans="1:22" ht="13.5" x14ac:dyDescent="0.25">
      <c r="A899" s="3">
        <f>RSI!A899</f>
        <v>45915</v>
      </c>
      <c r="B899" s="2">
        <f>RSI!B899</f>
        <v>34.79</v>
      </c>
      <c r="C899" s="2">
        <f>RSI!I899</f>
        <v>71.895585712787963</v>
      </c>
      <c r="D899" s="2">
        <f>MACD!E899</f>
        <v>-1.1102293160938608</v>
      </c>
      <c r="E899" s="2">
        <f>MACD!F899</f>
        <v>-0.50500322369887485</v>
      </c>
      <c r="F899" s="2">
        <f>'Moving Avg'!D899</f>
        <v>34.386000000000003</v>
      </c>
      <c r="G899" s="2">
        <f>'Moving Avg'!F899</f>
        <v>32.746000000000002</v>
      </c>
      <c r="H899" s="2">
        <f>'Moving Avg'!G899</f>
        <v>29.673799999999996</v>
      </c>
      <c r="I899" s="2">
        <f>'Moving Avg'!H899</f>
        <v>23.027860999999998</v>
      </c>
      <c r="J899" s="5" t="str">
        <f>OBV!F899</f>
        <v>BULLISH</v>
      </c>
      <c r="K899" s="5" t="str">
        <f>OBV!G899</f>
        <v>STRONG</v>
      </c>
      <c r="L899" s="5" t="str">
        <f>OBV!H899</f>
        <v>CONFIRMED BULLISH</v>
      </c>
      <c r="M899" s="7">
        <f t="shared" si="140"/>
        <v>0</v>
      </c>
      <c r="N899" s="7">
        <f t="shared" si="141"/>
        <v>100</v>
      </c>
      <c r="O899" s="7">
        <f t="shared" si="142"/>
        <v>100</v>
      </c>
      <c r="P899" s="7">
        <f t="shared" si="143"/>
        <v>100</v>
      </c>
      <c r="Q899" s="8">
        <f t="shared" ref="Q899:Q931" si="144">0.35*M899+N899*0.35+O899*0.15+P899*0.15</f>
        <v>65</v>
      </c>
      <c r="R899" s="8">
        <f t="shared" ref="R899:R931" si="145">M899*0.2+N899*0.2+O899*0.35+P899*0.25</f>
        <v>80</v>
      </c>
      <c r="S899" s="8">
        <f t="shared" ref="S899:S931" si="146">M899*0.15+N899*0.15+O899*0.25+P899*0.45</f>
        <v>85</v>
      </c>
      <c r="T899" s="8">
        <f t="shared" ref="T899:T931" si="147">0.25*SUM(M899:P899)</f>
        <v>75</v>
      </c>
      <c r="U899" s="7">
        <f t="shared" ref="U899:U931" si="148">SUM(Q899:S899)/3</f>
        <v>76.666666666666671</v>
      </c>
      <c r="V899" s="7">
        <f t="shared" ref="V899:V931" si="149">SUM(Q899:T899)/4</f>
        <v>76.25</v>
      </c>
    </row>
    <row r="900" spans="1:22" ht="13.5" x14ac:dyDescent="0.25">
      <c r="A900" s="3">
        <f>RSI!A900</f>
        <v>45916</v>
      </c>
      <c r="B900" s="2">
        <f>RSI!B900</f>
        <v>35.4</v>
      </c>
      <c r="C900" s="2">
        <f>RSI!I900</f>
        <v>74.577314149266286</v>
      </c>
      <c r="D900" s="2">
        <f>MACD!E900</f>
        <v>-1.1442881608082374</v>
      </c>
      <c r="E900" s="2">
        <f>MACD!F900</f>
        <v>-0.63286021112074742</v>
      </c>
      <c r="F900" s="2">
        <f>'Moving Avg'!D900</f>
        <v>34.712000000000003</v>
      </c>
      <c r="G900" s="2">
        <f>'Moving Avg'!F900</f>
        <v>32.916000000000004</v>
      </c>
      <c r="H900" s="2">
        <f>'Moving Avg'!G900</f>
        <v>29.867999999999991</v>
      </c>
      <c r="I900" s="2">
        <f>'Moving Avg'!H900</f>
        <v>23.119149499999999</v>
      </c>
      <c r="J900" s="5" t="str">
        <f>OBV!F900</f>
        <v>BULLISH</v>
      </c>
      <c r="K900" s="5" t="str">
        <f>OBV!G900</f>
        <v>STRONG</v>
      </c>
      <c r="L900" s="5" t="str">
        <f>OBV!H900</f>
        <v>CONFIRMED BULLISH</v>
      </c>
      <c r="M900" s="7">
        <f t="shared" si="140"/>
        <v>0</v>
      </c>
      <c r="N900" s="7">
        <f t="shared" si="141"/>
        <v>100</v>
      </c>
      <c r="O900" s="7">
        <f t="shared" si="142"/>
        <v>100</v>
      </c>
      <c r="P900" s="7">
        <f t="shared" si="143"/>
        <v>100</v>
      </c>
      <c r="Q900" s="8">
        <f t="shared" si="144"/>
        <v>65</v>
      </c>
      <c r="R900" s="8">
        <f t="shared" si="145"/>
        <v>80</v>
      </c>
      <c r="S900" s="8">
        <f t="shared" si="146"/>
        <v>85</v>
      </c>
      <c r="T900" s="8">
        <f t="shared" si="147"/>
        <v>75</v>
      </c>
      <c r="U900" s="7">
        <f t="shared" si="148"/>
        <v>76.666666666666671</v>
      </c>
      <c r="V900" s="7">
        <f t="shared" si="149"/>
        <v>76.25</v>
      </c>
    </row>
    <row r="901" spans="1:22" ht="13.5" x14ac:dyDescent="0.25">
      <c r="A901" s="3">
        <f>RSI!A901</f>
        <v>45917</v>
      </c>
      <c r="B901" s="2">
        <f>RSI!B901</f>
        <v>33.28</v>
      </c>
      <c r="C901" s="2">
        <f>RSI!I901</f>
        <v>54.952071465834273</v>
      </c>
      <c r="D901" s="2">
        <f>MACD!E901</f>
        <v>-0.9017497837518853</v>
      </c>
      <c r="E901" s="2">
        <f>MACD!F901</f>
        <v>-0.68663812564697513</v>
      </c>
      <c r="F901" s="2">
        <f>'Moving Avg'!D901</f>
        <v>34.613999999999997</v>
      </c>
      <c r="G901" s="2">
        <f>'Moving Avg'!F901</f>
        <v>32.989999999999995</v>
      </c>
      <c r="H901" s="2">
        <f>'Moving Avg'!G901</f>
        <v>30.019799999999996</v>
      </c>
      <c r="I901" s="2">
        <f>'Moving Avg'!H901</f>
        <v>23.199883999999997</v>
      </c>
      <c r="J901" s="5" t="str">
        <f>OBV!F901</f>
        <v>BULLISH</v>
      </c>
      <c r="K901" s="5" t="str">
        <f>OBV!G901</f>
        <v>STRONG</v>
      </c>
      <c r="L901" s="5" t="str">
        <f>OBV!H901</f>
        <v>BULLISH DIVERGENCE</v>
      </c>
      <c r="M901" s="7">
        <f t="shared" si="140"/>
        <v>25</v>
      </c>
      <c r="N901" s="7">
        <f t="shared" si="141"/>
        <v>100</v>
      </c>
      <c r="O901" s="7">
        <f t="shared" si="142"/>
        <v>100</v>
      </c>
      <c r="P901" s="7">
        <f t="shared" si="143"/>
        <v>83</v>
      </c>
      <c r="Q901" s="8">
        <f t="shared" si="144"/>
        <v>71.2</v>
      </c>
      <c r="R901" s="8">
        <f t="shared" si="145"/>
        <v>80.75</v>
      </c>
      <c r="S901" s="8">
        <f t="shared" si="146"/>
        <v>81.099999999999994</v>
      </c>
      <c r="T901" s="8">
        <f t="shared" si="147"/>
        <v>77</v>
      </c>
      <c r="U901" s="7">
        <f t="shared" si="148"/>
        <v>77.683333333333323</v>
      </c>
      <c r="V901" s="7">
        <f t="shared" si="149"/>
        <v>77.512499999999989</v>
      </c>
    </row>
    <row r="902" spans="1:22" ht="13.5" x14ac:dyDescent="0.25">
      <c r="A902" s="3">
        <f>RSI!A902</f>
        <v>45918</v>
      </c>
      <c r="B902" s="2">
        <f>RSI!B902</f>
        <v>34.979999999999997</v>
      </c>
      <c r="C902" s="2">
        <f>RSI!I902</f>
        <v>63.293634343534414</v>
      </c>
      <c r="D902" s="2">
        <f>MACD!E902</f>
        <v>-0.64965561615785816</v>
      </c>
      <c r="E902" s="2">
        <f>MACD!F902</f>
        <v>-0.67924162374915176</v>
      </c>
      <c r="F902" s="2">
        <f>'Moving Avg'!D902</f>
        <v>34.61</v>
      </c>
      <c r="G902" s="2">
        <f>'Moving Avg'!F902</f>
        <v>33.158999999999999</v>
      </c>
      <c r="H902" s="2">
        <f>'Moving Avg'!G902</f>
        <v>30.205599999999993</v>
      </c>
      <c r="I902" s="2">
        <f>'Moving Avg'!H902</f>
        <v>23.288613999999988</v>
      </c>
      <c r="J902" s="5" t="str">
        <f>OBV!F902</f>
        <v>BULLISH</v>
      </c>
      <c r="K902" s="5" t="str">
        <f>OBV!G902</f>
        <v>STRONG</v>
      </c>
      <c r="L902" s="5" t="str">
        <f>OBV!H902</f>
        <v>BULLISH DIVERGENCE</v>
      </c>
      <c r="M902" s="7">
        <f t="shared" si="140"/>
        <v>25</v>
      </c>
      <c r="N902" s="7">
        <f t="shared" si="141"/>
        <v>0</v>
      </c>
      <c r="O902" s="7">
        <f t="shared" si="142"/>
        <v>100</v>
      </c>
      <c r="P902" s="7">
        <f t="shared" si="143"/>
        <v>83</v>
      </c>
      <c r="Q902" s="8">
        <f t="shared" si="144"/>
        <v>36.200000000000003</v>
      </c>
      <c r="R902" s="8">
        <f t="shared" si="145"/>
        <v>60.75</v>
      </c>
      <c r="S902" s="8">
        <f t="shared" si="146"/>
        <v>66.099999999999994</v>
      </c>
      <c r="T902" s="8">
        <f t="shared" si="147"/>
        <v>52</v>
      </c>
      <c r="U902" s="7">
        <f t="shared" si="148"/>
        <v>54.35</v>
      </c>
      <c r="V902" s="7">
        <f t="shared" si="149"/>
        <v>53.762500000000003</v>
      </c>
    </row>
    <row r="903" spans="1:22" ht="13.5" x14ac:dyDescent="0.25">
      <c r="A903" s="3">
        <f>RSI!A903</f>
        <v>45919</v>
      </c>
      <c r="B903" s="2">
        <f>RSI!B903</f>
        <v>33.5</v>
      </c>
      <c r="C903" s="2">
        <f>RSI!I903</f>
        <v>53.930807293889146</v>
      </c>
      <c r="D903" s="2">
        <f>MACD!E903</f>
        <v>-0.34212137526615294</v>
      </c>
      <c r="E903" s="2">
        <f>MACD!F903</f>
        <v>-0.61181757405255199</v>
      </c>
      <c r="F903" s="2">
        <f>'Moving Avg'!D903</f>
        <v>34.39</v>
      </c>
      <c r="G903" s="2">
        <f>'Moving Avg'!F903</f>
        <v>33.268999999999998</v>
      </c>
      <c r="H903" s="2">
        <f>'Moving Avg'!G903</f>
        <v>30.368599999999994</v>
      </c>
      <c r="I903" s="2">
        <f>'Moving Avg'!H903</f>
        <v>23.371319499999991</v>
      </c>
      <c r="J903" s="5" t="str">
        <f>OBV!F903</f>
        <v>BULLISH</v>
      </c>
      <c r="K903" s="5" t="str">
        <f>OBV!G903</f>
        <v>STRONG</v>
      </c>
      <c r="L903" s="5" t="str">
        <f>OBV!H903</f>
        <v>BULLISH DIVERGENCE</v>
      </c>
      <c r="M903" s="7">
        <f t="shared" si="140"/>
        <v>25</v>
      </c>
      <c r="N903" s="7">
        <f t="shared" si="141"/>
        <v>0</v>
      </c>
      <c r="O903" s="7">
        <f t="shared" si="142"/>
        <v>100</v>
      </c>
      <c r="P903" s="7">
        <f t="shared" si="143"/>
        <v>83</v>
      </c>
      <c r="Q903" s="8">
        <f t="shared" si="144"/>
        <v>36.200000000000003</v>
      </c>
      <c r="R903" s="8">
        <f t="shared" si="145"/>
        <v>60.75</v>
      </c>
      <c r="S903" s="8">
        <f t="shared" si="146"/>
        <v>66.099999999999994</v>
      </c>
      <c r="T903" s="8">
        <f t="shared" si="147"/>
        <v>52</v>
      </c>
      <c r="U903" s="7">
        <f t="shared" si="148"/>
        <v>54.35</v>
      </c>
      <c r="V903" s="7">
        <f t="shared" si="149"/>
        <v>53.762500000000003</v>
      </c>
    </row>
    <row r="904" spans="1:22" ht="13.5" x14ac:dyDescent="0.25">
      <c r="A904" s="3">
        <f>RSI!A904</f>
        <v>45922</v>
      </c>
      <c r="B904" s="2">
        <f>RSI!B904</f>
        <v>35.49</v>
      </c>
      <c r="C904" s="2">
        <f>RSI!I904</f>
        <v>62.058041211806298</v>
      </c>
      <c r="D904" s="2">
        <f>MACD!E904</f>
        <v>-0.23340228197189816</v>
      </c>
      <c r="E904" s="2">
        <f>MACD!F904</f>
        <v>-0.53613451563642123</v>
      </c>
      <c r="F904" s="2">
        <f>'Moving Avg'!D904</f>
        <v>34.53</v>
      </c>
      <c r="G904" s="2">
        <f>'Moving Avg'!F904</f>
        <v>33.478999999999999</v>
      </c>
      <c r="H904" s="2">
        <f>'Moving Avg'!G904</f>
        <v>30.572399999999988</v>
      </c>
      <c r="I904" s="2">
        <f>'Moving Avg'!H904</f>
        <v>23.463332999999988</v>
      </c>
      <c r="J904" s="5" t="str">
        <f>OBV!F904</f>
        <v>BULLISH</v>
      </c>
      <c r="K904" s="5" t="str">
        <f>OBV!G904</f>
        <v>STRONG</v>
      </c>
      <c r="L904" s="5" t="str">
        <f>OBV!H904</f>
        <v>CONFIRMED BULLISH</v>
      </c>
      <c r="M904" s="7">
        <f t="shared" si="140"/>
        <v>25</v>
      </c>
      <c r="N904" s="7">
        <f t="shared" si="141"/>
        <v>0</v>
      </c>
      <c r="O904" s="7">
        <f t="shared" si="142"/>
        <v>100</v>
      </c>
      <c r="P904" s="7">
        <f t="shared" si="143"/>
        <v>100</v>
      </c>
      <c r="Q904" s="8">
        <f t="shared" si="144"/>
        <v>38.75</v>
      </c>
      <c r="R904" s="8">
        <f t="shared" si="145"/>
        <v>65</v>
      </c>
      <c r="S904" s="8">
        <f t="shared" si="146"/>
        <v>73.75</v>
      </c>
      <c r="T904" s="8">
        <f t="shared" si="147"/>
        <v>56.25</v>
      </c>
      <c r="U904" s="7">
        <f t="shared" si="148"/>
        <v>59.166666666666664</v>
      </c>
      <c r="V904" s="7">
        <f t="shared" si="149"/>
        <v>58.4375</v>
      </c>
    </row>
    <row r="905" spans="1:22" ht="13.5" x14ac:dyDescent="0.25">
      <c r="A905" s="3">
        <f>RSI!A905</f>
        <v>45923</v>
      </c>
      <c r="B905" s="2">
        <f>RSI!B905</f>
        <v>35.19</v>
      </c>
      <c r="C905" s="2">
        <f>RSI!I905</f>
        <v>60.33013828487578</v>
      </c>
      <c r="D905" s="2">
        <f>MACD!E905</f>
        <v>-0.24550667005221527</v>
      </c>
      <c r="E905" s="2">
        <f>MACD!F905</f>
        <v>-0.47800894651958004</v>
      </c>
      <c r="F905" s="2">
        <f>'Moving Avg'!D905</f>
        <v>34.488</v>
      </c>
      <c r="G905" s="2">
        <f>'Moving Avg'!F905</f>
        <v>33.673999999999999</v>
      </c>
      <c r="H905" s="2">
        <f>'Moving Avg'!G905</f>
        <v>30.772199999999994</v>
      </c>
      <c r="I905" s="2">
        <f>'Moving Avg'!H905</f>
        <v>23.552517499999986</v>
      </c>
      <c r="J905" s="5" t="str">
        <f>OBV!F905</f>
        <v>BEARISH</v>
      </c>
      <c r="K905" s="5" t="str">
        <f>OBV!G905</f>
        <v>NEUTRAL</v>
      </c>
      <c r="L905" s="5" t="str">
        <f>OBV!H905</f>
        <v>CONFIRMED BEARISH</v>
      </c>
      <c r="M905" s="7">
        <f t="shared" si="140"/>
        <v>25</v>
      </c>
      <c r="N905" s="7">
        <f t="shared" si="141"/>
        <v>0</v>
      </c>
      <c r="O905" s="7">
        <f t="shared" si="142"/>
        <v>100</v>
      </c>
      <c r="P905" s="7">
        <f t="shared" si="143"/>
        <v>16.5</v>
      </c>
      <c r="Q905" s="8">
        <f t="shared" si="144"/>
        <v>26.225000000000001</v>
      </c>
      <c r="R905" s="8">
        <f t="shared" si="145"/>
        <v>44.125</v>
      </c>
      <c r="S905" s="8">
        <f t="shared" si="146"/>
        <v>36.174999999999997</v>
      </c>
      <c r="T905" s="8">
        <f t="shared" si="147"/>
        <v>35.375</v>
      </c>
      <c r="U905" s="7">
        <f t="shared" si="148"/>
        <v>35.508333333333333</v>
      </c>
      <c r="V905" s="7">
        <f t="shared" si="149"/>
        <v>35.474999999999994</v>
      </c>
    </row>
    <row r="906" spans="1:22" ht="13.5" x14ac:dyDescent="0.25">
      <c r="A906" s="3">
        <f>RSI!A906</f>
        <v>45924</v>
      </c>
      <c r="B906" s="2">
        <f>RSI!B906</f>
        <v>35.200000000000003</v>
      </c>
      <c r="C906" s="2">
        <f>RSI!I906</f>
        <v>60.369748894787868</v>
      </c>
      <c r="D906" s="2">
        <f>MACD!E906</f>
        <v>-0.26911544510030438</v>
      </c>
      <c r="E906" s="2">
        <f>MACD!F906</f>
        <v>-0.43623024623572493</v>
      </c>
      <c r="F906" s="2">
        <f>'Moving Avg'!D906</f>
        <v>34.872</v>
      </c>
      <c r="G906" s="2">
        <f>'Moving Avg'!F906</f>
        <v>33.889499999999998</v>
      </c>
      <c r="H906" s="2">
        <f>'Moving Avg'!G906</f>
        <v>30.984199999999998</v>
      </c>
      <c r="I906" s="2">
        <f>'Moving Avg'!H906</f>
        <v>23.640101999999988</v>
      </c>
      <c r="J906" s="5" t="str">
        <f>OBV!F906</f>
        <v>BEARISH</v>
      </c>
      <c r="K906" s="5" t="str">
        <f>OBV!G906</f>
        <v>NEUTRAL</v>
      </c>
      <c r="L906" s="5" t="str">
        <f>OBV!H906</f>
        <v>BEARISH DIVERGENCE</v>
      </c>
      <c r="M906" s="7">
        <f t="shared" si="140"/>
        <v>25</v>
      </c>
      <c r="N906" s="7">
        <f t="shared" si="141"/>
        <v>0</v>
      </c>
      <c r="O906" s="7">
        <f t="shared" si="142"/>
        <v>100</v>
      </c>
      <c r="P906" s="7">
        <f t="shared" si="143"/>
        <v>16.5</v>
      </c>
      <c r="Q906" s="8">
        <f t="shared" si="144"/>
        <v>26.225000000000001</v>
      </c>
      <c r="R906" s="8">
        <f t="shared" si="145"/>
        <v>44.125</v>
      </c>
      <c r="S906" s="8">
        <f t="shared" si="146"/>
        <v>36.174999999999997</v>
      </c>
      <c r="T906" s="8">
        <f t="shared" si="147"/>
        <v>35.375</v>
      </c>
      <c r="U906" s="7">
        <f t="shared" si="148"/>
        <v>35.508333333333333</v>
      </c>
      <c r="V906" s="7">
        <f t="shared" si="149"/>
        <v>35.474999999999994</v>
      </c>
    </row>
    <row r="907" spans="1:22" ht="13.5" x14ac:dyDescent="0.25">
      <c r="A907" s="3">
        <f>RSI!A907</f>
        <v>45925</v>
      </c>
      <c r="B907" s="2">
        <f>RSI!B907</f>
        <v>34.5</v>
      </c>
      <c r="C907" s="2">
        <f>RSI!I907</f>
        <v>56.14369928339422</v>
      </c>
      <c r="D907" s="2">
        <f>MACD!E907</f>
        <v>-5.9759181162483799E-2</v>
      </c>
      <c r="E907" s="2">
        <f>MACD!F907</f>
        <v>-0.3609360332210767</v>
      </c>
      <c r="F907" s="2">
        <f>'Moving Avg'!D907</f>
        <v>34.775999999999996</v>
      </c>
      <c r="G907" s="2">
        <f>'Moving Avg'!F907</f>
        <v>34.069500000000005</v>
      </c>
      <c r="H907" s="2">
        <f>'Moving Avg'!G907</f>
        <v>31.186</v>
      </c>
      <c r="I907" s="2">
        <f>'Moving Avg'!H907</f>
        <v>23.724186499999988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  <c r="M907" s="7">
        <f t="shared" si="140"/>
        <v>25</v>
      </c>
      <c r="N907" s="7">
        <f t="shared" si="141"/>
        <v>0</v>
      </c>
      <c r="O907" s="7">
        <f t="shared" si="142"/>
        <v>100</v>
      </c>
      <c r="P907" s="7">
        <f t="shared" si="143"/>
        <v>16.5</v>
      </c>
      <c r="Q907" s="8">
        <f t="shared" si="144"/>
        <v>26.225000000000001</v>
      </c>
      <c r="R907" s="8">
        <f t="shared" si="145"/>
        <v>44.125</v>
      </c>
      <c r="S907" s="8">
        <f t="shared" si="146"/>
        <v>36.174999999999997</v>
      </c>
      <c r="T907" s="8">
        <f t="shared" si="147"/>
        <v>35.375</v>
      </c>
      <c r="U907" s="7">
        <f t="shared" si="148"/>
        <v>35.508333333333333</v>
      </c>
      <c r="V907" s="7">
        <f t="shared" si="149"/>
        <v>35.474999999999994</v>
      </c>
    </row>
    <row r="908" spans="1:22" ht="13.5" x14ac:dyDescent="0.25">
      <c r="A908" s="3">
        <f>RSI!A908</f>
        <v>45926</v>
      </c>
      <c r="B908" s="2">
        <f>RSI!B908</f>
        <v>34.49</v>
      </c>
      <c r="C908" s="2">
        <f>RSI!I908</f>
        <v>56.083299494433916</v>
      </c>
      <c r="D908" s="2">
        <f>MACD!E908</f>
        <v>4.9847682961598139E-2</v>
      </c>
      <c r="E908" s="2">
        <f>MACD!F908</f>
        <v>-0.27877928998454171</v>
      </c>
      <c r="F908" s="2">
        <f>'Moving Avg'!D908</f>
        <v>34.974000000000004</v>
      </c>
      <c r="G908" s="2">
        <f>'Moving Avg'!F908</f>
        <v>34.254000000000005</v>
      </c>
      <c r="H908" s="2">
        <f>'Moving Avg'!G908</f>
        <v>31.383799999999997</v>
      </c>
      <c r="I908" s="2">
        <f>'Moving Avg'!H908</f>
        <v>23.809549999999991</v>
      </c>
      <c r="J908" s="5" t="str">
        <f>OBV!F908</f>
        <v>BEARISH</v>
      </c>
      <c r="K908" s="5" t="str">
        <f>OBV!G908</f>
        <v>NEUTRAL</v>
      </c>
      <c r="L908" s="5" t="str">
        <f>OBV!H908</f>
        <v>BEARISH DIVERGENCE</v>
      </c>
      <c r="M908" s="7">
        <f t="shared" si="140"/>
        <v>25</v>
      </c>
      <c r="N908" s="7">
        <f t="shared" si="141"/>
        <v>0</v>
      </c>
      <c r="O908" s="7">
        <f t="shared" si="142"/>
        <v>100</v>
      </c>
      <c r="P908" s="7">
        <f t="shared" si="143"/>
        <v>16.5</v>
      </c>
      <c r="Q908" s="8">
        <f t="shared" si="144"/>
        <v>26.225000000000001</v>
      </c>
      <c r="R908" s="8">
        <f t="shared" si="145"/>
        <v>44.125</v>
      </c>
      <c r="S908" s="8">
        <f t="shared" si="146"/>
        <v>36.174999999999997</v>
      </c>
      <c r="T908" s="8">
        <f t="shared" si="147"/>
        <v>35.375</v>
      </c>
      <c r="U908" s="7">
        <f t="shared" si="148"/>
        <v>35.508333333333333</v>
      </c>
      <c r="V908" s="7">
        <f t="shared" si="149"/>
        <v>35.474999999999994</v>
      </c>
    </row>
    <row r="909" spans="1:22" ht="13.5" x14ac:dyDescent="0.25">
      <c r="A909" s="3">
        <f>RSI!A909</f>
        <v>45929</v>
      </c>
      <c r="B909" s="2">
        <f>RSI!B909</f>
        <v>34.799999999999997</v>
      </c>
      <c r="C909" s="2">
        <f>RSI!I909</f>
        <v>57.605900757802324</v>
      </c>
      <c r="D909" s="2">
        <f>MACD!E909</f>
        <v>0.14267530946380447</v>
      </c>
      <c r="E909" s="2">
        <f>MACD!F909</f>
        <v>-0.19448837009487249</v>
      </c>
      <c r="F909" s="2">
        <f>'Moving Avg'!D909</f>
        <v>34.835999999999999</v>
      </c>
      <c r="G909" s="2">
        <f>'Moving Avg'!F909</f>
        <v>34.404000000000011</v>
      </c>
      <c r="H909" s="2">
        <f>'Moving Avg'!G909</f>
        <v>31.576199999999993</v>
      </c>
      <c r="I909" s="2">
        <f>'Moving Avg'!H909</f>
        <v>23.89531749999999</v>
      </c>
      <c r="J909" s="5" t="str">
        <f>OBV!F909</f>
        <v>BEARISH</v>
      </c>
      <c r="K909" s="5" t="str">
        <f>OBV!G909</f>
        <v>NEUTRAL</v>
      </c>
      <c r="L909" s="5" t="str">
        <f>OBV!H909</f>
        <v>CONFIRMED BEARISH</v>
      </c>
      <c r="M909" s="7">
        <f t="shared" si="140"/>
        <v>25</v>
      </c>
      <c r="N909" s="7">
        <f t="shared" si="141"/>
        <v>0</v>
      </c>
      <c r="O909" s="7">
        <f t="shared" si="142"/>
        <v>100</v>
      </c>
      <c r="P909" s="7">
        <f t="shared" si="143"/>
        <v>16.5</v>
      </c>
      <c r="Q909" s="8">
        <f t="shared" si="144"/>
        <v>26.225000000000001</v>
      </c>
      <c r="R909" s="8">
        <f t="shared" si="145"/>
        <v>44.125</v>
      </c>
      <c r="S909" s="8">
        <f t="shared" si="146"/>
        <v>36.174999999999997</v>
      </c>
      <c r="T909" s="8">
        <f t="shared" si="147"/>
        <v>35.375</v>
      </c>
      <c r="U909" s="7">
        <f t="shared" si="148"/>
        <v>35.508333333333333</v>
      </c>
      <c r="V909" s="7">
        <f t="shared" si="149"/>
        <v>35.474999999999994</v>
      </c>
    </row>
    <row r="910" spans="1:22" ht="13.5" x14ac:dyDescent="0.25">
      <c r="A910" s="3">
        <f>RSI!A910</f>
        <v>45930</v>
      </c>
      <c r="B910" s="2">
        <f>RSI!B910</f>
        <v>34.799999999999997</v>
      </c>
      <c r="C910" s="2">
        <f>RSI!I910</f>
        <v>57.605900757802324</v>
      </c>
      <c r="D910" s="2">
        <f>MACD!E910</f>
        <v>0.30750977114543332</v>
      </c>
      <c r="E910" s="2">
        <f>MACD!F910</f>
        <v>-9.4088741846811347E-2</v>
      </c>
      <c r="F910" s="2">
        <f>'Moving Avg'!D910</f>
        <v>34.758000000000003</v>
      </c>
      <c r="G910" s="2">
        <f>'Moving Avg'!F910</f>
        <v>34.519500000000008</v>
      </c>
      <c r="H910" s="2">
        <f>'Moving Avg'!G910</f>
        <v>31.772199999999994</v>
      </c>
      <c r="I910" s="2">
        <f>'Moving Avg'!H910</f>
        <v>23.981314499999993</v>
      </c>
      <c r="J910" s="5" t="str">
        <f>OBV!F910</f>
        <v>BEARISH</v>
      </c>
      <c r="K910" s="5" t="str">
        <f>OBV!G910</f>
        <v>NEUTRAL</v>
      </c>
      <c r="L910" s="5" t="str">
        <f>OBV!H910</f>
        <v>CONFIRMED BEARISH</v>
      </c>
      <c r="M910" s="7">
        <f t="shared" si="140"/>
        <v>25</v>
      </c>
      <c r="N910" s="7">
        <f t="shared" si="141"/>
        <v>0</v>
      </c>
      <c r="O910" s="7">
        <f t="shared" si="142"/>
        <v>100</v>
      </c>
      <c r="P910" s="7">
        <f t="shared" si="143"/>
        <v>16.5</v>
      </c>
      <c r="Q910" s="8">
        <f t="shared" si="144"/>
        <v>26.225000000000001</v>
      </c>
      <c r="R910" s="8">
        <f t="shared" si="145"/>
        <v>44.125</v>
      </c>
      <c r="S910" s="8">
        <f t="shared" si="146"/>
        <v>36.174999999999997</v>
      </c>
      <c r="T910" s="8">
        <f t="shared" si="147"/>
        <v>35.375</v>
      </c>
      <c r="U910" s="7">
        <f t="shared" si="148"/>
        <v>35.508333333333333</v>
      </c>
      <c r="V910" s="7">
        <f t="shared" si="149"/>
        <v>35.474999999999994</v>
      </c>
    </row>
    <row r="911" spans="1:22" ht="13.5" x14ac:dyDescent="0.25">
      <c r="A911" s="3">
        <f>RSI!A911</f>
        <v>45931</v>
      </c>
      <c r="B911" s="2">
        <f>RSI!B911</f>
        <v>34.200000000000003</v>
      </c>
      <c r="C911" s="2">
        <f>RSI!I911</f>
        <v>53.446465265593737</v>
      </c>
      <c r="D911" s="2">
        <f>MACD!E911</f>
        <v>0.15827740042710303</v>
      </c>
      <c r="E911" s="2">
        <f>MACD!F911</f>
        <v>-4.3615513392028481E-2</v>
      </c>
      <c r="F911" s="2">
        <f>'Moving Avg'!D911</f>
        <v>34.558000000000007</v>
      </c>
      <c r="G911" s="2">
        <f>'Moving Avg'!F911</f>
        <v>34.561999999999998</v>
      </c>
      <c r="H911" s="2">
        <f>'Moving Avg'!G911</f>
        <v>31.952799999999996</v>
      </c>
      <c r="I911" s="2">
        <f>'Moving Avg'!H911</f>
        <v>24.064311499999995</v>
      </c>
      <c r="J911" s="5" t="str">
        <f>OBV!F911</f>
        <v>BEARISH</v>
      </c>
      <c r="K911" s="5" t="str">
        <f>OBV!G911</f>
        <v>WEAK</v>
      </c>
      <c r="L911" s="5" t="str">
        <f>OBV!H911</f>
        <v>CONFIRMED BEARISH</v>
      </c>
      <c r="M911" s="7">
        <f t="shared" si="140"/>
        <v>25</v>
      </c>
      <c r="N911" s="7">
        <f t="shared" si="141"/>
        <v>0</v>
      </c>
      <c r="O911" s="7">
        <f t="shared" si="142"/>
        <v>100</v>
      </c>
      <c r="P911" s="7">
        <f t="shared" si="143"/>
        <v>0</v>
      </c>
      <c r="Q911" s="8">
        <f t="shared" si="144"/>
        <v>23.75</v>
      </c>
      <c r="R911" s="8">
        <f t="shared" si="145"/>
        <v>40</v>
      </c>
      <c r="S911" s="8">
        <f t="shared" si="146"/>
        <v>28.75</v>
      </c>
      <c r="T911" s="8">
        <f t="shared" si="147"/>
        <v>31.25</v>
      </c>
      <c r="U911" s="7">
        <f t="shared" si="148"/>
        <v>30.833333333333332</v>
      </c>
      <c r="V911" s="7">
        <f t="shared" si="149"/>
        <v>30.9375</v>
      </c>
    </row>
    <row r="912" spans="1:22" ht="13.5" x14ac:dyDescent="0.25">
      <c r="A912" s="3">
        <f>RSI!A912</f>
        <v>45932</v>
      </c>
      <c r="B912" s="2">
        <f>RSI!B912</f>
        <v>34.200000000000003</v>
      </c>
      <c r="C912" s="2">
        <f>RSI!I912</f>
        <v>53.446465265593737</v>
      </c>
      <c r="D912" s="2">
        <f>MACD!E912</f>
        <v>0.29060785185374982</v>
      </c>
      <c r="E912" s="2">
        <f>MACD!F912</f>
        <v>2.3229159657127185E-2</v>
      </c>
      <c r="F912" s="2">
        <f>'Moving Avg'!D912</f>
        <v>34.498000000000005</v>
      </c>
      <c r="G912" s="2">
        <f>'Moving Avg'!F912</f>
        <v>34.547000000000004</v>
      </c>
      <c r="H912" s="2">
        <f>'Moving Avg'!G912</f>
        <v>32.134799999999998</v>
      </c>
      <c r="I912" s="2">
        <f>'Moving Avg'!H912</f>
        <v>24.147537499999988</v>
      </c>
      <c r="J912" s="5" t="str">
        <f>OBV!F912</f>
        <v>BEARISH</v>
      </c>
      <c r="K912" s="5" t="str">
        <f>OBV!G912</f>
        <v>WEAK</v>
      </c>
      <c r="L912" s="5" t="str">
        <f>OBV!H912</f>
        <v>CONFIRMED BEARISH</v>
      </c>
      <c r="M912" s="7">
        <f t="shared" si="140"/>
        <v>25</v>
      </c>
      <c r="N912" s="7">
        <f t="shared" si="141"/>
        <v>0</v>
      </c>
      <c r="O912" s="7">
        <f t="shared" si="142"/>
        <v>100</v>
      </c>
      <c r="P912" s="7">
        <f t="shared" si="143"/>
        <v>0</v>
      </c>
      <c r="Q912" s="8">
        <f t="shared" si="144"/>
        <v>23.75</v>
      </c>
      <c r="R912" s="8">
        <f t="shared" si="145"/>
        <v>40</v>
      </c>
      <c r="S912" s="8">
        <f t="shared" si="146"/>
        <v>28.75</v>
      </c>
      <c r="T912" s="8">
        <f t="shared" si="147"/>
        <v>31.25</v>
      </c>
      <c r="U912" s="7">
        <f t="shared" si="148"/>
        <v>30.833333333333332</v>
      </c>
      <c r="V912" s="7">
        <f t="shared" si="149"/>
        <v>30.9375</v>
      </c>
    </row>
    <row r="913" spans="1:22" ht="13.5" x14ac:dyDescent="0.25">
      <c r="A913" s="3">
        <f>RSI!A913</f>
        <v>45933</v>
      </c>
      <c r="B913" s="2">
        <f>RSI!B913</f>
        <v>34</v>
      </c>
      <c r="C913" s="2">
        <f>RSI!I913</f>
        <v>51.995096014048258</v>
      </c>
      <c r="D913" s="2">
        <f>MACD!E913</f>
        <v>0.18698518158284827</v>
      </c>
      <c r="E913" s="2">
        <f>MACD!F913</f>
        <v>5.5980364042271399E-2</v>
      </c>
      <c r="F913" s="2">
        <f>'Moving Avg'!D913</f>
        <v>34.4</v>
      </c>
      <c r="G913" s="2">
        <f>'Moving Avg'!F913</f>
        <v>34.522500000000001</v>
      </c>
      <c r="H913" s="2">
        <f>'Moving Avg'!G913</f>
        <v>32.313799999999993</v>
      </c>
      <c r="I913" s="2">
        <f>'Moving Avg'!H913</f>
        <v>24.229625999999989</v>
      </c>
      <c r="J913" s="5" t="str">
        <f>OBV!F913</f>
        <v>BEARISH</v>
      </c>
      <c r="K913" s="5" t="str">
        <f>OBV!G913</f>
        <v>NEUTRAL</v>
      </c>
      <c r="L913" s="5" t="str">
        <f>OBV!H913</f>
        <v>CONFIRMED BEARISH</v>
      </c>
      <c r="M913" s="7">
        <f t="shared" si="140"/>
        <v>25</v>
      </c>
      <c r="N913" s="7">
        <f t="shared" si="141"/>
        <v>0</v>
      </c>
      <c r="O913" s="7">
        <f t="shared" si="142"/>
        <v>100</v>
      </c>
      <c r="P913" s="7">
        <f t="shared" si="143"/>
        <v>16.5</v>
      </c>
      <c r="Q913" s="8">
        <f t="shared" si="144"/>
        <v>26.225000000000001</v>
      </c>
      <c r="R913" s="8">
        <f t="shared" si="145"/>
        <v>44.125</v>
      </c>
      <c r="S913" s="8">
        <f t="shared" si="146"/>
        <v>36.174999999999997</v>
      </c>
      <c r="T913" s="8">
        <f t="shared" si="147"/>
        <v>35.375</v>
      </c>
      <c r="U913" s="7">
        <f t="shared" si="148"/>
        <v>35.508333333333333</v>
      </c>
      <c r="V913" s="7">
        <f t="shared" si="149"/>
        <v>35.474999999999994</v>
      </c>
    </row>
    <row r="914" spans="1:22" ht="13.5" x14ac:dyDescent="0.25">
      <c r="A914" s="3">
        <f>RSI!A914</f>
        <v>45936</v>
      </c>
      <c r="B914" s="2">
        <f>RSI!B914</f>
        <v>33.4</v>
      </c>
      <c r="C914" s="2">
        <f>RSI!I914</f>
        <v>47.801324207081755</v>
      </c>
      <c r="D914" s="2">
        <f>MACD!E914</f>
        <v>0.44856872844658113</v>
      </c>
      <c r="E914" s="2">
        <f>MACD!F914</f>
        <v>0.13449803692313334</v>
      </c>
      <c r="F914" s="2">
        <f>'Moving Avg'!D914</f>
        <v>34.119999999999997</v>
      </c>
      <c r="G914" s="2">
        <f>'Moving Avg'!F914</f>
        <v>34.468000000000004</v>
      </c>
      <c r="H914" s="2">
        <f>'Moving Avg'!G914</f>
        <v>32.468400000000003</v>
      </c>
      <c r="I914" s="2">
        <f>'Moving Avg'!H914</f>
        <v>24.30688099999999</v>
      </c>
      <c r="J914" s="5" t="str">
        <f>OBV!F914</f>
        <v>BEARISH</v>
      </c>
      <c r="K914" s="5" t="str">
        <f>OBV!G914</f>
        <v>NEUTRAL</v>
      </c>
      <c r="L914" s="5" t="str">
        <f>OBV!H914</f>
        <v>CONFIRMED BEARISH</v>
      </c>
      <c r="M914" s="7">
        <f t="shared" si="140"/>
        <v>25</v>
      </c>
      <c r="N914" s="7">
        <f t="shared" si="141"/>
        <v>0</v>
      </c>
      <c r="O914" s="7">
        <f t="shared" si="142"/>
        <v>75</v>
      </c>
      <c r="P914" s="7">
        <f t="shared" si="143"/>
        <v>16.5</v>
      </c>
      <c r="Q914" s="8">
        <f t="shared" si="144"/>
        <v>22.475000000000001</v>
      </c>
      <c r="R914" s="8">
        <f t="shared" si="145"/>
        <v>35.375</v>
      </c>
      <c r="S914" s="8">
        <f t="shared" si="146"/>
        <v>29.925000000000001</v>
      </c>
      <c r="T914" s="8">
        <f t="shared" si="147"/>
        <v>29.125</v>
      </c>
      <c r="U914" s="7">
        <f t="shared" si="148"/>
        <v>29.258333333333336</v>
      </c>
      <c r="V914" s="7">
        <f t="shared" si="149"/>
        <v>29.225000000000001</v>
      </c>
    </row>
    <row r="915" spans="1:22" ht="13.5" x14ac:dyDescent="0.25">
      <c r="A915" s="3">
        <f>RSI!A915</f>
        <v>45937</v>
      </c>
      <c r="B915" s="2">
        <f>RSI!B915</f>
        <v>33.5</v>
      </c>
      <c r="C915" s="2">
        <f>RSI!I915</f>
        <v>48.546215956000161</v>
      </c>
      <c r="D915" s="2">
        <f>MACD!E915</f>
        <v>0.61865761868514824</v>
      </c>
      <c r="E915" s="2">
        <f>MACD!F915</f>
        <v>0.23132995327553635</v>
      </c>
      <c r="F915" s="2">
        <f>'Moving Avg'!D915</f>
        <v>33.86</v>
      </c>
      <c r="G915" s="2">
        <f>'Moving Avg'!F915</f>
        <v>34.454500000000003</v>
      </c>
      <c r="H915" s="2">
        <f>'Moving Avg'!G915</f>
        <v>32.610399999999998</v>
      </c>
      <c r="I915" s="2">
        <f>'Moving Avg'!H915</f>
        <v>24.380281499999992</v>
      </c>
      <c r="J915" s="5" t="str">
        <f>OBV!F915</f>
        <v>BEARISH</v>
      </c>
      <c r="K915" s="5" t="str">
        <f>OBV!G915</f>
        <v>NEUTRAL</v>
      </c>
      <c r="L915" s="5" t="str">
        <f>OBV!H915</f>
        <v>CONFIRMED BEARISH</v>
      </c>
      <c r="M915" s="7">
        <f t="shared" si="140"/>
        <v>25</v>
      </c>
      <c r="N915" s="7">
        <f t="shared" si="141"/>
        <v>0</v>
      </c>
      <c r="O915" s="7">
        <f t="shared" si="142"/>
        <v>75</v>
      </c>
      <c r="P915" s="7">
        <f t="shared" si="143"/>
        <v>16.5</v>
      </c>
      <c r="Q915" s="8">
        <f t="shared" si="144"/>
        <v>22.475000000000001</v>
      </c>
      <c r="R915" s="8">
        <f t="shared" si="145"/>
        <v>35.375</v>
      </c>
      <c r="S915" s="8">
        <f t="shared" si="146"/>
        <v>29.925000000000001</v>
      </c>
      <c r="T915" s="8">
        <f t="shared" si="147"/>
        <v>29.125</v>
      </c>
      <c r="U915" s="7">
        <f t="shared" si="148"/>
        <v>29.258333333333336</v>
      </c>
      <c r="V915" s="7">
        <f t="shared" si="149"/>
        <v>29.225000000000001</v>
      </c>
    </row>
    <row r="916" spans="1:22" ht="13.5" x14ac:dyDescent="0.25">
      <c r="A916" s="3">
        <f>RSI!A916</f>
        <v>45938</v>
      </c>
      <c r="B916" s="2">
        <f>RSI!B916</f>
        <v>33.5</v>
      </c>
      <c r="C916" s="2">
        <f>RSI!I916</f>
        <v>48.546215956000161</v>
      </c>
      <c r="D916" s="2">
        <f>MACD!E916</f>
        <v>0.76566563675029187</v>
      </c>
      <c r="E916" s="2">
        <f>MACD!F916</f>
        <v>0.33819708997048747</v>
      </c>
      <c r="F916" s="2">
        <f>'Moving Avg'!D916</f>
        <v>33.72</v>
      </c>
      <c r="G916" s="2">
        <f>'Moving Avg'!F916</f>
        <v>34.441000000000003</v>
      </c>
      <c r="H916" s="2">
        <f>'Moving Avg'!G916</f>
        <v>32.742600000000003</v>
      </c>
      <c r="I916" s="2">
        <f>'Moving Avg'!H916</f>
        <v>24.452581999999989</v>
      </c>
      <c r="J916" s="5" t="str">
        <f>OBV!F916</f>
        <v>BEARISH</v>
      </c>
      <c r="K916" s="5" t="str">
        <f>OBV!G916</f>
        <v>NEUTRAL</v>
      </c>
      <c r="L916" s="5" t="str">
        <f>OBV!H916</f>
        <v>CONFIRMED BEARISH</v>
      </c>
      <c r="M916" s="7">
        <f t="shared" si="140"/>
        <v>25</v>
      </c>
      <c r="N916" s="7">
        <f t="shared" si="141"/>
        <v>0</v>
      </c>
      <c r="O916" s="7">
        <f t="shared" si="142"/>
        <v>75</v>
      </c>
      <c r="P916" s="7">
        <f t="shared" si="143"/>
        <v>16.5</v>
      </c>
      <c r="Q916" s="8">
        <f t="shared" si="144"/>
        <v>22.475000000000001</v>
      </c>
      <c r="R916" s="8">
        <f t="shared" si="145"/>
        <v>35.375</v>
      </c>
      <c r="S916" s="8">
        <f t="shared" si="146"/>
        <v>29.925000000000001</v>
      </c>
      <c r="T916" s="8">
        <f t="shared" si="147"/>
        <v>29.125</v>
      </c>
      <c r="U916" s="7">
        <f t="shared" si="148"/>
        <v>29.258333333333336</v>
      </c>
      <c r="V916" s="7">
        <f t="shared" si="149"/>
        <v>29.225000000000001</v>
      </c>
    </row>
    <row r="917" spans="1:22" ht="13.5" x14ac:dyDescent="0.25">
      <c r="A917" s="3">
        <f>RSI!A917</f>
        <v>45939</v>
      </c>
      <c r="B917" s="2">
        <f>RSI!B917</f>
        <v>33.5</v>
      </c>
      <c r="C917" s="2">
        <f>RSI!I917</f>
        <v>48.546215956000161</v>
      </c>
      <c r="D917" s="2">
        <f>MACD!E917</f>
        <v>0.78379823624007372</v>
      </c>
      <c r="E917" s="2">
        <f>MACD!F917</f>
        <v>0.42731731922440475</v>
      </c>
      <c r="F917" s="2">
        <f>'Moving Avg'!D917</f>
        <v>33.58</v>
      </c>
      <c r="G917" s="2">
        <f>'Moving Avg'!F917</f>
        <v>34.366</v>
      </c>
      <c r="H917" s="2">
        <f>'Moving Avg'!G917</f>
        <v>32.872600000000006</v>
      </c>
      <c r="I917" s="2">
        <f>'Moving Avg'!H917</f>
        <v>24.519244999999987</v>
      </c>
      <c r="J917" s="5" t="str">
        <f>OBV!F917</f>
        <v>BEARISH</v>
      </c>
      <c r="K917" s="5" t="str">
        <f>OBV!G917</f>
        <v>NEUTRAL</v>
      </c>
      <c r="L917" s="5" t="str">
        <f>OBV!H917</f>
        <v>CONFIRMED BEARISH</v>
      </c>
      <c r="M917" s="7">
        <f t="shared" si="140"/>
        <v>25</v>
      </c>
      <c r="N917" s="7">
        <f t="shared" si="141"/>
        <v>0</v>
      </c>
      <c r="O917" s="7">
        <f t="shared" si="142"/>
        <v>75</v>
      </c>
      <c r="P917" s="7">
        <f t="shared" si="143"/>
        <v>16.5</v>
      </c>
      <c r="Q917" s="8">
        <f t="shared" si="144"/>
        <v>22.475000000000001</v>
      </c>
      <c r="R917" s="8">
        <f t="shared" si="145"/>
        <v>35.375</v>
      </c>
      <c r="S917" s="8">
        <f t="shared" si="146"/>
        <v>29.925000000000001</v>
      </c>
      <c r="T917" s="8">
        <f t="shared" si="147"/>
        <v>29.125</v>
      </c>
      <c r="U917" s="7">
        <f t="shared" si="148"/>
        <v>29.258333333333336</v>
      </c>
      <c r="V917" s="7">
        <f t="shared" si="149"/>
        <v>29.225000000000001</v>
      </c>
    </row>
    <row r="918" spans="1:22" ht="13.5" x14ac:dyDescent="0.25">
      <c r="A918" s="3">
        <f>RSI!A918</f>
        <v>45940</v>
      </c>
      <c r="B918" s="2">
        <f>RSI!B918</f>
        <v>33.5</v>
      </c>
      <c r="C918" s="2">
        <f>RSI!I918</f>
        <v>48.546215956000161</v>
      </c>
      <c r="D918" s="2">
        <f>MACD!E918</f>
        <v>0.79893006505697173</v>
      </c>
      <c r="E918" s="2">
        <f>MACD!F918</f>
        <v>0.50163986839091823</v>
      </c>
      <c r="F918" s="2">
        <f>'Moving Avg'!D918</f>
        <v>33.480000000000004</v>
      </c>
      <c r="G918" s="2">
        <f>'Moving Avg'!F918</f>
        <v>34.310999999999993</v>
      </c>
      <c r="H918" s="2">
        <f>'Moving Avg'!G918</f>
        <v>32.995000000000005</v>
      </c>
      <c r="I918" s="2">
        <f>'Moving Avg'!H918</f>
        <v>24.585907999999986</v>
      </c>
      <c r="J918" s="5" t="str">
        <f>OBV!F918</f>
        <v>BEARISH</v>
      </c>
      <c r="K918" s="5" t="str">
        <f>OBV!G918</f>
        <v>NEUTRAL</v>
      </c>
      <c r="L918" s="5" t="str">
        <f>OBV!H918</f>
        <v>CONFIRMED BEARISH</v>
      </c>
      <c r="M918" s="7">
        <f t="shared" si="140"/>
        <v>25</v>
      </c>
      <c r="N918" s="7">
        <f t="shared" si="141"/>
        <v>0</v>
      </c>
      <c r="O918" s="7">
        <f t="shared" si="142"/>
        <v>75</v>
      </c>
      <c r="P918" s="7">
        <f t="shared" si="143"/>
        <v>16.5</v>
      </c>
      <c r="Q918" s="8">
        <f t="shared" si="144"/>
        <v>22.475000000000001</v>
      </c>
      <c r="R918" s="8">
        <f t="shared" si="145"/>
        <v>35.375</v>
      </c>
      <c r="S918" s="8">
        <f t="shared" si="146"/>
        <v>29.925000000000001</v>
      </c>
      <c r="T918" s="8">
        <f t="shared" si="147"/>
        <v>29.125</v>
      </c>
      <c r="U918" s="7">
        <f t="shared" si="148"/>
        <v>29.258333333333336</v>
      </c>
      <c r="V918" s="7">
        <f t="shared" si="149"/>
        <v>29.225000000000001</v>
      </c>
    </row>
    <row r="919" spans="1:22" ht="13.5" x14ac:dyDescent="0.25">
      <c r="A919" s="3">
        <f>RSI!A919</f>
        <v>45943</v>
      </c>
      <c r="B919" s="2">
        <f>RSI!B919</f>
        <v>31.49</v>
      </c>
      <c r="C919" s="2">
        <f>RSI!I919</f>
        <v>35.031044592577928</v>
      </c>
      <c r="D919" s="2">
        <f>MACD!E919</f>
        <v>1.0095441182319576</v>
      </c>
      <c r="E919" s="2">
        <f>MACD!F919</f>
        <v>0.60322071835912605</v>
      </c>
      <c r="F919" s="2">
        <f>'Moving Avg'!D919</f>
        <v>33.097999999999999</v>
      </c>
      <c r="G919" s="2">
        <f>'Moving Avg'!F919</f>
        <v>34.146000000000001</v>
      </c>
      <c r="H919" s="2">
        <f>'Moving Avg'!G919</f>
        <v>33.076800000000006</v>
      </c>
      <c r="I919" s="2">
        <f>'Moving Avg'!H919</f>
        <v>24.647104499999983</v>
      </c>
      <c r="J919" s="5" t="str">
        <f>OBV!F919</f>
        <v>BEARISH</v>
      </c>
      <c r="K919" s="5" t="str">
        <f>OBV!G919</f>
        <v>NEUTRAL</v>
      </c>
      <c r="L919" s="5" t="str">
        <f>OBV!H919</f>
        <v>CONFIRMED BEARISH</v>
      </c>
      <c r="M919" s="7">
        <f t="shared" si="140"/>
        <v>25</v>
      </c>
      <c r="N919" s="7">
        <f t="shared" si="141"/>
        <v>0</v>
      </c>
      <c r="O919" s="7">
        <f t="shared" si="142"/>
        <v>75</v>
      </c>
      <c r="P919" s="7">
        <f t="shared" si="143"/>
        <v>16.5</v>
      </c>
      <c r="Q919" s="8">
        <f t="shared" si="144"/>
        <v>22.475000000000001</v>
      </c>
      <c r="R919" s="8">
        <f t="shared" si="145"/>
        <v>35.375</v>
      </c>
      <c r="S919" s="8">
        <f t="shared" si="146"/>
        <v>29.925000000000001</v>
      </c>
      <c r="T919" s="8">
        <f t="shared" si="147"/>
        <v>29.125</v>
      </c>
      <c r="U919" s="7">
        <f t="shared" si="148"/>
        <v>29.258333333333336</v>
      </c>
      <c r="V919" s="7">
        <f t="shared" si="149"/>
        <v>29.225000000000001</v>
      </c>
    </row>
    <row r="920" spans="1:22" ht="13.5" x14ac:dyDescent="0.25">
      <c r="A920" s="3">
        <f>RSI!A920</f>
        <v>45944</v>
      </c>
      <c r="B920" s="2">
        <f>RSI!B920</f>
        <v>32.340000000000003</v>
      </c>
      <c r="C920" s="2">
        <f>RSI!I920</f>
        <v>42.341389937001004</v>
      </c>
      <c r="D920" s="2">
        <f>MACD!E920</f>
        <v>1.1378081870359296</v>
      </c>
      <c r="E920" s="2">
        <f>MACD!F920</f>
        <v>0.7101382120944868</v>
      </c>
      <c r="F920" s="2">
        <f>'Moving Avg'!D920</f>
        <v>32.866</v>
      </c>
      <c r="G920" s="2">
        <f>'Moving Avg'!F920</f>
        <v>33.993000000000002</v>
      </c>
      <c r="H920" s="2">
        <f>'Moving Avg'!G920</f>
        <v>33.142800000000001</v>
      </c>
      <c r="I920" s="2">
        <f>'Moving Avg'!H920</f>
        <v>24.712550999999984</v>
      </c>
      <c r="J920" s="5" t="str">
        <f>OBV!F920</f>
        <v>BULLISH</v>
      </c>
      <c r="K920" s="5" t="str">
        <f>OBV!G920</f>
        <v>NEUTRAL</v>
      </c>
      <c r="L920" s="5" t="str">
        <f>OBV!H920</f>
        <v>BULLISH DIVERGENCE</v>
      </c>
      <c r="M920" s="7">
        <f t="shared" si="140"/>
        <v>25</v>
      </c>
      <c r="N920" s="7">
        <f t="shared" si="141"/>
        <v>0</v>
      </c>
      <c r="O920" s="7">
        <f t="shared" si="142"/>
        <v>75</v>
      </c>
      <c r="P920" s="7">
        <f t="shared" si="143"/>
        <v>66.5</v>
      </c>
      <c r="Q920" s="8">
        <f t="shared" si="144"/>
        <v>29.975000000000001</v>
      </c>
      <c r="R920" s="8">
        <f t="shared" si="145"/>
        <v>47.875</v>
      </c>
      <c r="S920" s="8">
        <f t="shared" si="146"/>
        <v>52.424999999999997</v>
      </c>
      <c r="T920" s="8">
        <f t="shared" si="147"/>
        <v>41.625</v>
      </c>
      <c r="U920" s="7">
        <f t="shared" si="148"/>
        <v>43.42499999999999</v>
      </c>
      <c r="V920" s="7">
        <f t="shared" si="149"/>
        <v>42.974999999999994</v>
      </c>
    </row>
    <row r="921" spans="1:22" ht="13.5" x14ac:dyDescent="0.25">
      <c r="A921" s="3">
        <f>RSI!A921</f>
        <v>45946</v>
      </c>
      <c r="B921" s="2">
        <f>RSI!B921</f>
        <v>33.33</v>
      </c>
      <c r="C921" s="2">
        <f>RSI!I921</f>
        <v>49.472552278334263</v>
      </c>
      <c r="D921" s="2">
        <f>MACD!E921</f>
        <v>1.0877266661611316</v>
      </c>
      <c r="E921" s="2">
        <f>MACD!F921</f>
        <v>0.78565590290781584</v>
      </c>
      <c r="F921" s="2">
        <f>'Moving Avg'!D921</f>
        <v>32.831999999999994</v>
      </c>
      <c r="G921" s="2">
        <f>'Moving Avg'!F921</f>
        <v>33.995500000000007</v>
      </c>
      <c r="H921" s="2">
        <f>'Moving Avg'!G921</f>
        <v>33.209400000000002</v>
      </c>
      <c r="I921" s="2">
        <f>'Moving Avg'!H921</f>
        <v>24.782947499999988</v>
      </c>
      <c r="J921" s="5" t="str">
        <f>OBV!F921</f>
        <v>BULLISH</v>
      </c>
      <c r="K921" s="5" t="str">
        <f>OBV!G921</f>
        <v>NEUTRAL</v>
      </c>
      <c r="L921" s="5" t="str">
        <f>OBV!H921</f>
        <v>BULLISH DIVERGENCE</v>
      </c>
      <c r="M921" s="7">
        <f t="shared" si="140"/>
        <v>25</v>
      </c>
      <c r="N921" s="7">
        <f t="shared" si="141"/>
        <v>0</v>
      </c>
      <c r="O921" s="7">
        <f t="shared" si="142"/>
        <v>75</v>
      </c>
      <c r="P921" s="7">
        <f t="shared" si="143"/>
        <v>66.5</v>
      </c>
      <c r="Q921" s="8">
        <f t="shared" si="144"/>
        <v>29.975000000000001</v>
      </c>
      <c r="R921" s="8">
        <f t="shared" si="145"/>
        <v>47.875</v>
      </c>
      <c r="S921" s="8">
        <f t="shared" si="146"/>
        <v>52.424999999999997</v>
      </c>
      <c r="T921" s="8">
        <f t="shared" si="147"/>
        <v>41.625</v>
      </c>
      <c r="U921" s="7">
        <f t="shared" si="148"/>
        <v>43.42499999999999</v>
      </c>
      <c r="V921" s="7">
        <f t="shared" si="149"/>
        <v>42.974999999999994</v>
      </c>
    </row>
    <row r="922" spans="1:22" ht="13.5" x14ac:dyDescent="0.25">
      <c r="A922" s="3">
        <f>RSI!A922</f>
        <v>45947</v>
      </c>
      <c r="B922" s="2">
        <f>RSI!B922</f>
        <v>33.5</v>
      </c>
      <c r="C922" s="2">
        <f>RSI!I922</f>
        <v>50.602350403318781</v>
      </c>
      <c r="D922" s="2">
        <f>MACD!E922</f>
        <v>1.0334151991947138</v>
      </c>
      <c r="E922" s="2">
        <f>MACD!F922</f>
        <v>0.83520776216519543</v>
      </c>
      <c r="F922" s="2">
        <f>'Moving Avg'!D922</f>
        <v>32.832000000000001</v>
      </c>
      <c r="G922" s="2">
        <f>'Moving Avg'!F922</f>
        <v>33.921500000000002</v>
      </c>
      <c r="H922" s="2">
        <f>'Moving Avg'!G922</f>
        <v>33.279400000000003</v>
      </c>
      <c r="I922" s="2">
        <f>'Moving Avg'!H922</f>
        <v>24.854193999999985</v>
      </c>
      <c r="J922" s="5" t="str">
        <f>OBV!F922</f>
        <v>BULLISH</v>
      </c>
      <c r="K922" s="5" t="str">
        <f>OBV!G922</f>
        <v>NEUTRAL</v>
      </c>
      <c r="L922" s="5" t="str">
        <f>OBV!H922</f>
        <v>NEUTRAL</v>
      </c>
      <c r="M922" s="7">
        <f t="shared" si="140"/>
        <v>25</v>
      </c>
      <c r="N922" s="7">
        <f t="shared" si="141"/>
        <v>0</v>
      </c>
      <c r="O922" s="7">
        <f t="shared" si="142"/>
        <v>75</v>
      </c>
      <c r="P922" s="7">
        <f t="shared" si="143"/>
        <v>49.5</v>
      </c>
      <c r="Q922" s="8">
        <f t="shared" si="144"/>
        <v>27.425000000000001</v>
      </c>
      <c r="R922" s="8">
        <f t="shared" si="145"/>
        <v>43.625</v>
      </c>
      <c r="S922" s="8">
        <f t="shared" si="146"/>
        <v>44.775000000000006</v>
      </c>
      <c r="T922" s="8">
        <f t="shared" si="147"/>
        <v>37.375</v>
      </c>
      <c r="U922" s="7">
        <f t="shared" si="148"/>
        <v>38.608333333333334</v>
      </c>
      <c r="V922" s="7">
        <f t="shared" si="149"/>
        <v>38.299999999999997</v>
      </c>
    </row>
    <row r="923" spans="1:22" ht="13.5" x14ac:dyDescent="0.25">
      <c r="A923" s="3">
        <f>RSI!A923</f>
        <v>45950</v>
      </c>
      <c r="B923" s="2">
        <f>RSI!B923</f>
        <v>35.200000000000003</v>
      </c>
      <c r="C923" s="2">
        <f>RSI!I923</f>
        <v>60.188900456662353</v>
      </c>
      <c r="D923" s="2">
        <f>MACD!E923</f>
        <v>0.83036871995669514</v>
      </c>
      <c r="E923" s="2">
        <f>MACD!F923</f>
        <v>0.83423995372349535</v>
      </c>
      <c r="F923" s="2">
        <f>'Moving Avg'!D923</f>
        <v>33.172000000000004</v>
      </c>
      <c r="G923" s="2">
        <f>'Moving Avg'!F923</f>
        <v>34.006500000000003</v>
      </c>
      <c r="H923" s="2">
        <f>'Moving Avg'!G923</f>
        <v>33.363399999999999</v>
      </c>
      <c r="I923" s="2">
        <f>'Moving Avg'!H923</f>
        <v>24.933940499999984</v>
      </c>
      <c r="J923" s="5" t="str">
        <f>OBV!F923</f>
        <v>BULLISH</v>
      </c>
      <c r="K923" s="5" t="str">
        <f>OBV!G923</f>
        <v>STRONG</v>
      </c>
      <c r="L923" s="5" t="str">
        <f>OBV!H923</f>
        <v>CONFIRMED BULLISH</v>
      </c>
      <c r="M923" s="7">
        <f t="shared" si="140"/>
        <v>25</v>
      </c>
      <c r="N923" s="7">
        <f t="shared" si="141"/>
        <v>45</v>
      </c>
      <c r="O923" s="7">
        <f t="shared" si="142"/>
        <v>75</v>
      </c>
      <c r="P923" s="7">
        <f t="shared" si="143"/>
        <v>100</v>
      </c>
      <c r="Q923" s="8">
        <f t="shared" si="144"/>
        <v>50.75</v>
      </c>
      <c r="R923" s="8">
        <f t="shared" si="145"/>
        <v>65.25</v>
      </c>
      <c r="S923" s="8">
        <f t="shared" si="146"/>
        <v>74.25</v>
      </c>
      <c r="T923" s="8">
        <f t="shared" si="147"/>
        <v>61.25</v>
      </c>
      <c r="U923" s="7">
        <f t="shared" si="148"/>
        <v>63.416666666666664</v>
      </c>
      <c r="V923" s="7">
        <f t="shared" si="149"/>
        <v>62.875</v>
      </c>
    </row>
    <row r="924" spans="1:22" ht="13.5" x14ac:dyDescent="0.25">
      <c r="A924" s="3">
        <f>RSI!A924</f>
        <v>45951</v>
      </c>
      <c r="B924" s="2">
        <f>RSI!B924</f>
        <v>35</v>
      </c>
      <c r="C924" s="2">
        <f>RSI!I924</f>
        <v>58.744495418846164</v>
      </c>
      <c r="D924" s="2">
        <f>MACD!E924</f>
        <v>0.57065573799008007</v>
      </c>
      <c r="E924" s="2">
        <f>MACD!F924</f>
        <v>0.78152311057681234</v>
      </c>
      <c r="F924" s="2">
        <f>'Moving Avg'!D924</f>
        <v>33.874000000000002</v>
      </c>
      <c r="G924" s="2">
        <f>'Moving Avg'!F924</f>
        <v>33.982000000000006</v>
      </c>
      <c r="H924" s="2">
        <f>'Moving Avg'!G924</f>
        <v>33.433799999999998</v>
      </c>
      <c r="I924" s="2">
        <f>'Moving Avg'!H924</f>
        <v>25.011540999999983</v>
      </c>
      <c r="J924" s="5" t="str">
        <f>OBV!F924</f>
        <v>BULLISH</v>
      </c>
      <c r="K924" s="5" t="str">
        <f>OBV!G924</f>
        <v>STRONG</v>
      </c>
      <c r="L924" s="5" t="str">
        <f>OBV!H924</f>
        <v>CONFIRMED BULLISH</v>
      </c>
      <c r="M924" s="7">
        <f t="shared" si="140"/>
        <v>25</v>
      </c>
      <c r="N924" s="7">
        <f t="shared" si="141"/>
        <v>100</v>
      </c>
      <c r="O924" s="7">
        <f t="shared" si="142"/>
        <v>75</v>
      </c>
      <c r="P924" s="7">
        <f t="shared" si="143"/>
        <v>100</v>
      </c>
      <c r="Q924" s="8">
        <f t="shared" si="144"/>
        <v>70</v>
      </c>
      <c r="R924" s="8">
        <f t="shared" si="145"/>
        <v>76.25</v>
      </c>
      <c r="S924" s="8">
        <f t="shared" si="146"/>
        <v>82.5</v>
      </c>
      <c r="T924" s="8">
        <f t="shared" si="147"/>
        <v>75</v>
      </c>
      <c r="U924" s="7">
        <f t="shared" si="148"/>
        <v>76.25</v>
      </c>
      <c r="V924" s="7">
        <f t="shared" si="149"/>
        <v>75.9375</v>
      </c>
    </row>
    <row r="925" spans="1:22" ht="13.5" x14ac:dyDescent="0.25">
      <c r="A925" s="3">
        <f>RSI!A925</f>
        <v>45952</v>
      </c>
      <c r="B925" s="2">
        <f>RSI!B925</f>
        <v>35.5</v>
      </c>
      <c r="C925" s="2">
        <f>RSI!I925</f>
        <v>61.248232886227036</v>
      </c>
      <c r="D925" s="2">
        <f>MACD!E925</f>
        <v>0.32078766678558424</v>
      </c>
      <c r="E925" s="2">
        <f>MACD!F925</f>
        <v>0.68937602181856672</v>
      </c>
      <c r="F925" s="2">
        <f>'Moving Avg'!D925</f>
        <v>34.506</v>
      </c>
      <c r="G925" s="2">
        <f>'Moving Avg'!F925</f>
        <v>33.997500000000002</v>
      </c>
      <c r="H925" s="2">
        <f>'Moving Avg'!G925</f>
        <v>33.504199999999997</v>
      </c>
      <c r="I925" s="2">
        <f>'Moving Avg'!H925</f>
        <v>25.092787499999986</v>
      </c>
      <c r="J925" s="5" t="str">
        <f>OBV!F925</f>
        <v>BULLISH</v>
      </c>
      <c r="K925" s="5" t="str">
        <f>OBV!G925</f>
        <v>STRONG</v>
      </c>
      <c r="L925" s="5" t="str">
        <f>OBV!H925</f>
        <v>CONFIRMED BULLISH</v>
      </c>
      <c r="M925" s="7">
        <f t="shared" si="140"/>
        <v>25</v>
      </c>
      <c r="N925" s="7">
        <f t="shared" si="141"/>
        <v>100</v>
      </c>
      <c r="O925" s="7">
        <f t="shared" si="142"/>
        <v>75</v>
      </c>
      <c r="P925" s="7">
        <f t="shared" si="143"/>
        <v>100</v>
      </c>
      <c r="Q925" s="8">
        <f t="shared" si="144"/>
        <v>70</v>
      </c>
      <c r="R925" s="8">
        <f t="shared" si="145"/>
        <v>76.25</v>
      </c>
      <c r="S925" s="8">
        <f t="shared" si="146"/>
        <v>82.5</v>
      </c>
      <c r="T925" s="8">
        <f t="shared" si="147"/>
        <v>75</v>
      </c>
      <c r="U925" s="7">
        <f t="shared" si="148"/>
        <v>76.25</v>
      </c>
      <c r="V925" s="7">
        <f t="shared" si="149"/>
        <v>75.9375</v>
      </c>
    </row>
    <row r="926" spans="1:22" ht="13.5" x14ac:dyDescent="0.25">
      <c r="A926" s="3">
        <f>RSI!A926</f>
        <v>45953</v>
      </c>
      <c r="B926" s="2">
        <f>RSI!B926</f>
        <v>35.9</v>
      </c>
      <c r="C926" s="2">
        <f>RSI!I926</f>
        <v>63.173714901981995</v>
      </c>
      <c r="D926" s="2">
        <f>MACD!E926</f>
        <v>6.8944731605014908E-2</v>
      </c>
      <c r="E926" s="2">
        <f>MACD!F926</f>
        <v>0.56528976377585638</v>
      </c>
      <c r="F926" s="2">
        <f>'Moving Avg'!D926</f>
        <v>35.019999999999996</v>
      </c>
      <c r="G926" s="2">
        <f>'Moving Avg'!F926</f>
        <v>34.032499999999999</v>
      </c>
      <c r="H926" s="2">
        <f>'Moving Avg'!G926</f>
        <v>33.562200000000004</v>
      </c>
      <c r="I926" s="2">
        <f>'Moving Avg'!H926</f>
        <v>25.17603399999998</v>
      </c>
      <c r="J926" s="5" t="str">
        <f>OBV!F926</f>
        <v>BULLISH</v>
      </c>
      <c r="K926" s="5" t="str">
        <f>OBV!G926</f>
        <v>STRONG</v>
      </c>
      <c r="L926" s="5" t="str">
        <f>OBV!H926</f>
        <v>CONFIRMED BULLISH</v>
      </c>
      <c r="M926" s="7">
        <f t="shared" si="140"/>
        <v>25</v>
      </c>
      <c r="N926" s="7">
        <f t="shared" si="141"/>
        <v>100</v>
      </c>
      <c r="O926" s="7">
        <f t="shared" si="142"/>
        <v>75</v>
      </c>
      <c r="P926" s="7">
        <f t="shared" si="143"/>
        <v>100</v>
      </c>
      <c r="Q926" s="8">
        <f t="shared" si="144"/>
        <v>70</v>
      </c>
      <c r="R926" s="8">
        <f t="shared" si="145"/>
        <v>76.25</v>
      </c>
      <c r="S926" s="8">
        <f t="shared" si="146"/>
        <v>82.5</v>
      </c>
      <c r="T926" s="8">
        <f t="shared" si="147"/>
        <v>75</v>
      </c>
      <c r="U926" s="7">
        <f t="shared" si="148"/>
        <v>76.25</v>
      </c>
      <c r="V926" s="7">
        <f t="shared" si="149"/>
        <v>75.9375</v>
      </c>
    </row>
    <row r="927" spans="1:22" ht="13.5" x14ac:dyDescent="0.25">
      <c r="A927" s="3">
        <f>RSI!A927</f>
        <v>45954</v>
      </c>
      <c r="B927" s="2">
        <f>RSI!B927</f>
        <v>35.99</v>
      </c>
      <c r="C927" s="2">
        <f>RSI!I927</f>
        <v>63.611817193164299</v>
      </c>
      <c r="D927" s="2">
        <f>MACD!E927</f>
        <v>-0.16317089831257903</v>
      </c>
      <c r="E927" s="2">
        <f>MACD!F927</f>
        <v>0.4195976313581693</v>
      </c>
      <c r="F927" s="2">
        <f>'Moving Avg'!D927</f>
        <v>35.518000000000001</v>
      </c>
      <c r="G927" s="2">
        <f>'Moving Avg'!F927</f>
        <v>34.106999999999999</v>
      </c>
      <c r="H927" s="2">
        <f>'Moving Avg'!G927</f>
        <v>33.612000000000002</v>
      </c>
      <c r="I927" s="2">
        <f>'Moving Avg'!H927</f>
        <v>25.25881399999998</v>
      </c>
      <c r="J927" s="5" t="str">
        <f>OBV!F927</f>
        <v>BULLISH</v>
      </c>
      <c r="K927" s="5" t="str">
        <f>OBV!G927</f>
        <v>STRONG</v>
      </c>
      <c r="L927" s="5" t="str">
        <f>OBV!H927</f>
        <v>CONFIRMED BULLISH</v>
      </c>
      <c r="M927" s="7">
        <f t="shared" si="140"/>
        <v>25</v>
      </c>
      <c r="N927" s="7">
        <f t="shared" si="141"/>
        <v>100</v>
      </c>
      <c r="O927" s="7">
        <f t="shared" si="142"/>
        <v>100</v>
      </c>
      <c r="P927" s="7">
        <f t="shared" si="143"/>
        <v>100</v>
      </c>
      <c r="Q927" s="8">
        <f t="shared" si="144"/>
        <v>73.75</v>
      </c>
      <c r="R927" s="8">
        <f t="shared" si="145"/>
        <v>85</v>
      </c>
      <c r="S927" s="8">
        <f t="shared" si="146"/>
        <v>88.75</v>
      </c>
      <c r="T927" s="8">
        <f t="shared" si="147"/>
        <v>81.25</v>
      </c>
      <c r="U927" s="7">
        <f t="shared" si="148"/>
        <v>82.5</v>
      </c>
      <c r="V927" s="7">
        <f t="shared" si="149"/>
        <v>82.1875</v>
      </c>
    </row>
    <row r="928" spans="1:22" ht="13.5" x14ac:dyDescent="0.25">
      <c r="A928" s="3">
        <f>RSI!A928</f>
        <v>45957</v>
      </c>
      <c r="B928" s="2">
        <f>RSI!B928</f>
        <v>36</v>
      </c>
      <c r="C928" s="2">
        <f>RSI!I928</f>
        <v>63.663542416360137</v>
      </c>
      <c r="D928" s="2">
        <f>MACD!E928</f>
        <v>-0.37228518501938623</v>
      </c>
      <c r="E928" s="2">
        <f>MACD!F928</f>
        <v>0.26122106808265821</v>
      </c>
      <c r="F928" s="2">
        <f>'Moving Avg'!D928</f>
        <v>35.678000000000004</v>
      </c>
      <c r="G928" s="2">
        <f>'Moving Avg'!F928</f>
        <v>34.182499999999997</v>
      </c>
      <c r="H928" s="2">
        <f>'Moving Avg'!G928</f>
        <v>33.672000000000004</v>
      </c>
      <c r="I928" s="2">
        <f>'Moving Avg'!H928</f>
        <v>25.338939499999977</v>
      </c>
      <c r="J928" s="5" t="str">
        <f>OBV!F928</f>
        <v>BULLISH</v>
      </c>
      <c r="K928" s="5" t="str">
        <f>OBV!G928</f>
        <v>NEUTRAL</v>
      </c>
      <c r="L928" s="5" t="str">
        <f>OBV!H928</f>
        <v>CONFIRMED BULLISH</v>
      </c>
      <c r="M928" s="7">
        <f t="shared" si="140"/>
        <v>25</v>
      </c>
      <c r="N928" s="7">
        <f t="shared" si="141"/>
        <v>100</v>
      </c>
      <c r="O928" s="7">
        <f t="shared" si="142"/>
        <v>100</v>
      </c>
      <c r="P928" s="7">
        <f t="shared" si="143"/>
        <v>83.5</v>
      </c>
      <c r="Q928" s="8">
        <f t="shared" si="144"/>
        <v>71.275000000000006</v>
      </c>
      <c r="R928" s="8">
        <f t="shared" si="145"/>
        <v>80.875</v>
      </c>
      <c r="S928" s="8">
        <f t="shared" si="146"/>
        <v>81.325000000000003</v>
      </c>
      <c r="T928" s="8">
        <f t="shared" si="147"/>
        <v>77.125</v>
      </c>
      <c r="U928" s="7">
        <f t="shared" si="148"/>
        <v>77.825000000000003</v>
      </c>
      <c r="V928" s="7">
        <f t="shared" si="149"/>
        <v>77.650000000000006</v>
      </c>
    </row>
    <row r="929" spans="1:22" ht="13.5" x14ac:dyDescent="0.25">
      <c r="A929" s="3">
        <f>RSI!A929</f>
        <v>45958</v>
      </c>
      <c r="B929" s="2">
        <f>RSI!B929</f>
        <v>35</v>
      </c>
      <c r="C929" s="2">
        <f>RSI!I929</f>
        <v>55.211591691720351</v>
      </c>
      <c r="D929" s="2">
        <f>MACD!E929</f>
        <v>-0.79552532206865578</v>
      </c>
      <c r="E929" s="2">
        <f>MACD!F929</f>
        <v>4.9871790052395393E-2</v>
      </c>
      <c r="F929" s="2">
        <f>'Moving Avg'!D929</f>
        <v>35.678000000000004</v>
      </c>
      <c r="G929" s="2">
        <f>'Moving Avg'!F929</f>
        <v>34.192500000000003</v>
      </c>
      <c r="H929" s="2">
        <f>'Moving Avg'!G929</f>
        <v>33.712000000000003</v>
      </c>
      <c r="I929" s="2">
        <f>'Moving Avg'!H929</f>
        <v>25.414523499999984</v>
      </c>
      <c r="J929" s="5" t="str">
        <f>OBV!F929</f>
        <v>BEARISH</v>
      </c>
      <c r="K929" s="5" t="str">
        <f>OBV!G929</f>
        <v>WEAK</v>
      </c>
      <c r="L929" s="5" t="str">
        <f>OBV!H929</f>
        <v>NEUTRAL</v>
      </c>
      <c r="M929" s="7">
        <f t="shared" si="140"/>
        <v>25</v>
      </c>
      <c r="N929" s="7">
        <f t="shared" si="141"/>
        <v>100</v>
      </c>
      <c r="O929" s="7">
        <f t="shared" si="142"/>
        <v>100</v>
      </c>
      <c r="P929" s="7">
        <f t="shared" si="143"/>
        <v>0</v>
      </c>
      <c r="Q929" s="8">
        <f t="shared" si="144"/>
        <v>58.75</v>
      </c>
      <c r="R929" s="8">
        <f t="shared" si="145"/>
        <v>60</v>
      </c>
      <c r="S929" s="8">
        <f t="shared" si="146"/>
        <v>43.75</v>
      </c>
      <c r="T929" s="8">
        <f t="shared" si="147"/>
        <v>56.25</v>
      </c>
      <c r="U929" s="7">
        <f t="shared" si="148"/>
        <v>54.166666666666664</v>
      </c>
      <c r="V929" s="7">
        <f t="shared" si="149"/>
        <v>54.6875</v>
      </c>
    </row>
    <row r="930" spans="1:22" ht="13.5" x14ac:dyDescent="0.25">
      <c r="A930" s="3">
        <f>RSI!A930</f>
        <v>45959</v>
      </c>
      <c r="B930" s="2">
        <f>RSI!B930</f>
        <v>35</v>
      </c>
      <c r="C930" s="2">
        <f>RSI!I930</f>
        <v>55.211591691720351</v>
      </c>
      <c r="D930" s="2">
        <f>MACD!E930</f>
        <v>-1.0272886736363844</v>
      </c>
      <c r="E930" s="2">
        <f>MACD!F930</f>
        <v>-0.16556030268536059</v>
      </c>
      <c r="F930" s="2">
        <f>'Moving Avg'!D930</f>
        <v>35.577999999999996</v>
      </c>
      <c r="G930" s="2">
        <f>'Moving Avg'!F930</f>
        <v>34.202500000000001</v>
      </c>
      <c r="H930" s="2">
        <f>'Moving Avg'!G930</f>
        <v>33.772000000000006</v>
      </c>
      <c r="I930" s="2">
        <f>'Moving Avg'!H930</f>
        <v>25.490427999999984</v>
      </c>
      <c r="J930" s="5" t="str">
        <f>OBV!F930</f>
        <v>BEARISH</v>
      </c>
      <c r="K930" s="5" t="str">
        <f>OBV!G930</f>
        <v>WEAK</v>
      </c>
      <c r="L930" s="5" t="str">
        <f>OBV!H930</f>
        <v>CONFIRMED BEARISH</v>
      </c>
      <c r="M930" s="7">
        <f t="shared" si="140"/>
        <v>25</v>
      </c>
      <c r="N930" s="7">
        <f t="shared" si="141"/>
        <v>100</v>
      </c>
      <c r="O930" s="7">
        <f t="shared" si="142"/>
        <v>100</v>
      </c>
      <c r="P930" s="7">
        <f t="shared" si="143"/>
        <v>0</v>
      </c>
      <c r="Q930" s="8">
        <f t="shared" si="144"/>
        <v>58.75</v>
      </c>
      <c r="R930" s="8">
        <f t="shared" si="145"/>
        <v>60</v>
      </c>
      <c r="S930" s="8">
        <f t="shared" si="146"/>
        <v>43.75</v>
      </c>
      <c r="T930" s="8">
        <f t="shared" si="147"/>
        <v>56.25</v>
      </c>
      <c r="U930" s="7">
        <f t="shared" si="148"/>
        <v>54.166666666666664</v>
      </c>
      <c r="V930" s="7">
        <f t="shared" si="149"/>
        <v>54.6875</v>
      </c>
    </row>
    <row r="931" spans="1:22" ht="13.5" x14ac:dyDescent="0.25">
      <c r="A931" s="3">
        <f>RSI!A931</f>
        <v>45960</v>
      </c>
      <c r="B931" s="2">
        <f>RSI!B931</f>
        <v>34.700000000000003</v>
      </c>
      <c r="C931" s="2">
        <f>RSI!I931</f>
        <v>52.773915074824437</v>
      </c>
      <c r="D931" s="2">
        <f>MACD!E931</f>
        <v>-1.0529461294386095</v>
      </c>
      <c r="E931" s="2">
        <f>MACD!F931</f>
        <v>-0.34303746803601043</v>
      </c>
      <c r="F931" s="2">
        <f>'Moving Avg'!D931</f>
        <v>35.338000000000001</v>
      </c>
      <c r="G931" s="2">
        <f>'Moving Avg'!F931</f>
        <v>34.227499999999999</v>
      </c>
      <c r="H931" s="2">
        <f>'Moving Avg'!G931</f>
        <v>33.830000000000005</v>
      </c>
      <c r="I931" s="2">
        <f>'Moving Avg'!H931</f>
        <v>25.567674499999985</v>
      </c>
      <c r="J931" s="5" t="str">
        <f>OBV!F931</f>
        <v>BEARISH</v>
      </c>
      <c r="K931" s="5" t="str">
        <f>OBV!G931</f>
        <v>WEAK</v>
      </c>
      <c r="L931" s="5" t="str">
        <f>OBV!H931</f>
        <v>CONFIRMED BEARISH</v>
      </c>
      <c r="M931" s="7">
        <f t="shared" si="140"/>
        <v>25</v>
      </c>
      <c r="N931" s="7">
        <f t="shared" si="141"/>
        <v>100</v>
      </c>
      <c r="O931" s="7">
        <f t="shared" si="142"/>
        <v>75</v>
      </c>
      <c r="P931" s="7">
        <f t="shared" si="143"/>
        <v>0</v>
      </c>
      <c r="Q931" s="8">
        <f t="shared" si="144"/>
        <v>55</v>
      </c>
      <c r="R931" s="8">
        <f t="shared" si="145"/>
        <v>51.25</v>
      </c>
      <c r="S931" s="8">
        <f t="shared" si="146"/>
        <v>37.5</v>
      </c>
      <c r="T931" s="8">
        <f t="shared" si="147"/>
        <v>50</v>
      </c>
      <c r="U931" s="7">
        <f t="shared" si="148"/>
        <v>47.916666666666664</v>
      </c>
      <c r="V931" s="7">
        <f t="shared" si="149"/>
        <v>48.4375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931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931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2025-12-13T19:26:53Z</dcterms:modified>
</cp:coreProperties>
</file>