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WorsheetFuckery/Unit6/"/>
    </mc:Choice>
  </mc:AlternateContent>
  <xr:revisionPtr revIDLastSave="639" documentId="11_07B6692F677DB44BF91946E624DC5306CFD76DA7" xr6:coauthVersionLast="47" xr6:coauthVersionMax="47" xr10:uidLastSave="{9B58AF2E-92F0-47B9-A695-B462B1047D64}"/>
  <bookViews>
    <workbookView xWindow="7960" yWindow="-24350" windowWidth="21280" windowHeight="23290" xr2:uid="{00000000-000D-0000-FFFF-FFFF00000000}"/>
  </bookViews>
  <sheets>
    <sheet name="Sheet1" sheetId="1" r:id="rId1"/>
    <sheet name="Analysis Tab Notes" sheetId="2" r:id="rId2"/>
    <sheet name="Description 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M8" i="1"/>
  <c r="I11" i="1" l="1"/>
  <c r="I10" i="1"/>
  <c r="I9" i="1"/>
  <c r="I8" i="1"/>
  <c r="I7" i="1"/>
  <c r="I6" i="1"/>
  <c r="I5" i="1"/>
  <c r="I4" i="1"/>
  <c r="I3" i="1"/>
  <c r="I2" i="1"/>
  <c r="M6" i="1" l="1"/>
  <c r="M5" i="1"/>
  <c r="J7" i="1"/>
  <c r="J8" i="1"/>
  <c r="J9" i="1"/>
  <c r="J3" i="1"/>
  <c r="J11" i="1"/>
  <c r="M3" i="1"/>
  <c r="M2" i="1"/>
  <c r="J2" i="1"/>
  <c r="M4" i="1"/>
  <c r="J10" i="1"/>
  <c r="J4" i="1"/>
  <c r="J5" i="1"/>
  <c r="J6" i="1"/>
  <c r="M7" i="1" l="1"/>
</calcChain>
</file>

<file path=xl/sharedStrings.xml><?xml version="1.0" encoding="utf-8"?>
<sst xmlns="http://schemas.openxmlformats.org/spreadsheetml/2006/main" count="93" uniqueCount="86">
  <si>
    <t>Store</t>
  </si>
  <si>
    <t>Con1</t>
  </si>
  <si>
    <t>Con2</t>
  </si>
  <si>
    <t>Have to first add Data Analysis TooklPak: File &gt; Options &gt; Add-Ins &gt; Analysis ToolPak</t>
  </si>
  <si>
    <t xml:space="preserve">No, that wasn't it, but interesting. </t>
  </si>
  <si>
    <t xml:space="preserve">Have to: </t>
  </si>
  <si>
    <t>https://www.exceldemy.com/learn-excel/statistics/significance/t-test/</t>
  </si>
  <si>
    <t xml:space="preserve">Step 2 in the above explains how. </t>
  </si>
  <si>
    <t xml:space="preserve">CRUCIALLY, Click on the “Go” button beside Manage. </t>
  </si>
  <si>
    <r>
      <t>1. Go to </t>
    </r>
    <r>
      <rPr>
        <sz val="10"/>
        <color rgb="FF1E1E1E"/>
        <rFont val="Arial"/>
        <family val="2"/>
      </rPr>
      <t>Formulas</t>
    </r>
    <r>
      <rPr>
        <sz val="10"/>
        <color rgb="FF1E1E1E"/>
        <rFont val="Arial"/>
        <family val="2"/>
      </rPr>
      <t>, select </t>
    </r>
  </si>
  <si>
    <r>
      <t> </t>
    </r>
    <r>
      <rPr>
        <sz val="10"/>
        <color rgb="FF1E1E1E"/>
        <rFont val="Arial"/>
        <family val="2"/>
      </rPr>
      <t>More Functions</t>
    </r>
    <r>
      <rPr>
        <sz val="10"/>
        <color rgb="FF1E1E1E"/>
        <rFont val="Arial"/>
        <family val="2"/>
      </rPr>
      <t>, and choose</t>
    </r>
  </si>
  <si>
    <r>
      <t>Statistical</t>
    </r>
    <r>
      <rPr>
        <sz val="10"/>
        <color rgb="FF1E1E1E"/>
        <rFont val="Arial"/>
        <family val="2"/>
      </rPr>
      <t xml:space="preserve"> &gt; </t>
    </r>
    <r>
      <rPr>
        <sz val="10"/>
        <color rgb="FF1E1E1E"/>
        <rFont val="Arial"/>
        <family val="2"/>
      </rPr>
      <t>T.TEST</t>
    </r>
    <r>
      <rPr>
        <sz val="10"/>
        <color rgb="FF1E1E1E"/>
        <rFont val="Arial"/>
        <family val="2"/>
      </rPr>
      <t>.</t>
    </r>
  </si>
  <si>
    <r>
      <t xml:space="preserve">2. For </t>
    </r>
    <r>
      <rPr>
        <sz val="10"/>
        <color rgb="FF1E1E1E"/>
        <rFont val="Arial"/>
        <family val="2"/>
      </rPr>
      <t>Array1</t>
    </r>
    <r>
      <rPr>
        <sz val="10"/>
        <color rgb="FF1E1E1E"/>
        <rFont val="Arial"/>
        <family val="2"/>
      </rPr>
      <t xml:space="preserve">, type or select the cells for the first set of data. Do the same in </t>
    </r>
    <r>
      <rPr>
        <sz val="10"/>
        <color rgb="FF1E1E1E"/>
        <rFont val="Arial"/>
        <family val="2"/>
      </rPr>
      <t>Array2</t>
    </r>
    <r>
      <rPr>
        <sz val="10"/>
        <color rgb="FF1E1E1E"/>
        <rFont val="Arial"/>
        <family val="2"/>
      </rPr>
      <t xml:space="preserve"> to specify the second set.</t>
    </r>
  </si>
  <si>
    <r>
      <t xml:space="preserve">3. For </t>
    </r>
    <r>
      <rPr>
        <sz val="10"/>
        <color rgb="FF1E1E1E"/>
        <rFont val="Arial"/>
        <family val="2"/>
      </rPr>
      <t>Tails</t>
    </r>
    <r>
      <rPr>
        <sz val="10"/>
        <color rgb="FF1E1E1E"/>
        <rFont val="Arial"/>
        <family val="2"/>
      </rPr>
      <t>, type 1 for a one-tailed distribution, or type 2 for a two-tailed.</t>
    </r>
  </si>
  <si>
    <r>
      <t xml:space="preserve">4. For </t>
    </r>
    <r>
      <rPr>
        <sz val="10"/>
        <color rgb="FF1E1E1E"/>
        <rFont val="Arial"/>
        <family val="2"/>
      </rPr>
      <t>Type</t>
    </r>
    <r>
      <rPr>
        <sz val="10"/>
        <color rgb="FF1E1E1E"/>
        <rFont val="Arial"/>
        <family val="2"/>
      </rPr>
      <t>, specify the type of t-test to perform. For example, type 1 for paired, 2 for two-sample equal variance, or 3 for two-sample unequal variance.</t>
    </r>
  </si>
  <si>
    <t>Nope, not that either.</t>
  </si>
  <si>
    <t>Mean</t>
  </si>
  <si>
    <t>n (count)</t>
  </si>
  <si>
    <t>Differences (Con1-Con2)</t>
  </si>
  <si>
    <t>Z-Value</t>
  </si>
  <si>
    <t>Interpretation: Contrary to the assignment, the data is probably NOT normally distributed as it curves down on the left and up at the right</t>
  </si>
  <si>
    <t>Sample mean</t>
  </si>
  <si>
    <t>Sample skewness</t>
  </si>
  <si>
    <t>Sample kurtosis</t>
  </si>
  <si>
    <t>Jarque-Bera test statistic</t>
  </si>
  <si>
    <t>JB p-value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</si>
  <si>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</si>
  <si>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</si>
  <si>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</si>
  <si>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</si>
  <si>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</si>
  <si>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</si>
  <si>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</si>
  <si>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</si>
  <si>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</si>
  <si>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</si>
  <si>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</si>
  <si>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</si>
  <si>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</si>
  <si>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Sample SD</t>
  </si>
  <si>
    <t>Null hypothesis is normal</t>
  </si>
  <si>
    <t>NORMALITY TESTS</t>
  </si>
  <si>
    <t>However, according to https://www.statology.org/normality-test-excel/</t>
  </si>
  <si>
    <t>Jarque-Bera p-value of 0.42 is greater than 0.05, so fail to reject null hypothesis that dataset is normally distributed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</si>
  <si>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</si>
  <si>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</si>
  <si>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</si>
  <si>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</si>
  <si>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</si>
  <si>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</si>
  <si>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</si>
  <si>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</si>
  <si>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</si>
  <si>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</si>
  <si>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</si>
  <si>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</si>
  <si>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Null hypothesis: Mean difference = 0</t>
  </si>
  <si>
    <t>Alternative hypothisis: Mean difference is not = 0</t>
  </si>
  <si>
    <t>This document appears to be the same as Designs.xlsx in Unit 7 and 8. Why?</t>
  </si>
  <si>
    <t>The market research staff at a detergent manufacturing company is considering two new, different container designs for a kitchen cleaning product. A pilot study was conducted by placing both containers of the product on sale at the same price in a sample of 10 retail stores for a fixed period of time. The numbers of items of the product sold were recorded for each container design.</t>
  </si>
  <si>
    <t>Variable</t>
  </si>
  <si>
    <t>Description</t>
  </si>
  <si>
    <t>store identification number (1 – 10)</t>
  </si>
  <si>
    <t>number of items sold, Container Design 1</t>
  </si>
  <si>
    <t>number of items sold, Container Design 2</t>
  </si>
  <si>
    <t xml:space="preserve">The Excel lines are from Designs.xls </t>
  </si>
  <si>
    <t xml:space="preserve">The screenshot from 7 Data Annexe.docx </t>
  </si>
  <si>
    <t>There are duplicate files: ones with names, ones prefixed with exa and ones prefixed with exe.</t>
  </si>
  <si>
    <t>No Analysis group on the Data tab as mentioned in the documentation.</t>
  </si>
  <si>
    <t>I have used non-deprecated Excel formulas, not the ones in the assignment notes.</t>
  </si>
  <si>
    <t>The documentation is missing the explanation. It also uses Excel formulas from Excel 2007.</t>
  </si>
  <si>
    <t>No exercise for 8.4G. Exercise appears to have been removed and the documentation not updated.</t>
  </si>
  <si>
    <t>A best guess is done in  8.4G. See results there.</t>
  </si>
  <si>
    <t>Null hypothesis: Con 1 mean &gt;= Con 2 mean</t>
  </si>
  <si>
    <t>Alternative hypothesis: Con 1 mean &lt; Con 2</t>
  </si>
  <si>
    <t xml:space="preserve">p (two-tail) = .018 &lt;= .05, therefore reject null hypotheisis </t>
  </si>
  <si>
    <t>p (one-tail) = .009 &lt; 0.01, therefore reject null</t>
  </si>
  <si>
    <t xml:space="preserve">However, this is incorrect as t Stat is positive, indicating </t>
  </si>
  <si>
    <t xml:space="preserve">Con1 mean &gt; Con2 mean. </t>
  </si>
  <si>
    <t>And Con 1 mean is &gt; Con2 mean, so can't use the one-tail test.</t>
  </si>
  <si>
    <t>For p (two-tail)</t>
  </si>
  <si>
    <t>For p (one-tail): Invalid</t>
  </si>
  <si>
    <t>For p (one-tail): Valid</t>
  </si>
  <si>
    <t>Null hypothesis: Con 1 mean &lt;= Con 2 mean</t>
  </si>
  <si>
    <t>Alternative hypothesis: Con 1 mean &gt; Con 2</t>
  </si>
  <si>
    <t>At a high level of significance.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</si>
</sst>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1E1E1E"/>
      <name val="Arial"/>
      <family val="2"/>
    </font>
    <font>
      <sz val="10"/>
      <color rgb="FF1E1E1E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164" fontId="0" fillId="0" borderId="0" xfId="0" applyNumberFormat="1"/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0" fontId="0" fillId="2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Probablility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Z-Value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Sheet1!$I$2:$I$11</c:f>
              <c:numCache>
                <c:formatCode>General</c:formatCode>
                <c:ptCount val="10"/>
                <c:pt idx="0">
                  <c:v>23</c:v>
                </c:pt>
                <c:pt idx="1">
                  <c:v>17</c:v>
                </c:pt>
                <c:pt idx="2">
                  <c:v>-5</c:v>
                </c:pt>
                <c:pt idx="3">
                  <c:v>-7</c:v>
                </c:pt>
                <c:pt idx="4">
                  <c:v>1</c:v>
                </c:pt>
                <c:pt idx="5">
                  <c:v>-1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21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0.38532046640756784</c:v>
                </c:pt>
                <c:pt idx="1">
                  <c:v>-0.12566134685507402</c:v>
                </c:pt>
                <c:pt idx="2">
                  <c:v>-1.0364333894937898</c:v>
                </c:pt>
                <c:pt idx="3">
                  <c:v>-1.6448536269514726</c:v>
                </c:pt>
                <c:pt idx="4">
                  <c:v>-0.38532046640756784</c:v>
                </c:pt>
                <c:pt idx="5">
                  <c:v>-0.67448975019608193</c:v>
                </c:pt>
                <c:pt idx="6">
                  <c:v>0.67448975019608193</c:v>
                </c:pt>
                <c:pt idx="7">
                  <c:v>1.6448536269514715</c:v>
                </c:pt>
                <c:pt idx="8">
                  <c:v>1.0364333894937898</c:v>
                </c:pt>
                <c:pt idx="9">
                  <c:v>0.12566134685507416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F-4391-90CE-4131DF21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31807"/>
        <c:axId val="1449828927"/>
      </c:scatterChart>
      <c:valAx>
        <c:axId val="144983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Differences</a:t>
                </a:r>
                <a:r>
                  <a:rPr lang="en-GB" baseline="0"/>
                  <a:t> (Con1-Con2)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28927"/>
        <c:crosses val="autoZero"/>
        <c:crossBetween val="midCat"/>
      </c:valAx>
      <c:valAx>
        <c:axId val="14498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139699</xdr:rowOff>
    </xdr:from>
    <xdr:to>
      <xdr:col>11</xdr:col>
      <xdr:colOff>271461</xdr:colOff>
      <xdr:row>31</xdr:row>
      <xdr:rowOff>84136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2C52F-2128-66E1-F961-4A95D103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39688</xdr:rowOff>
    </xdr:from>
    <xdr:to>
      <xdr:col>6</xdr:col>
      <xdr:colOff>414147</xdr:colOff>
      <xdr:row>45</xdr:row>
      <xdr:rowOff>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4D5B73-F49C-7D20-25D3-0DE110101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9638"/>
          <a:ext cx="5522722" cy="14509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146031</xdr:colOff>
      <xdr:row>10</xdr:row>
      <xdr:rowOff>1582</xdr:rowOff>
    </xdr:to>
    <xdr:pic>
      <xdr:nvPicPr>
        <xdr:cNvPr id="2" name="Picture 1" descr="Formulas more functions button">
          <a:extLst>
            <a:ext uri="{FF2B5EF4-FFF2-40B4-BE49-F238E27FC236}">
              <a16:creationId xmlns:a16="http://schemas.microsoft.com/office/drawing/2014/main" id="{7C238EE8-40ED-7D45-2F63-0E948E91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3" name="Picture 2" descr="Formula statistical button">
          <a:extLst>
            <a:ext uri="{FF2B5EF4-FFF2-40B4-BE49-F238E27FC236}">
              <a16:creationId xmlns:a16="http://schemas.microsoft.com/office/drawing/2014/main" id="{43D7E364-B38D-311F-EB7B-5006BFBDD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6</xdr:row>
      <xdr:rowOff>88901</xdr:rowOff>
    </xdr:from>
    <xdr:to>
      <xdr:col>9</xdr:col>
      <xdr:colOff>158750</xdr:colOff>
      <xdr:row>33</xdr:row>
      <xdr:rowOff>144787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1F0BF-368F-B56F-D388-A25B1230D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174751"/>
          <a:ext cx="5905500" cy="4513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xceldemy.com/learn-excel/statistics/significance/t-t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tabSelected="1" workbookViewId="0">
      <selection activeCell="F57" sqref="F57"/>
    </sheetView>
  </sheetViews>
  <sheetFormatPr defaultRowHeight="12.75" x14ac:dyDescent="0.35"/>
  <cols>
    <col min="4" max="4" width="6.33203125" customWidth="1"/>
    <col min="5" max="5" width="25.33203125" customWidth="1"/>
    <col min="6" max="6" width="12.73046875" customWidth="1"/>
    <col min="7" max="7" width="11.59765625" customWidth="1"/>
    <col min="9" max="9" width="21.86328125" customWidth="1"/>
    <col min="10" max="10" width="15" customWidth="1"/>
    <col min="11" max="11" width="4.46484375" customWidth="1"/>
    <col min="12" max="12" width="20.86328125" customWidth="1"/>
    <col min="14" max="14" width="4.1328125" customWidth="1"/>
    <col min="15" max="15" width="16.6640625" customWidth="1"/>
    <col min="16" max="16" width="12.19921875" customWidth="1"/>
  </cols>
  <sheetData>
    <row r="1" spans="1:34" s="10" customFormat="1" ht="13.15" x14ac:dyDescent="0.4">
      <c r="A1" s="1" t="s">
        <v>0</v>
      </c>
      <c r="B1" s="1" t="s">
        <v>1</v>
      </c>
      <c r="C1" s="1" t="s">
        <v>2</v>
      </c>
      <c r="E1" s="10" t="s">
        <v>44</v>
      </c>
      <c r="F1"/>
      <c r="G1"/>
      <c r="I1" s="9" t="s">
        <v>18</v>
      </c>
      <c r="J1" s="10" t="s">
        <v>19</v>
      </c>
      <c r="O1" s="14" t="s">
        <v>38</v>
      </c>
      <c r="P1" s="14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3.15" thickBot="1" x14ac:dyDescent="0.4">
      <c r="A2" s="2">
        <v>1</v>
      </c>
      <c r="B2" s="2">
        <v>141</v>
      </c>
      <c r="C2" s="2">
        <v>118</v>
      </c>
      <c r="I2">
        <f t="shared" ref="I2:I11" si="0">B2-C2</f>
        <v>23</v>
      </c>
      <c r="J2" s="3">
        <f t="shared" ref="J2:J11" si="1">_xlfn.NORM.S.INV((RANK(I2,$I$2:$I$11,1)-0.5)/COUNT($I$2:$I$11))</f>
        <v>0.38532046640756784</v>
      </c>
      <c r="K2" s="3"/>
      <c r="L2" s="3" t="s">
        <v>17</v>
      </c>
      <c r="M2">
        <f>COUNT($I$2:$I$11)</f>
        <v>10</v>
      </c>
    </row>
    <row r="3" spans="1:34" x14ac:dyDescent="0.35">
      <c r="A3" s="2">
        <v>2</v>
      </c>
      <c r="B3" s="2">
        <v>184</v>
      </c>
      <c r="C3" s="2">
        <v>167</v>
      </c>
      <c r="E3" s="13"/>
      <c r="F3" s="13" t="s">
        <v>1</v>
      </c>
      <c r="G3" s="13" t="s">
        <v>2</v>
      </c>
      <c r="I3">
        <f t="shared" si="0"/>
        <v>17</v>
      </c>
      <c r="J3" s="3">
        <f t="shared" si="1"/>
        <v>-0.12566134685507402</v>
      </c>
      <c r="L3" s="3" t="s">
        <v>21</v>
      </c>
      <c r="M3">
        <f>AVERAGE($I$2:$I$11)</f>
        <v>13.2</v>
      </c>
      <c r="O3" t="s">
        <v>16</v>
      </c>
      <c r="P3">
        <v>13.2</v>
      </c>
    </row>
    <row r="4" spans="1:34" x14ac:dyDescent="0.35">
      <c r="A4" s="2">
        <v>3</v>
      </c>
      <c r="B4" s="2">
        <v>132</v>
      </c>
      <c r="C4" s="2">
        <v>137</v>
      </c>
      <c r="E4" t="s">
        <v>16</v>
      </c>
      <c r="F4">
        <v>172.6</v>
      </c>
      <c r="G4">
        <v>159.4</v>
      </c>
      <c r="I4">
        <f t="shared" si="0"/>
        <v>-5</v>
      </c>
      <c r="J4" s="3">
        <f t="shared" si="1"/>
        <v>-1.0364333894937898</v>
      </c>
      <c r="L4" s="3" t="s">
        <v>39</v>
      </c>
      <c r="M4">
        <f>_xlfn.STDEV.S($I$2:$I$11)</f>
        <v>14.520483616066114</v>
      </c>
      <c r="O4" t="s">
        <v>26</v>
      </c>
      <c r="P4">
        <v>4.5917800953926839</v>
      </c>
    </row>
    <row r="5" spans="1:34" x14ac:dyDescent="0.35">
      <c r="A5" s="2">
        <v>4</v>
      </c>
      <c r="B5" s="2">
        <v>161</v>
      </c>
      <c r="C5" s="2">
        <v>168</v>
      </c>
      <c r="E5" t="s">
        <v>45</v>
      </c>
      <c r="F5">
        <v>750.26666666666927</v>
      </c>
      <c r="G5">
        <v>789.37777777777717</v>
      </c>
      <c r="I5">
        <f t="shared" si="0"/>
        <v>-7</v>
      </c>
      <c r="J5" s="3">
        <f t="shared" si="1"/>
        <v>-1.6448536269514726</v>
      </c>
      <c r="L5" s="3" t="s">
        <v>22</v>
      </c>
      <c r="M5">
        <f>SKEW($I$2:$I$11)</f>
        <v>-0.36349621328063303</v>
      </c>
      <c r="O5" t="s">
        <v>27</v>
      </c>
      <c r="P5">
        <v>19</v>
      </c>
    </row>
    <row r="6" spans="1:34" x14ac:dyDescent="0.35">
      <c r="A6" s="2">
        <v>5</v>
      </c>
      <c r="B6" s="2">
        <v>176</v>
      </c>
      <c r="C6" s="2">
        <v>175</v>
      </c>
      <c r="E6" t="s">
        <v>46</v>
      </c>
      <c r="F6">
        <v>10</v>
      </c>
      <c r="G6">
        <v>10</v>
      </c>
      <c r="I6">
        <f t="shared" si="0"/>
        <v>1</v>
      </c>
      <c r="J6" s="3">
        <f t="shared" si="1"/>
        <v>-0.38532046640756784</v>
      </c>
      <c r="L6" s="3" t="s">
        <v>23</v>
      </c>
      <c r="M6">
        <f>KURT($I$2:$I$11)</f>
        <v>-1.9094106286940753</v>
      </c>
      <c r="O6" t="s">
        <v>28</v>
      </c>
      <c r="P6" t="e">
        <v>#N/A</v>
      </c>
    </row>
    <row r="7" spans="1:34" x14ac:dyDescent="0.35">
      <c r="A7" s="2">
        <v>6</v>
      </c>
      <c r="B7" s="2">
        <v>196</v>
      </c>
      <c r="C7" s="2">
        <v>197</v>
      </c>
      <c r="E7" t="s">
        <v>47</v>
      </c>
      <c r="F7">
        <v>0.86333500407645425</v>
      </c>
      <c r="I7">
        <f t="shared" si="0"/>
        <v>-1</v>
      </c>
      <c r="J7" s="3">
        <f t="shared" si="1"/>
        <v>-0.67448975019608193</v>
      </c>
      <c r="L7" s="3" t="s">
        <v>24</v>
      </c>
      <c r="M7" s="11">
        <f>(M2/6)*(M5^2+(M6^2)/4)</f>
        <v>1.7393195571863926</v>
      </c>
      <c r="O7" t="s">
        <v>29</v>
      </c>
      <c r="P7">
        <v>14.520483616066114</v>
      </c>
    </row>
    <row r="8" spans="1:34" x14ac:dyDescent="0.35">
      <c r="A8" s="2">
        <v>7</v>
      </c>
      <c r="B8" s="2">
        <v>169</v>
      </c>
      <c r="C8" s="2">
        <v>143</v>
      </c>
      <c r="E8" t="s">
        <v>48</v>
      </c>
      <c r="F8">
        <v>0</v>
      </c>
      <c r="I8">
        <f t="shared" si="0"/>
        <v>26</v>
      </c>
      <c r="J8" s="3">
        <f t="shared" si="1"/>
        <v>0.67448975019608193</v>
      </c>
      <c r="L8" s="3" t="s">
        <v>25</v>
      </c>
      <c r="M8">
        <f>_xlfn.CHISQ.DIST.RT(M7,2)</f>
        <v>0.41909410978280437</v>
      </c>
      <c r="O8" t="s">
        <v>30</v>
      </c>
      <c r="P8">
        <v>210.84444444444443</v>
      </c>
    </row>
    <row r="9" spans="1:34" x14ac:dyDescent="0.35">
      <c r="A9" s="2">
        <v>8</v>
      </c>
      <c r="B9" s="2">
        <v>199</v>
      </c>
      <c r="C9" s="2">
        <v>169</v>
      </c>
      <c r="E9" t="s">
        <v>49</v>
      </c>
      <c r="F9" s="15">
        <v>9</v>
      </c>
      <c r="I9">
        <f t="shared" si="0"/>
        <v>30</v>
      </c>
      <c r="J9" s="3">
        <f t="shared" si="1"/>
        <v>1.6448536269514715</v>
      </c>
      <c r="O9" t="s">
        <v>31</v>
      </c>
      <c r="P9">
        <v>-1.9094106286940753</v>
      </c>
    </row>
    <row r="10" spans="1:34" x14ac:dyDescent="0.35">
      <c r="A10" s="2">
        <v>9</v>
      </c>
      <c r="B10" s="2">
        <v>150</v>
      </c>
      <c r="C10" s="2">
        <v>123</v>
      </c>
      <c r="E10" t="s">
        <v>50</v>
      </c>
      <c r="F10" s="15">
        <v>2.8747021254882523</v>
      </c>
      <c r="I10">
        <f t="shared" si="0"/>
        <v>27</v>
      </c>
      <c r="J10" s="3">
        <f t="shared" si="1"/>
        <v>1.0364333894937898</v>
      </c>
      <c r="O10" t="s">
        <v>32</v>
      </c>
      <c r="P10">
        <v>-0.36349621328063303</v>
      </c>
    </row>
    <row r="11" spans="1:34" x14ac:dyDescent="0.35">
      <c r="A11" s="2">
        <v>10</v>
      </c>
      <c r="B11" s="2">
        <v>218</v>
      </c>
      <c r="C11" s="2">
        <v>197</v>
      </c>
      <c r="E11" t="s">
        <v>51</v>
      </c>
      <c r="F11">
        <v>9.1678173875810887E-3</v>
      </c>
      <c r="I11">
        <f t="shared" si="0"/>
        <v>21</v>
      </c>
      <c r="J11" s="3">
        <f t="shared" si="1"/>
        <v>0.12566134685507416</v>
      </c>
      <c r="O11" t="s">
        <v>33</v>
      </c>
      <c r="P11">
        <v>37</v>
      </c>
    </row>
    <row r="12" spans="1:34" x14ac:dyDescent="0.35">
      <c r="E12" t="s">
        <v>52</v>
      </c>
      <c r="F12">
        <v>1.8331129326562374</v>
      </c>
      <c r="O12" t="s">
        <v>34</v>
      </c>
      <c r="P12">
        <v>-7</v>
      </c>
    </row>
    <row r="13" spans="1:34" s="10" customFormat="1" ht="13.15" x14ac:dyDescent="0.4">
      <c r="E13" t="s">
        <v>53</v>
      </c>
      <c r="F13" s="15">
        <v>1.8335634775162177E-2</v>
      </c>
      <c r="G13"/>
      <c r="O13" s="10" t="s">
        <v>35</v>
      </c>
      <c r="P13" s="10">
        <v>30</v>
      </c>
    </row>
    <row r="14" spans="1:34" ht="13.5" thickBot="1" x14ac:dyDescent="0.45">
      <c r="E14" s="12" t="s">
        <v>54</v>
      </c>
      <c r="F14" s="12">
        <v>2.2621571627982053</v>
      </c>
      <c r="G14" s="12"/>
      <c r="I14" s="10" t="s">
        <v>41</v>
      </c>
      <c r="J14" s="10"/>
      <c r="O14" t="s">
        <v>36</v>
      </c>
      <c r="P14">
        <v>132</v>
      </c>
    </row>
    <row r="15" spans="1:34" ht="13.15" thickBot="1" x14ac:dyDescent="0.4">
      <c r="O15" s="12" t="s">
        <v>37</v>
      </c>
      <c r="P15" s="12">
        <v>10</v>
      </c>
    </row>
    <row r="16" spans="1:34" x14ac:dyDescent="0.35">
      <c r="E16" s="3" t="s">
        <v>55</v>
      </c>
      <c r="F16">
        <f>F4-G4</f>
        <v>13.199999999999989</v>
      </c>
    </row>
    <row r="17" spans="1:5" x14ac:dyDescent="0.35">
      <c r="E17" s="3"/>
    </row>
    <row r="18" spans="1:5" x14ac:dyDescent="0.35">
      <c r="E18" s="3" t="s">
        <v>80</v>
      </c>
    </row>
    <row r="19" spans="1:5" x14ac:dyDescent="0.35">
      <c r="E19" s="3" t="s">
        <v>56</v>
      </c>
    </row>
    <row r="20" spans="1:5" x14ac:dyDescent="0.35">
      <c r="E20" s="3" t="s">
        <v>57</v>
      </c>
    </row>
    <row r="21" spans="1:5" x14ac:dyDescent="0.35">
      <c r="E21" s="3" t="s">
        <v>75</v>
      </c>
    </row>
    <row r="23" spans="1:5" x14ac:dyDescent="0.35">
      <c r="E23" s="3" t="s">
        <v>82</v>
      </c>
    </row>
    <row r="24" spans="1:5" x14ac:dyDescent="0.35">
      <c r="E24" s="3" t="s">
        <v>83</v>
      </c>
    </row>
    <row r="25" spans="1:5" x14ac:dyDescent="0.35">
      <c r="E25" s="3" t="s">
        <v>84</v>
      </c>
    </row>
    <row r="26" spans="1:5" x14ac:dyDescent="0.35">
      <c r="E26" s="3" t="s">
        <v>76</v>
      </c>
    </row>
    <row r="27" spans="1:5" x14ac:dyDescent="0.35">
      <c r="E27" s="3" t="s">
        <v>85</v>
      </c>
    </row>
    <row r="29" spans="1:5" x14ac:dyDescent="0.35">
      <c r="E29" s="3" t="s">
        <v>81</v>
      </c>
    </row>
    <row r="30" spans="1:5" x14ac:dyDescent="0.35">
      <c r="E30" s="3" t="s">
        <v>73</v>
      </c>
    </row>
    <row r="31" spans="1:5" x14ac:dyDescent="0.35">
      <c r="E31" s="3" t="s">
        <v>74</v>
      </c>
    </row>
    <row r="32" spans="1:5" x14ac:dyDescent="0.35">
      <c r="A32" s="3"/>
      <c r="E32" s="3" t="s">
        <v>76</v>
      </c>
    </row>
    <row r="33" spans="1:10" x14ac:dyDescent="0.35">
      <c r="A33" s="3"/>
      <c r="E33" s="3" t="s">
        <v>77</v>
      </c>
      <c r="I33" s="3" t="s">
        <v>20</v>
      </c>
    </row>
    <row r="34" spans="1:10" x14ac:dyDescent="0.35">
      <c r="A34" s="3"/>
      <c r="E34" s="3" t="s">
        <v>78</v>
      </c>
    </row>
    <row r="35" spans="1:10" x14ac:dyDescent="0.35">
      <c r="A35" s="3"/>
      <c r="E35" s="3" t="s">
        <v>79</v>
      </c>
      <c r="I35" s="3" t="s">
        <v>42</v>
      </c>
    </row>
    <row r="36" spans="1:10" x14ac:dyDescent="0.35">
      <c r="I36" s="3" t="s">
        <v>40</v>
      </c>
    </row>
    <row r="37" spans="1:10" x14ac:dyDescent="0.35">
      <c r="I37" s="3" t="s">
        <v>43</v>
      </c>
    </row>
    <row r="38" spans="1:10" s="10" customFormat="1" ht="13.15" x14ac:dyDescent="0.4">
      <c r="A38" s="3"/>
      <c r="I38" s="3"/>
      <c r="J38"/>
    </row>
    <row r="39" spans="1:10" x14ac:dyDescent="0.35">
      <c r="A39" s="3"/>
    </row>
    <row r="47" spans="1:10" x14ac:dyDescent="0.35">
      <c r="A47" s="3" t="s">
        <v>71</v>
      </c>
    </row>
    <row r="48" spans="1:10" x14ac:dyDescent="0.35">
      <c r="A48" s="3" t="s">
        <v>72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D35" sqref="D35"/>
    </sheetView>
  </sheetViews>
  <sheetFormatPr defaultRowHeight="12.75" x14ac:dyDescent="0.35"/>
  <cols>
    <col min="1" max="16384" width="9.06640625" style="3"/>
  </cols>
  <sheetData>
    <row r="1" spans="1:1" x14ac:dyDescent="0.35">
      <c r="A1" s="3" t="s">
        <v>68</v>
      </c>
    </row>
    <row r="4" spans="1:1" x14ac:dyDescent="0.35">
      <c r="A4" s="4" t="s">
        <v>3</v>
      </c>
    </row>
    <row r="6" spans="1:1" x14ac:dyDescent="0.35">
      <c r="A6" s="3" t="s">
        <v>4</v>
      </c>
    </row>
    <row r="8" spans="1:1" x14ac:dyDescent="0.35">
      <c r="A8" s="3" t="s">
        <v>5</v>
      </c>
    </row>
    <row r="9" spans="1:1" x14ac:dyDescent="0.35">
      <c r="A9" s="6" t="s">
        <v>9</v>
      </c>
    </row>
    <row r="10" spans="1:1" x14ac:dyDescent="0.35">
      <c r="A10" s="6" t="s">
        <v>10</v>
      </c>
    </row>
    <row r="11" spans="1:1" x14ac:dyDescent="0.35">
      <c r="A11" s="7" t="s">
        <v>11</v>
      </c>
    </row>
    <row r="12" spans="1:1" x14ac:dyDescent="0.35">
      <c r="A12" s="6" t="s">
        <v>12</v>
      </c>
    </row>
    <row r="13" spans="1:1" x14ac:dyDescent="0.35">
      <c r="A13" s="6" t="s">
        <v>13</v>
      </c>
    </row>
    <row r="14" spans="1:1" x14ac:dyDescent="0.35">
      <c r="A14" s="6" t="s">
        <v>14</v>
      </c>
    </row>
    <row r="16" spans="1:1" x14ac:dyDescent="0.35">
      <c r="A16" s="6" t="s">
        <v>15</v>
      </c>
    </row>
    <row r="18" spans="1:1" x14ac:dyDescent="0.35">
      <c r="A18" s="5" t="s">
        <v>6</v>
      </c>
    </row>
    <row r="19" spans="1:1" x14ac:dyDescent="0.35">
      <c r="A19" s="8"/>
    </row>
    <row r="20" spans="1:1" x14ac:dyDescent="0.35">
      <c r="A20" s="8" t="s">
        <v>7</v>
      </c>
    </row>
    <row r="21" spans="1:1" x14ac:dyDescent="0.35">
      <c r="A21" s="8"/>
    </row>
    <row r="22" spans="1:1" x14ac:dyDescent="0.35">
      <c r="A22" s="8" t="s">
        <v>8</v>
      </c>
    </row>
    <row r="24" spans="1:1" x14ac:dyDescent="0.35">
      <c r="A24" s="3" t="s">
        <v>70</v>
      </c>
    </row>
    <row r="25" spans="1:1" x14ac:dyDescent="0.35">
      <c r="A25" s="8" t="s">
        <v>69</v>
      </c>
    </row>
  </sheetData>
  <phoneticPr fontId="0" type="noConversion"/>
  <hyperlinks>
    <hyperlink ref="A18" r:id="rId1" xr:uid="{391294D8-B084-4289-9216-55030DEAF366}"/>
  </hyperlinks>
  <pageMargins left="0.75" right="0.75" top="1" bottom="1" header="0.5" footer="0.5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0"/>
  <sheetViews>
    <sheetView workbookViewId="0">
      <selection activeCell="L31" sqref="L31"/>
    </sheetView>
  </sheetViews>
  <sheetFormatPr defaultRowHeight="12.75" x14ac:dyDescent="0.35"/>
  <sheetData>
    <row r="2" spans="1:3" ht="14.25" x14ac:dyDescent="0.35">
      <c r="A2" s="16" t="s">
        <v>59</v>
      </c>
    </row>
    <row r="3" spans="1:3" ht="14.25" x14ac:dyDescent="0.35">
      <c r="A3" s="17" t="s">
        <v>60</v>
      </c>
      <c r="B3" s="17" t="s">
        <v>61</v>
      </c>
    </row>
    <row r="4" spans="1:3" ht="14.25" x14ac:dyDescent="0.35">
      <c r="A4" s="16" t="s">
        <v>0</v>
      </c>
      <c r="C4" s="16" t="s">
        <v>62</v>
      </c>
    </row>
    <row r="5" spans="1:3" ht="14.25" x14ac:dyDescent="0.35">
      <c r="A5" s="16" t="s">
        <v>1</v>
      </c>
      <c r="C5" s="16" t="s">
        <v>63</v>
      </c>
    </row>
    <row r="6" spans="1:3" ht="14.25" x14ac:dyDescent="0.35">
      <c r="A6" s="16" t="s">
        <v>2</v>
      </c>
      <c r="C6" s="16" t="s">
        <v>64</v>
      </c>
    </row>
    <row r="37" spans="1:1" x14ac:dyDescent="0.35">
      <c r="A37" s="3" t="s">
        <v>58</v>
      </c>
    </row>
    <row r="38" spans="1:1" x14ac:dyDescent="0.35">
      <c r="A38" s="3" t="s">
        <v>65</v>
      </c>
    </row>
    <row r="39" spans="1:1" x14ac:dyDescent="0.35">
      <c r="A39" s="3" t="s">
        <v>66</v>
      </c>
    </row>
    <row r="40" spans="1:1" x14ac:dyDescent="0.35">
      <c r="A40" s="3" t="s">
        <v>67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 Tab Notes</vt:lpstr>
      <vt:lpstr>Description Notes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2006-09-19T07:39:26Z</dcterms:created>
  <dcterms:modified xsi:type="dcterms:W3CDTF">2024-06-23T00:36:56Z</dcterms:modified>
</cp:coreProperties>
</file>