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65.xml" ContentType="application/vnd.ms-excel.controlproperties+xml"/>
  <Override PartName="/xl/drawings/drawing3.xml" ContentType="application/vnd.openxmlformats-officedocument.drawing+xml"/>
  <Override PartName="/xl/ctrlProps/ctrlProp6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Александр Ястребов\Поддержка занятий\СЕМИНАР ММФП_5\РАСЧЕТ РЕАКТОРА\"/>
    </mc:Choice>
  </mc:AlternateContent>
  <xr:revisionPtr revIDLastSave="0" documentId="13_ncr:1_{CCD107A1-E8B9-4123-9996-2A4CC0CBF66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Карта модели" sheetId="4" r:id="rId1"/>
    <sheet name="Лист1" sheetId="1" r:id="rId2"/>
    <sheet name="ВВЭР" sheetId="2" r:id="rId3"/>
    <sheet name="РБМК" sheetId="3" r:id="rId4"/>
    <sheet name="Лист3" sheetId="6" r:id="rId5"/>
    <sheet name="Лист2" sheetId="5" state="hidden" r:id="rId6"/>
  </sheets>
  <definedNames>
    <definedName name="Data" localSheetId="2">ВВЭР!$A$3:$D$44</definedName>
    <definedName name="Data" localSheetId="3">РБМК!$A$3:$D$24</definedName>
    <definedName name="ddd">INDEX(INDIRECT(INDEX(Лист1!$C$1:$C$2,Лист1!$E$6,1)&amp;"!Data"),,1)</definedName>
  </definedNames>
  <calcPr calcId="191029" iterate="1" iterateCount="30000" iterateDelta="9.9999999999999995E-7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6" l="1"/>
  <c r="K96" i="1"/>
  <c r="C2" i="6"/>
  <c r="C3" i="6"/>
  <c r="C4" i="6"/>
  <c r="B25" i="5"/>
  <c r="D25" i="5" s="1"/>
  <c r="C25" i="5"/>
  <c r="E25" i="5"/>
  <c r="I25" i="5"/>
  <c r="J25" i="5"/>
  <c r="K25" i="5"/>
  <c r="B26" i="5"/>
  <c r="D26" i="5" s="1"/>
  <c r="C26" i="5"/>
  <c r="E26" i="5"/>
  <c r="B27" i="5"/>
  <c r="D27" i="5" s="1"/>
  <c r="C27" i="5"/>
  <c r="E27" i="5"/>
  <c r="B28" i="5"/>
  <c r="D28" i="5" s="1"/>
  <c r="C28" i="5"/>
  <c r="E28" i="5"/>
  <c r="B29" i="5"/>
  <c r="D29" i="5" s="1"/>
  <c r="C29" i="5"/>
  <c r="E29" i="5"/>
  <c r="B30" i="5"/>
  <c r="D30" i="5" s="1"/>
  <c r="C30" i="5"/>
  <c r="E30" i="5"/>
  <c r="B31" i="5"/>
  <c r="D31" i="5" s="1"/>
  <c r="C31" i="5"/>
  <c r="E31" i="5"/>
  <c r="B32" i="5"/>
  <c r="D32" i="5" s="1"/>
  <c r="C32" i="5"/>
  <c r="E32" i="5"/>
  <c r="B33" i="5"/>
  <c r="D33" i="5" s="1"/>
  <c r="C33" i="5"/>
  <c r="E33" i="5"/>
  <c r="B34" i="5"/>
  <c r="D34" i="5" s="1"/>
  <c r="C34" i="5"/>
  <c r="E34" i="5"/>
  <c r="B35" i="5"/>
  <c r="D35" i="5" s="1"/>
  <c r="C35" i="5"/>
  <c r="E35" i="5"/>
  <c r="B36" i="5"/>
  <c r="D36" i="5" s="1"/>
  <c r="C36" i="5"/>
  <c r="E36" i="5"/>
  <c r="B37" i="5"/>
  <c r="D37" i="5" s="1"/>
  <c r="C37" i="5"/>
  <c r="E37" i="5"/>
  <c r="B38" i="5"/>
  <c r="D38" i="5" s="1"/>
  <c r="C38" i="5"/>
  <c r="E38" i="5"/>
  <c r="B39" i="5"/>
  <c r="D39" i="5" s="1"/>
  <c r="C39" i="5"/>
  <c r="E39" i="5"/>
  <c r="B40" i="5"/>
  <c r="D40" i="5" s="1"/>
  <c r="C40" i="5"/>
  <c r="E40" i="5"/>
  <c r="B41" i="5"/>
  <c r="D41" i="5" s="1"/>
  <c r="C41" i="5"/>
  <c r="E41" i="5"/>
  <c r="B42" i="5"/>
  <c r="D42" i="5" s="1"/>
  <c r="C42" i="5"/>
  <c r="E42" i="5"/>
  <c r="B43" i="5"/>
  <c r="D43" i="5" s="1"/>
  <c r="C43" i="5"/>
  <c r="E43" i="5"/>
  <c r="B44" i="5"/>
  <c r="D44" i="5" s="1"/>
  <c r="C44" i="5"/>
  <c r="E44" i="5"/>
  <c r="B45" i="5"/>
  <c r="D45" i="5" s="1"/>
  <c r="C45" i="5"/>
  <c r="E45" i="5"/>
  <c r="B46" i="5"/>
  <c r="D46" i="5" s="1"/>
  <c r="C46" i="5"/>
  <c r="E46" i="5"/>
  <c r="B47" i="5"/>
  <c r="D47" i="5" s="1"/>
  <c r="C47" i="5"/>
  <c r="E47" i="5"/>
  <c r="B48" i="5"/>
  <c r="D48" i="5" s="1"/>
  <c r="C48" i="5"/>
  <c r="E48" i="5"/>
  <c r="B49" i="5"/>
  <c r="D49" i="5" s="1"/>
  <c r="C49" i="5"/>
  <c r="E49" i="5"/>
  <c r="B50" i="5"/>
  <c r="D50" i="5" s="1"/>
  <c r="C50" i="5"/>
  <c r="E50" i="5"/>
  <c r="B51" i="5"/>
  <c r="D51" i="5" s="1"/>
  <c r="C51" i="5"/>
  <c r="E51" i="5"/>
  <c r="B52" i="5"/>
  <c r="D52" i="5" s="1"/>
  <c r="C52" i="5"/>
  <c r="E52" i="5"/>
  <c r="B53" i="5"/>
  <c r="D53" i="5" s="1"/>
  <c r="C53" i="5"/>
  <c r="E53" i="5"/>
  <c r="B54" i="5"/>
  <c r="D54" i="5" s="1"/>
  <c r="C54" i="5"/>
  <c r="E54" i="5"/>
  <c r="B55" i="5"/>
  <c r="D55" i="5" s="1"/>
  <c r="C55" i="5"/>
  <c r="E55" i="5"/>
  <c r="B56" i="5"/>
  <c r="D56" i="5" s="1"/>
  <c r="C56" i="5"/>
  <c r="E56" i="5"/>
  <c r="B57" i="5"/>
  <c r="D57" i="5" s="1"/>
  <c r="C57" i="5"/>
  <c r="E57" i="5"/>
  <c r="B58" i="5"/>
  <c r="D58" i="5" s="1"/>
  <c r="C58" i="5"/>
  <c r="E58" i="5"/>
  <c r="B59" i="5"/>
  <c r="D59" i="5" s="1"/>
  <c r="C59" i="5"/>
  <c r="E59" i="5"/>
  <c r="B60" i="5"/>
  <c r="D60" i="5" s="1"/>
  <c r="C60" i="5"/>
  <c r="E60" i="5"/>
  <c r="B61" i="5"/>
  <c r="D61" i="5" s="1"/>
  <c r="C61" i="5"/>
  <c r="E61" i="5"/>
  <c r="B62" i="5"/>
  <c r="D62" i="5" s="1"/>
  <c r="C62" i="5"/>
  <c r="E62" i="5"/>
  <c r="B63" i="5"/>
  <c r="D63" i="5" s="1"/>
  <c r="C63" i="5"/>
  <c r="E63" i="5"/>
  <c r="B64" i="5"/>
  <c r="D64" i="5" s="1"/>
  <c r="C64" i="5"/>
  <c r="E64" i="5"/>
  <c r="B65" i="5"/>
  <c r="D65" i="5" s="1"/>
  <c r="C65" i="5"/>
  <c r="E65" i="5"/>
  <c r="B66" i="5"/>
  <c r="D66" i="5" s="1"/>
  <c r="C66" i="5"/>
  <c r="E66" i="5"/>
  <c r="B67" i="5"/>
  <c r="D67" i="5" s="1"/>
  <c r="C67" i="5"/>
  <c r="E67" i="5"/>
  <c r="B68" i="5"/>
  <c r="D68" i="5" s="1"/>
  <c r="C68" i="5"/>
  <c r="E68" i="5"/>
  <c r="B69" i="5"/>
  <c r="D69" i="5" s="1"/>
  <c r="C69" i="5"/>
  <c r="E69" i="5"/>
  <c r="B70" i="5"/>
  <c r="D70" i="5" s="1"/>
  <c r="C70" i="5"/>
  <c r="E70" i="5"/>
  <c r="B71" i="5"/>
  <c r="D71" i="5" s="1"/>
  <c r="C71" i="5"/>
  <c r="E71" i="5"/>
  <c r="B72" i="5"/>
  <c r="D72" i="5" s="1"/>
  <c r="C72" i="5"/>
  <c r="E72" i="5"/>
  <c r="B73" i="5"/>
  <c r="D73" i="5" s="1"/>
  <c r="C73" i="5"/>
  <c r="E73" i="5"/>
  <c r="B74" i="5"/>
  <c r="D74" i="5" s="1"/>
  <c r="C74" i="5"/>
  <c r="E74" i="5"/>
  <c r="B75" i="5"/>
  <c r="D75" i="5" s="1"/>
  <c r="C75" i="5"/>
  <c r="E75" i="5"/>
  <c r="B76" i="5"/>
  <c r="D76" i="5" s="1"/>
  <c r="C76" i="5"/>
  <c r="E76" i="5"/>
  <c r="B77" i="5"/>
  <c r="D77" i="5" s="1"/>
  <c r="C77" i="5"/>
  <c r="E77" i="5"/>
  <c r="B78" i="5"/>
  <c r="D78" i="5" s="1"/>
  <c r="C78" i="5"/>
  <c r="E78" i="5"/>
  <c r="B79" i="5"/>
  <c r="D79" i="5" s="1"/>
  <c r="C79" i="5"/>
  <c r="E79" i="5"/>
  <c r="B80" i="5"/>
  <c r="D80" i="5" s="1"/>
  <c r="C80" i="5"/>
  <c r="E80" i="5"/>
  <c r="B81" i="5"/>
  <c r="D81" i="5" s="1"/>
  <c r="C81" i="5"/>
  <c r="E81" i="5"/>
  <c r="B82" i="5"/>
  <c r="D82" i="5" s="1"/>
  <c r="C82" i="5"/>
  <c r="E82" i="5"/>
  <c r="B83" i="5"/>
  <c r="D83" i="5" s="1"/>
  <c r="C83" i="5"/>
  <c r="E83" i="5"/>
  <c r="B84" i="5"/>
  <c r="D84" i="5" s="1"/>
  <c r="C84" i="5"/>
  <c r="E84" i="5"/>
  <c r="B85" i="5"/>
  <c r="D85" i="5" s="1"/>
  <c r="C85" i="5"/>
  <c r="E85" i="5"/>
  <c r="F26" i="1"/>
  <c r="G70" i="1"/>
  <c r="H25" i="1"/>
  <c r="F25" i="1"/>
  <c r="C23" i="3" l="1"/>
  <c r="C43" i="2"/>
  <c r="F79" i="1"/>
  <c r="F79" i="5" l="1"/>
  <c r="D20" i="1"/>
  <c r="O85" i="1" l="1"/>
  <c r="D25" i="1" l="1"/>
  <c r="D85" i="1" l="1"/>
  <c r="F26" i="5" l="1"/>
  <c r="F25" i="5"/>
  <c r="H25" i="5"/>
  <c r="H23" i="1"/>
  <c r="G70" i="5" l="1"/>
  <c r="F20" i="1" l="1"/>
  <c r="G20" i="1"/>
  <c r="D24" i="1"/>
  <c r="O24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F58" i="1"/>
  <c r="G45" i="1"/>
  <c r="F50" i="1"/>
  <c r="H53" i="1"/>
  <c r="F54" i="1"/>
  <c r="H66" i="1"/>
  <c r="F51" i="1"/>
  <c r="F47" i="1"/>
  <c r="F46" i="1"/>
  <c r="G29" i="1"/>
  <c r="F73" i="1"/>
  <c r="G78" i="1"/>
  <c r="G56" i="1"/>
  <c r="H52" i="1"/>
  <c r="F60" i="1"/>
  <c r="F36" i="1"/>
  <c r="G49" i="1"/>
  <c r="F84" i="1"/>
  <c r="H63" i="1"/>
  <c r="H76" i="1"/>
  <c r="G59" i="1"/>
  <c r="H61" i="1"/>
  <c r="G84" i="1"/>
  <c r="H62" i="1"/>
  <c r="H80" i="1"/>
  <c r="F80" i="1"/>
  <c r="G43" i="1"/>
  <c r="H65" i="1"/>
  <c r="F49" i="1"/>
  <c r="H79" i="1"/>
  <c r="F57" i="1"/>
  <c r="G68" i="1"/>
  <c r="H37" i="1"/>
  <c r="F41" i="1"/>
  <c r="H51" i="1"/>
  <c r="G55" i="1"/>
  <c r="F71" i="1"/>
  <c r="G37" i="1"/>
  <c r="F70" i="1"/>
  <c r="H74" i="1"/>
  <c r="F35" i="1"/>
  <c r="H54" i="1"/>
  <c r="H35" i="1"/>
  <c r="G50" i="1"/>
  <c r="F61" i="1"/>
  <c r="G69" i="1"/>
  <c r="H70" i="1"/>
  <c r="F81" i="1"/>
  <c r="F77" i="1"/>
  <c r="F30" i="1"/>
  <c r="F64" i="1"/>
  <c r="F82" i="1"/>
  <c r="H77" i="1"/>
  <c r="H45" i="1"/>
  <c r="H81" i="1"/>
  <c r="F72" i="1"/>
  <c r="G40" i="1"/>
  <c r="H30" i="1"/>
  <c r="G81" i="1"/>
  <c r="G35" i="1"/>
  <c r="F31" i="1"/>
  <c r="F45" i="1"/>
  <c r="F39" i="1"/>
  <c r="H56" i="1"/>
  <c r="F65" i="1"/>
  <c r="G52" i="1"/>
  <c r="G58" i="1"/>
  <c r="H84" i="1"/>
  <c r="G83" i="1"/>
  <c r="H38" i="1"/>
  <c r="G82" i="1"/>
  <c r="F85" i="1"/>
  <c r="G66" i="1"/>
  <c r="G57" i="1"/>
  <c r="H57" i="1"/>
  <c r="H42" i="1"/>
  <c r="F34" i="1"/>
  <c r="G51" i="1"/>
  <c r="G36" i="1"/>
  <c r="G39" i="1"/>
  <c r="H59" i="1"/>
  <c r="F59" i="1"/>
  <c r="G63" i="1"/>
  <c r="H71" i="1"/>
  <c r="H72" i="1"/>
  <c r="G26" i="1"/>
  <c r="H47" i="1"/>
  <c r="F53" i="1"/>
  <c r="F69" i="1"/>
  <c r="H68" i="1"/>
  <c r="G73" i="1"/>
  <c r="G41" i="1"/>
  <c r="G74" i="1"/>
  <c r="G44" i="1"/>
  <c r="G80" i="1"/>
  <c r="F44" i="1"/>
  <c r="H67" i="1"/>
  <c r="G64" i="1"/>
  <c r="H46" i="1"/>
  <c r="G85" i="1"/>
  <c r="H64" i="1"/>
  <c r="F38" i="1"/>
  <c r="H31" i="1"/>
  <c r="G32" i="1"/>
  <c r="G67" i="1"/>
  <c r="G42" i="1"/>
  <c r="H69" i="1"/>
  <c r="F43" i="1"/>
  <c r="G25" i="1"/>
  <c r="G48" i="1"/>
  <c r="H34" i="1"/>
  <c r="H83" i="1"/>
  <c r="G53" i="1"/>
  <c r="F27" i="1"/>
  <c r="H29" i="1"/>
  <c r="H36" i="1"/>
  <c r="F52" i="1"/>
  <c r="F42" i="1"/>
  <c r="F66" i="1"/>
  <c r="G60" i="1"/>
  <c r="H58" i="1"/>
  <c r="G38" i="1"/>
  <c r="G62" i="1"/>
  <c r="G47" i="1"/>
  <c r="F63" i="1"/>
  <c r="G77" i="1"/>
  <c r="G79" i="1"/>
  <c r="G27" i="1"/>
  <c r="G54" i="1"/>
  <c r="F62" i="1"/>
  <c r="G71" i="1"/>
  <c r="H82" i="1"/>
  <c r="F28" i="1"/>
  <c r="F75" i="1"/>
  <c r="F32" i="1"/>
  <c r="H39" i="1"/>
  <c r="F67" i="1"/>
  <c r="G30" i="1"/>
  <c r="F78" i="1"/>
  <c r="H85" i="1"/>
  <c r="F29" i="1"/>
  <c r="G34" i="1"/>
  <c r="F56" i="1"/>
  <c r="F55" i="1"/>
  <c r="G75" i="1"/>
  <c r="H73" i="1"/>
  <c r="H43" i="1"/>
  <c r="F40" i="1"/>
  <c r="H32" i="1"/>
  <c r="G31" i="1"/>
  <c r="F33" i="1"/>
  <c r="H41" i="1"/>
  <c r="H28" i="1"/>
  <c r="H55" i="1"/>
  <c r="H49" i="1"/>
  <c r="H40" i="1"/>
  <c r="F48" i="1"/>
  <c r="G61" i="1"/>
  <c r="H33" i="1"/>
  <c r="H75" i="1"/>
  <c r="H44" i="1"/>
  <c r="G65" i="1"/>
  <c r="G46" i="1"/>
  <c r="G28" i="1"/>
  <c r="F76" i="1"/>
  <c r="H50" i="1"/>
  <c r="H27" i="1"/>
  <c r="G76" i="1"/>
  <c r="H48" i="1"/>
  <c r="H78" i="1"/>
  <c r="F83" i="1"/>
  <c r="G33" i="1"/>
  <c r="F37" i="1"/>
  <c r="G72" i="1"/>
  <c r="F68" i="1"/>
  <c r="F74" i="1"/>
  <c r="H26" i="1"/>
  <c r="H60" i="1"/>
  <c r="H60" i="5" l="1"/>
  <c r="I61" i="1"/>
  <c r="K60" i="1"/>
  <c r="J59" i="1"/>
  <c r="J59" i="5" s="1"/>
  <c r="I26" i="1"/>
  <c r="H26" i="5"/>
  <c r="I27" i="1"/>
  <c r="K26" i="1"/>
  <c r="F74" i="5"/>
  <c r="F68" i="5"/>
  <c r="G72" i="5"/>
  <c r="F37" i="5"/>
  <c r="G33" i="5"/>
  <c r="F83" i="5"/>
  <c r="I79" i="1"/>
  <c r="H78" i="5"/>
  <c r="K78" i="1"/>
  <c r="J77" i="1"/>
  <c r="J77" i="5" s="1"/>
  <c r="K48" i="1"/>
  <c r="I49" i="1"/>
  <c r="J47" i="1"/>
  <c r="J47" i="5" s="1"/>
  <c r="H48" i="5"/>
  <c r="G76" i="5"/>
  <c r="K27" i="1"/>
  <c r="I28" i="1"/>
  <c r="J26" i="1"/>
  <c r="J26" i="5" s="1"/>
  <c r="H27" i="5"/>
  <c r="I51" i="1"/>
  <c r="K50" i="1"/>
  <c r="H50" i="5"/>
  <c r="J49" i="1"/>
  <c r="J49" i="5" s="1"/>
  <c r="F76" i="5"/>
  <c r="G28" i="5"/>
  <c r="G46" i="5"/>
  <c r="G65" i="5"/>
  <c r="K44" i="1"/>
  <c r="I45" i="1"/>
  <c r="J43" i="1"/>
  <c r="J43" i="5" s="1"/>
  <c r="H44" i="5"/>
  <c r="I76" i="1"/>
  <c r="J74" i="1"/>
  <c r="J74" i="5" s="1"/>
  <c r="K75" i="1"/>
  <c r="H75" i="5"/>
  <c r="K33" i="1"/>
  <c r="J32" i="1"/>
  <c r="J32" i="5" s="1"/>
  <c r="H33" i="5"/>
  <c r="I34" i="1"/>
  <c r="G61" i="5"/>
  <c r="F48" i="5"/>
  <c r="I41" i="1"/>
  <c r="J39" i="1"/>
  <c r="J39" i="5" s="1"/>
  <c r="K40" i="1"/>
  <c r="H40" i="5"/>
  <c r="K49" i="1"/>
  <c r="H49" i="5"/>
  <c r="J48" i="1"/>
  <c r="J48" i="5" s="1"/>
  <c r="I50" i="1"/>
  <c r="I56" i="1"/>
  <c r="J54" i="1"/>
  <c r="J54" i="5" s="1"/>
  <c r="H55" i="5"/>
  <c r="K55" i="1"/>
  <c r="K28" i="1"/>
  <c r="K28" i="5" s="1"/>
  <c r="I29" i="1"/>
  <c r="H28" i="5"/>
  <c r="J27" i="1"/>
  <c r="J27" i="5" s="1"/>
  <c r="J40" i="1"/>
  <c r="J40" i="5" s="1"/>
  <c r="I42" i="1"/>
  <c r="H41" i="5"/>
  <c r="K41" i="1"/>
  <c r="F33" i="5"/>
  <c r="G31" i="5"/>
  <c r="J31" i="1"/>
  <c r="J31" i="5" s="1"/>
  <c r="K32" i="1"/>
  <c r="I33" i="1"/>
  <c r="H32" i="5"/>
  <c r="F40" i="5"/>
  <c r="K43" i="1"/>
  <c r="J42" i="1"/>
  <c r="J42" i="5" s="1"/>
  <c r="I44" i="1"/>
  <c r="H43" i="5"/>
  <c r="K73" i="1"/>
  <c r="I74" i="1"/>
  <c r="H73" i="5"/>
  <c r="J72" i="1"/>
  <c r="J72" i="5" s="1"/>
  <c r="G75" i="5"/>
  <c r="F55" i="5"/>
  <c r="F56" i="5"/>
  <c r="G34" i="5"/>
  <c r="F29" i="5"/>
  <c r="J84" i="1"/>
  <c r="J84" i="5" s="1"/>
  <c r="J85" i="1"/>
  <c r="J85" i="5" s="1"/>
  <c r="K85" i="1"/>
  <c r="H85" i="5"/>
  <c r="F78" i="5"/>
  <c r="G30" i="5"/>
  <c r="F67" i="5"/>
  <c r="K39" i="1"/>
  <c r="H39" i="5"/>
  <c r="I40" i="1"/>
  <c r="J38" i="1"/>
  <c r="J38" i="5" s="1"/>
  <c r="F32" i="5"/>
  <c r="F75" i="5"/>
  <c r="F28" i="5"/>
  <c r="K82" i="1"/>
  <c r="I83" i="1"/>
  <c r="H82" i="5"/>
  <c r="J81" i="1"/>
  <c r="J81" i="5" s="1"/>
  <c r="G71" i="5"/>
  <c r="F62" i="5"/>
  <c r="G54" i="5"/>
  <c r="G27" i="5"/>
  <c r="G79" i="5"/>
  <c r="G77" i="5"/>
  <c r="F63" i="5"/>
  <c r="G47" i="5"/>
  <c r="G62" i="5"/>
  <c r="G38" i="5"/>
  <c r="K58" i="1"/>
  <c r="J57" i="1"/>
  <c r="J57" i="5" s="1"/>
  <c r="H58" i="5"/>
  <c r="I59" i="1"/>
  <c r="G60" i="5"/>
  <c r="F66" i="5"/>
  <c r="F42" i="5"/>
  <c r="F52" i="5"/>
  <c r="I37" i="1"/>
  <c r="H36" i="5"/>
  <c r="K36" i="1"/>
  <c r="J35" i="1"/>
  <c r="J35" i="5" s="1"/>
  <c r="H29" i="5"/>
  <c r="I30" i="1"/>
  <c r="J28" i="1"/>
  <c r="J28" i="5" s="1"/>
  <c r="K29" i="1"/>
  <c r="F27" i="5"/>
  <c r="G53" i="5"/>
  <c r="J82" i="1"/>
  <c r="J82" i="5" s="1"/>
  <c r="K83" i="1"/>
  <c r="I84" i="1"/>
  <c r="H83" i="5"/>
  <c r="H34" i="5"/>
  <c r="K34" i="1"/>
  <c r="I35" i="1"/>
  <c r="J33" i="1"/>
  <c r="J33" i="5" s="1"/>
  <c r="G48" i="5"/>
  <c r="G25" i="5"/>
  <c r="F43" i="5"/>
  <c r="H69" i="5"/>
  <c r="I70" i="1"/>
  <c r="J68" i="1"/>
  <c r="J68" i="5" s="1"/>
  <c r="K69" i="1"/>
  <c r="G42" i="5"/>
  <c r="G67" i="5"/>
  <c r="G32" i="5"/>
  <c r="H31" i="5"/>
  <c r="J30" i="1"/>
  <c r="J30" i="5" s="1"/>
  <c r="K31" i="1"/>
  <c r="I32" i="1"/>
  <c r="F38" i="5"/>
  <c r="J63" i="1"/>
  <c r="J63" i="5" s="1"/>
  <c r="I65" i="1"/>
  <c r="H64" i="5"/>
  <c r="K64" i="1"/>
  <c r="G85" i="5"/>
  <c r="H46" i="5"/>
  <c r="I47" i="1"/>
  <c r="K46" i="1"/>
  <c r="J45" i="1"/>
  <c r="J45" i="5" s="1"/>
  <c r="G64" i="5"/>
  <c r="J66" i="1"/>
  <c r="J66" i="5" s="1"/>
  <c r="K67" i="1"/>
  <c r="I68" i="1"/>
  <c r="H67" i="5"/>
  <c r="F44" i="5"/>
  <c r="G80" i="5"/>
  <c r="G44" i="5"/>
  <c r="G74" i="5"/>
  <c r="G41" i="5"/>
  <c r="G73" i="5"/>
  <c r="J67" i="1"/>
  <c r="J67" i="5" s="1"/>
  <c r="K68" i="1"/>
  <c r="H68" i="5"/>
  <c r="I69" i="1"/>
  <c r="F69" i="5"/>
  <c r="F53" i="5"/>
  <c r="K47" i="1"/>
  <c r="J46" i="1"/>
  <c r="J46" i="5" s="1"/>
  <c r="I48" i="1"/>
  <c r="H47" i="5"/>
  <c r="G26" i="5"/>
  <c r="I73" i="1"/>
  <c r="H72" i="5"/>
  <c r="K72" i="1"/>
  <c r="J71" i="1"/>
  <c r="J71" i="5" s="1"/>
  <c r="J70" i="1"/>
  <c r="J70" i="5" s="1"/>
  <c r="I72" i="1"/>
  <c r="H71" i="5"/>
  <c r="K71" i="1"/>
  <c r="G63" i="5"/>
  <c r="F59" i="5"/>
  <c r="K59" i="1"/>
  <c r="J58" i="1"/>
  <c r="J58" i="5" s="1"/>
  <c r="H59" i="5"/>
  <c r="I60" i="1"/>
  <c r="G39" i="5"/>
  <c r="G36" i="5"/>
  <c r="G51" i="5"/>
  <c r="F34" i="5"/>
  <c r="K42" i="1"/>
  <c r="J41" i="1"/>
  <c r="J41" i="5" s="1"/>
  <c r="H42" i="5"/>
  <c r="I43" i="1"/>
  <c r="H57" i="5"/>
  <c r="I58" i="1"/>
  <c r="J56" i="1"/>
  <c r="J56" i="5" s="1"/>
  <c r="K57" i="1"/>
  <c r="G57" i="5"/>
  <c r="G66" i="5"/>
  <c r="F85" i="5"/>
  <c r="G82" i="5"/>
  <c r="H38" i="5"/>
  <c r="J37" i="1"/>
  <c r="J37" i="5" s="1"/>
  <c r="K38" i="1"/>
  <c r="I39" i="1"/>
  <c r="G83" i="5"/>
  <c r="H84" i="5"/>
  <c r="K84" i="1"/>
  <c r="J83" i="1"/>
  <c r="J83" i="5" s="1"/>
  <c r="I85" i="1"/>
  <c r="G58" i="5"/>
  <c r="G52" i="5"/>
  <c r="F65" i="5"/>
  <c r="I57" i="1"/>
  <c r="K56" i="1"/>
  <c r="H56" i="5"/>
  <c r="J55" i="1"/>
  <c r="J55" i="5" s="1"/>
  <c r="F39" i="5"/>
  <c r="F45" i="5"/>
  <c r="F31" i="5"/>
  <c r="G35" i="5"/>
  <c r="G81" i="5"/>
  <c r="H30" i="5"/>
  <c r="K30" i="1"/>
  <c r="J29" i="1"/>
  <c r="J29" i="5" s="1"/>
  <c r="I31" i="1"/>
  <c r="G40" i="5"/>
  <c r="F72" i="5"/>
  <c r="K81" i="1"/>
  <c r="J80" i="1"/>
  <c r="J80" i="5" s="1"/>
  <c r="H81" i="5"/>
  <c r="I82" i="1"/>
  <c r="H45" i="5"/>
  <c r="J44" i="1"/>
  <c r="J44" i="5" s="1"/>
  <c r="I46" i="1"/>
  <c r="K45" i="1"/>
  <c r="H77" i="5"/>
  <c r="K77" i="1"/>
  <c r="I78" i="1"/>
  <c r="J76" i="1"/>
  <c r="J76" i="5" s="1"/>
  <c r="F82" i="5"/>
  <c r="F64" i="5"/>
  <c r="F30" i="5"/>
  <c r="F77" i="5"/>
  <c r="F81" i="5"/>
  <c r="J69" i="1"/>
  <c r="J69" i="5" s="1"/>
  <c r="H70" i="5"/>
  <c r="K70" i="1"/>
  <c r="I71" i="1"/>
  <c r="G69" i="5"/>
  <c r="F61" i="5"/>
  <c r="G50" i="5"/>
  <c r="H35" i="5"/>
  <c r="K35" i="1"/>
  <c r="J34" i="1"/>
  <c r="J34" i="5" s="1"/>
  <c r="I36" i="1"/>
  <c r="K54" i="1"/>
  <c r="J53" i="1"/>
  <c r="J53" i="5" s="1"/>
  <c r="H54" i="5"/>
  <c r="I55" i="1"/>
  <c r="F35" i="5"/>
  <c r="H74" i="5"/>
  <c r="K74" i="1"/>
  <c r="J73" i="1"/>
  <c r="J73" i="5" s="1"/>
  <c r="I75" i="1"/>
  <c r="F70" i="5"/>
  <c r="G37" i="5"/>
  <c r="F71" i="5"/>
  <c r="G55" i="5"/>
  <c r="H51" i="5"/>
  <c r="I52" i="1"/>
  <c r="K51" i="1"/>
  <c r="J50" i="1"/>
  <c r="J50" i="5" s="1"/>
  <c r="F41" i="5"/>
  <c r="H37" i="5"/>
  <c r="I38" i="1"/>
  <c r="K37" i="1"/>
  <c r="J36" i="1"/>
  <c r="J36" i="5" s="1"/>
  <c r="G68" i="5"/>
  <c r="F57" i="5"/>
  <c r="J78" i="1"/>
  <c r="J78" i="5" s="1"/>
  <c r="I80" i="1"/>
  <c r="H79" i="5"/>
  <c r="K79" i="1"/>
  <c r="F49" i="5"/>
  <c r="H65" i="5"/>
  <c r="K65" i="1"/>
  <c r="I66" i="1"/>
  <c r="J64" i="1"/>
  <c r="J64" i="5" s="1"/>
  <c r="G43" i="5"/>
  <c r="F80" i="5"/>
  <c r="I81" i="1"/>
  <c r="H80" i="5"/>
  <c r="K80" i="1"/>
  <c r="J79" i="1"/>
  <c r="J79" i="5" s="1"/>
  <c r="I63" i="1"/>
  <c r="K62" i="1"/>
  <c r="J61" i="1"/>
  <c r="J61" i="5" s="1"/>
  <c r="H62" i="5"/>
  <c r="G84" i="5"/>
  <c r="I62" i="1"/>
  <c r="H61" i="5"/>
  <c r="K61" i="1"/>
  <c r="J60" i="1"/>
  <c r="J60" i="5" s="1"/>
  <c r="G59" i="5"/>
  <c r="K76" i="1"/>
  <c r="J75" i="1"/>
  <c r="J75" i="5" s="1"/>
  <c r="I77" i="1"/>
  <c r="H76" i="5"/>
  <c r="K63" i="1"/>
  <c r="I64" i="1"/>
  <c r="H63" i="5"/>
  <c r="J62" i="1"/>
  <c r="J62" i="5" s="1"/>
  <c r="F84" i="5"/>
  <c r="G49" i="5"/>
  <c r="F36" i="5"/>
  <c r="F60" i="5"/>
  <c r="H52" i="5"/>
  <c r="J51" i="1"/>
  <c r="J51" i="5" s="1"/>
  <c r="K52" i="1"/>
  <c r="I53" i="1"/>
  <c r="G56" i="5"/>
  <c r="G78" i="5"/>
  <c r="F73" i="5"/>
  <c r="G29" i="5"/>
  <c r="F46" i="5"/>
  <c r="F47" i="5"/>
  <c r="F51" i="5"/>
  <c r="I67" i="1"/>
  <c r="K66" i="1"/>
  <c r="J65" i="1"/>
  <c r="J65" i="5" s="1"/>
  <c r="H66" i="5"/>
  <c r="F54" i="5"/>
  <c r="H53" i="5"/>
  <c r="J52" i="1"/>
  <c r="J52" i="5" s="1"/>
  <c r="K53" i="1"/>
  <c r="I54" i="1"/>
  <c r="F50" i="5"/>
  <c r="G45" i="5"/>
  <c r="F58" i="5"/>
  <c r="K79" i="5" l="1"/>
  <c r="K76" i="5"/>
  <c r="I71" i="5"/>
  <c r="I55" i="5"/>
  <c r="K70" i="5"/>
  <c r="I31" i="5"/>
  <c r="I54" i="5"/>
  <c r="K53" i="5"/>
  <c r="K30" i="5"/>
  <c r="K47" i="5"/>
  <c r="I37" i="5"/>
  <c r="I45" i="5"/>
  <c r="I38" i="5"/>
  <c r="I85" i="5"/>
  <c r="I32" i="5"/>
  <c r="I44" i="5"/>
  <c r="K80" i="5"/>
  <c r="I81" i="5"/>
  <c r="I51" i="5"/>
  <c r="K45" i="5"/>
  <c r="K71" i="5"/>
  <c r="I79" i="5"/>
  <c r="I46" i="5"/>
  <c r="K84" i="5"/>
  <c r="K46" i="5"/>
  <c r="K31" i="5"/>
  <c r="K58" i="5"/>
  <c r="I56" i="5"/>
  <c r="K44" i="5"/>
  <c r="I53" i="5"/>
  <c r="K61" i="5"/>
  <c r="K54" i="5"/>
  <c r="K57" i="5"/>
  <c r="I72" i="5"/>
  <c r="I47" i="5"/>
  <c r="K43" i="5"/>
  <c r="K41" i="5"/>
  <c r="I50" i="5"/>
  <c r="I34" i="5"/>
  <c r="I28" i="5"/>
  <c r="K52" i="5"/>
  <c r="I80" i="5"/>
  <c r="I36" i="5"/>
  <c r="I82" i="5"/>
  <c r="K27" i="5"/>
  <c r="K26" i="5"/>
  <c r="M26" i="1"/>
  <c r="M27" i="1" s="1"/>
  <c r="R26" i="1"/>
  <c r="I62" i="5"/>
  <c r="I75" i="5"/>
  <c r="K56" i="5"/>
  <c r="I39" i="5"/>
  <c r="I58" i="5"/>
  <c r="I60" i="5"/>
  <c r="K29" i="5"/>
  <c r="I42" i="5"/>
  <c r="I27" i="5"/>
  <c r="K51" i="5"/>
  <c r="K35" i="5"/>
  <c r="I57" i="5"/>
  <c r="K38" i="5"/>
  <c r="K72" i="5"/>
  <c r="K64" i="5"/>
  <c r="I35" i="5"/>
  <c r="K85" i="5"/>
  <c r="K49" i="5"/>
  <c r="K33" i="5"/>
  <c r="I64" i="5"/>
  <c r="I52" i="5"/>
  <c r="K74" i="5"/>
  <c r="K81" i="5"/>
  <c r="I43" i="5"/>
  <c r="K34" i="5"/>
  <c r="I30" i="5"/>
  <c r="I83" i="5"/>
  <c r="I40" i="5"/>
  <c r="I26" i="5"/>
  <c r="K63" i="5"/>
  <c r="I66" i="5"/>
  <c r="K59" i="5"/>
  <c r="I73" i="5"/>
  <c r="I69" i="5"/>
  <c r="I65" i="5"/>
  <c r="K69" i="5"/>
  <c r="K82" i="5"/>
  <c r="I33" i="5"/>
  <c r="K40" i="5"/>
  <c r="K75" i="5"/>
  <c r="I49" i="5"/>
  <c r="K62" i="5"/>
  <c r="K65" i="5"/>
  <c r="I78" i="5"/>
  <c r="I68" i="5"/>
  <c r="K39" i="5"/>
  <c r="K32" i="5"/>
  <c r="I29" i="5"/>
  <c r="K48" i="5"/>
  <c r="K60" i="5"/>
  <c r="K66" i="5"/>
  <c r="I77" i="5"/>
  <c r="I63" i="5"/>
  <c r="K77" i="5"/>
  <c r="K42" i="5"/>
  <c r="K68" i="5"/>
  <c r="K67" i="5"/>
  <c r="I70" i="5"/>
  <c r="I84" i="5"/>
  <c r="K36" i="5"/>
  <c r="I74" i="5"/>
  <c r="I41" i="5"/>
  <c r="I76" i="5"/>
  <c r="I61" i="5"/>
  <c r="I67" i="5"/>
  <c r="K37" i="5"/>
  <c r="I48" i="5"/>
  <c r="K83" i="5"/>
  <c r="I59" i="5"/>
  <c r="K73" i="5"/>
  <c r="K55" i="5"/>
  <c r="K50" i="5"/>
  <c r="K78" i="5"/>
  <c r="M28" i="1" l="1"/>
  <c r="R27" i="1"/>
  <c r="R28" i="1" l="1"/>
  <c r="M29" i="1"/>
  <c r="R29" i="1" l="1"/>
  <c r="M30" i="1"/>
  <c r="M31" i="1" l="1"/>
  <c r="R30" i="1"/>
  <c r="R31" i="1" l="1"/>
  <c r="M32" i="1"/>
  <c r="M33" i="1" l="1"/>
  <c r="R32" i="1"/>
  <c r="R33" i="1" l="1"/>
  <c r="M34" i="1"/>
  <c r="M35" i="1" l="1"/>
  <c r="R34" i="1"/>
  <c r="R35" i="1" l="1"/>
  <c r="M36" i="1"/>
  <c r="M37" i="1" l="1"/>
  <c r="R36" i="1"/>
  <c r="R37" i="1" l="1"/>
  <c r="M38" i="1"/>
  <c r="M39" i="1" l="1"/>
  <c r="R38" i="1"/>
  <c r="R39" i="1" l="1"/>
  <c r="M40" i="1"/>
  <c r="M41" i="1" l="1"/>
  <c r="R40" i="1"/>
  <c r="R41" i="1" l="1"/>
  <c r="M42" i="1"/>
  <c r="M43" i="1" l="1"/>
  <c r="R42" i="1"/>
  <c r="R43" i="1" l="1"/>
  <c r="M44" i="1"/>
  <c r="M45" i="1" l="1"/>
  <c r="R44" i="1"/>
  <c r="R45" i="1" l="1"/>
  <c r="M46" i="1"/>
  <c r="M47" i="1" l="1"/>
  <c r="R46" i="1"/>
  <c r="R47" i="1" l="1"/>
  <c r="M48" i="1"/>
  <c r="M49" i="1" l="1"/>
  <c r="R48" i="1"/>
  <c r="R49" i="1" l="1"/>
  <c r="M50" i="1"/>
  <c r="M51" i="1" l="1"/>
  <c r="R50" i="1"/>
  <c r="R51" i="1" l="1"/>
  <c r="M52" i="1"/>
  <c r="M53" i="1" l="1"/>
  <c r="R52" i="1"/>
  <c r="R53" i="1" l="1"/>
  <c r="M54" i="1"/>
  <c r="R54" i="1" l="1"/>
  <c r="M55" i="1"/>
  <c r="M56" i="1" l="1"/>
  <c r="R55" i="1"/>
  <c r="R56" i="1" l="1"/>
  <c r="M57" i="1"/>
  <c r="M58" i="1" l="1"/>
  <c r="R57" i="1"/>
  <c r="M59" i="1" l="1"/>
  <c r="R58" i="1"/>
  <c r="R59" i="1" l="1"/>
  <c r="M60" i="1"/>
  <c r="M61" i="1" l="1"/>
  <c r="R60" i="1"/>
  <c r="R61" i="1" l="1"/>
  <c r="M62" i="1"/>
  <c r="M63" i="1" l="1"/>
  <c r="R62" i="1"/>
  <c r="R63" i="1" l="1"/>
  <c r="M64" i="1"/>
  <c r="M65" i="1" l="1"/>
  <c r="R64" i="1"/>
  <c r="R65" i="1" l="1"/>
  <c r="M66" i="1"/>
  <c r="M67" i="1" l="1"/>
  <c r="R66" i="1"/>
  <c r="R67" i="1" l="1"/>
  <c r="M68" i="1"/>
  <c r="M69" i="1" l="1"/>
  <c r="R68" i="1"/>
  <c r="R69" i="1" l="1"/>
  <c r="M70" i="1"/>
  <c r="R70" i="1" l="1"/>
  <c r="M71" i="1"/>
  <c r="M72" i="1" l="1"/>
  <c r="R71" i="1"/>
  <c r="R72" i="1" l="1"/>
  <c r="M73" i="1"/>
  <c r="M74" i="1" l="1"/>
  <c r="R73" i="1"/>
  <c r="R74" i="1" l="1"/>
  <c r="M75" i="1"/>
  <c r="M76" i="1" l="1"/>
  <c r="R75" i="1"/>
  <c r="R76" i="1" l="1"/>
  <c r="M77" i="1"/>
  <c r="M78" i="1" l="1"/>
  <c r="R77" i="1"/>
  <c r="R78" i="1" l="1"/>
  <c r="M79" i="1"/>
  <c r="M80" i="1" l="1"/>
  <c r="R79" i="1"/>
  <c r="R80" i="1" l="1"/>
  <c r="M81" i="1"/>
  <c r="M82" i="1" l="1"/>
  <c r="R81" i="1"/>
  <c r="R82" i="1" l="1"/>
  <c r="M83" i="1"/>
  <c r="M84" i="1" l="1"/>
  <c r="R83" i="1"/>
  <c r="R84" i="1" l="1"/>
  <c r="M85" i="1"/>
  <c r="R85" i="1" l="1"/>
  <c r="L25" i="1"/>
  <c r="P25" i="1"/>
  <c r="Q25" i="1"/>
  <c r="L26" i="1"/>
  <c r="N26" i="1"/>
  <c r="O26" i="1"/>
  <c r="Q26" i="1"/>
  <c r="S26" i="1"/>
  <c r="T26" i="1"/>
  <c r="L27" i="1"/>
  <c r="N27" i="1"/>
  <c r="O27" i="1"/>
  <c r="Q27" i="1"/>
  <c r="S27" i="1"/>
  <c r="T27" i="1"/>
  <c r="L28" i="1"/>
  <c r="N28" i="1"/>
  <c r="O28" i="1"/>
  <c r="Q28" i="1"/>
  <c r="S28" i="1"/>
  <c r="T28" i="1"/>
  <c r="L29" i="1"/>
  <c r="N29" i="1"/>
  <c r="O29" i="1"/>
  <c r="Q29" i="1"/>
  <c r="S29" i="1"/>
  <c r="T29" i="1"/>
  <c r="L30" i="1"/>
  <c r="N30" i="1"/>
  <c r="O30" i="1"/>
  <c r="Q30" i="1"/>
  <c r="S30" i="1"/>
  <c r="T30" i="1"/>
  <c r="L31" i="1"/>
  <c r="N31" i="1"/>
  <c r="O31" i="1"/>
  <c r="Q31" i="1"/>
  <c r="S31" i="1"/>
  <c r="T31" i="1"/>
  <c r="L32" i="1"/>
  <c r="N32" i="1"/>
  <c r="O32" i="1"/>
  <c r="Q32" i="1"/>
  <c r="S32" i="1"/>
  <c r="T32" i="1"/>
  <c r="L33" i="1"/>
  <c r="N33" i="1"/>
  <c r="O33" i="1"/>
  <c r="Q33" i="1"/>
  <c r="S33" i="1"/>
  <c r="T33" i="1"/>
  <c r="L34" i="1"/>
  <c r="N34" i="1"/>
  <c r="O34" i="1"/>
  <c r="Q34" i="1"/>
  <c r="S34" i="1"/>
  <c r="T34" i="1"/>
  <c r="L35" i="1"/>
  <c r="N35" i="1"/>
  <c r="O35" i="1"/>
  <c r="Q35" i="1"/>
  <c r="S35" i="1"/>
  <c r="T35" i="1"/>
  <c r="L36" i="1"/>
  <c r="N36" i="1"/>
  <c r="O36" i="1"/>
  <c r="Q36" i="1"/>
  <c r="S36" i="1"/>
  <c r="T36" i="1"/>
  <c r="L37" i="1"/>
  <c r="N37" i="1"/>
  <c r="O37" i="1"/>
  <c r="Q37" i="1"/>
  <c r="S37" i="1"/>
  <c r="T37" i="1"/>
  <c r="L38" i="1"/>
  <c r="N38" i="1"/>
  <c r="O38" i="1"/>
  <c r="Q38" i="1"/>
  <c r="S38" i="1"/>
  <c r="T38" i="1"/>
  <c r="L39" i="1"/>
  <c r="N39" i="1"/>
  <c r="O39" i="1"/>
  <c r="Q39" i="1"/>
  <c r="S39" i="1"/>
  <c r="T39" i="1"/>
  <c r="L40" i="1"/>
  <c r="N40" i="1"/>
  <c r="O40" i="1"/>
  <c r="Q40" i="1"/>
  <c r="S40" i="1"/>
  <c r="T40" i="1"/>
  <c r="L41" i="1"/>
  <c r="N41" i="1"/>
  <c r="O41" i="1"/>
  <c r="Q41" i="1"/>
  <c r="S41" i="1"/>
  <c r="T41" i="1"/>
  <c r="L42" i="1"/>
  <c r="N42" i="1"/>
  <c r="O42" i="1"/>
  <c r="Q42" i="1"/>
  <c r="S42" i="1"/>
  <c r="T42" i="1"/>
  <c r="L43" i="1"/>
  <c r="N43" i="1"/>
  <c r="O43" i="1"/>
  <c r="Q43" i="1"/>
  <c r="S43" i="1"/>
  <c r="T43" i="1"/>
  <c r="L44" i="1"/>
  <c r="N44" i="1"/>
  <c r="O44" i="1"/>
  <c r="Q44" i="1"/>
  <c r="S44" i="1"/>
  <c r="T44" i="1"/>
  <c r="L45" i="1"/>
  <c r="N45" i="1"/>
  <c r="O45" i="1"/>
  <c r="Q45" i="1"/>
  <c r="S45" i="1"/>
  <c r="T45" i="1"/>
  <c r="L46" i="1"/>
  <c r="N46" i="1"/>
  <c r="O46" i="1"/>
  <c r="Q46" i="1"/>
  <c r="S46" i="1"/>
  <c r="T46" i="1"/>
  <c r="L47" i="1"/>
  <c r="N47" i="1"/>
  <c r="O47" i="1"/>
  <c r="Q47" i="1"/>
  <c r="S47" i="1"/>
  <c r="T47" i="1"/>
  <c r="L48" i="1"/>
  <c r="N48" i="1"/>
  <c r="O48" i="1"/>
  <c r="Q48" i="1"/>
  <c r="S48" i="1"/>
  <c r="T48" i="1"/>
  <c r="L49" i="1"/>
  <c r="N49" i="1"/>
  <c r="O49" i="1"/>
  <c r="Q49" i="1"/>
  <c r="S49" i="1"/>
  <c r="T49" i="1"/>
  <c r="L50" i="1"/>
  <c r="N50" i="1"/>
  <c r="O50" i="1"/>
  <c r="Q50" i="1"/>
  <c r="S50" i="1"/>
  <c r="T50" i="1"/>
  <c r="L51" i="1"/>
  <c r="N51" i="1"/>
  <c r="O51" i="1"/>
  <c r="Q51" i="1"/>
  <c r="S51" i="1"/>
  <c r="T51" i="1"/>
  <c r="L52" i="1"/>
  <c r="N52" i="1"/>
  <c r="O52" i="1"/>
  <c r="Q52" i="1"/>
  <c r="S52" i="1"/>
  <c r="T52" i="1"/>
  <c r="L53" i="1"/>
  <c r="N53" i="1"/>
  <c r="O53" i="1"/>
  <c r="Q53" i="1"/>
  <c r="S53" i="1"/>
  <c r="T53" i="1"/>
  <c r="L54" i="1"/>
  <c r="N54" i="1"/>
  <c r="O54" i="1"/>
  <c r="Q54" i="1"/>
  <c r="S54" i="1"/>
  <c r="T54" i="1"/>
  <c r="L55" i="1"/>
  <c r="N55" i="1"/>
  <c r="O55" i="1"/>
  <c r="Q55" i="1"/>
  <c r="S55" i="1"/>
  <c r="T55" i="1"/>
  <c r="L56" i="1"/>
  <c r="N56" i="1"/>
  <c r="O56" i="1"/>
  <c r="Q56" i="1"/>
  <c r="S56" i="1"/>
  <c r="T56" i="1"/>
  <c r="L57" i="1"/>
  <c r="N57" i="1"/>
  <c r="O57" i="1"/>
  <c r="Q57" i="1"/>
  <c r="S57" i="1"/>
  <c r="T57" i="1"/>
  <c r="L58" i="1"/>
  <c r="N58" i="1"/>
  <c r="O58" i="1"/>
  <c r="Q58" i="1"/>
  <c r="S58" i="1"/>
  <c r="T58" i="1"/>
  <c r="L59" i="1"/>
  <c r="N59" i="1"/>
  <c r="O59" i="1"/>
  <c r="Q59" i="1"/>
  <c r="S59" i="1"/>
  <c r="T59" i="1"/>
  <c r="L60" i="1"/>
  <c r="N60" i="1"/>
  <c r="O60" i="1"/>
  <c r="Q60" i="1"/>
  <c r="S60" i="1"/>
  <c r="T60" i="1"/>
  <c r="L61" i="1"/>
  <c r="N61" i="1"/>
  <c r="O61" i="1"/>
  <c r="Q61" i="1"/>
  <c r="S61" i="1"/>
  <c r="T61" i="1"/>
  <c r="L62" i="1"/>
  <c r="N62" i="1"/>
  <c r="O62" i="1"/>
  <c r="Q62" i="1"/>
  <c r="S62" i="1"/>
  <c r="T62" i="1"/>
  <c r="L63" i="1"/>
  <c r="N63" i="1"/>
  <c r="O63" i="1"/>
  <c r="Q63" i="1"/>
  <c r="S63" i="1"/>
  <c r="T63" i="1"/>
  <c r="L64" i="1"/>
  <c r="N64" i="1"/>
  <c r="O64" i="1"/>
  <c r="Q64" i="1"/>
  <c r="S64" i="1"/>
  <c r="T64" i="1"/>
  <c r="L65" i="1"/>
  <c r="N65" i="1"/>
  <c r="O65" i="1"/>
  <c r="Q65" i="1"/>
  <c r="S65" i="1"/>
  <c r="T65" i="1"/>
  <c r="L66" i="1"/>
  <c r="N66" i="1"/>
  <c r="O66" i="1"/>
  <c r="Q66" i="1"/>
  <c r="S66" i="1"/>
  <c r="T66" i="1"/>
  <c r="L67" i="1"/>
  <c r="N67" i="1"/>
  <c r="O67" i="1"/>
  <c r="Q67" i="1"/>
  <c r="S67" i="1"/>
  <c r="T67" i="1"/>
  <c r="L68" i="1"/>
  <c r="N68" i="1"/>
  <c r="O68" i="1"/>
  <c r="Q68" i="1"/>
  <c r="S68" i="1"/>
  <c r="T68" i="1"/>
  <c r="L69" i="1"/>
  <c r="N69" i="1"/>
  <c r="O69" i="1"/>
  <c r="Q69" i="1"/>
  <c r="S69" i="1"/>
  <c r="T69" i="1"/>
  <c r="L70" i="1"/>
  <c r="N70" i="1"/>
  <c r="O70" i="1"/>
  <c r="Q70" i="1"/>
  <c r="S70" i="1"/>
  <c r="T70" i="1"/>
  <c r="L71" i="1"/>
  <c r="N71" i="1"/>
  <c r="O71" i="1"/>
  <c r="Q71" i="1"/>
  <c r="S71" i="1"/>
  <c r="T71" i="1"/>
  <c r="L72" i="1"/>
  <c r="N72" i="1"/>
  <c r="O72" i="1"/>
  <c r="Q72" i="1"/>
  <c r="S72" i="1"/>
  <c r="T72" i="1"/>
  <c r="L73" i="1"/>
  <c r="N73" i="1"/>
  <c r="O73" i="1"/>
  <c r="Q73" i="1"/>
  <c r="S73" i="1"/>
  <c r="T73" i="1"/>
  <c r="L74" i="1"/>
  <c r="N74" i="1"/>
  <c r="O74" i="1"/>
  <c r="Q74" i="1"/>
  <c r="S74" i="1"/>
  <c r="T74" i="1"/>
  <c r="L75" i="1"/>
  <c r="N75" i="1"/>
  <c r="O75" i="1"/>
  <c r="Q75" i="1"/>
  <c r="S75" i="1"/>
  <c r="T75" i="1"/>
  <c r="L76" i="1"/>
  <c r="N76" i="1"/>
  <c r="O76" i="1"/>
  <c r="Q76" i="1"/>
  <c r="S76" i="1"/>
  <c r="T76" i="1"/>
  <c r="L77" i="1"/>
  <c r="N77" i="1"/>
  <c r="O77" i="1"/>
  <c r="Q77" i="1"/>
  <c r="S77" i="1"/>
  <c r="T77" i="1"/>
  <c r="L78" i="1"/>
  <c r="N78" i="1"/>
  <c r="O78" i="1"/>
  <c r="Q78" i="1"/>
  <c r="S78" i="1"/>
  <c r="T78" i="1"/>
  <c r="L79" i="1"/>
  <c r="N79" i="1"/>
  <c r="O79" i="1"/>
  <c r="Q79" i="1"/>
  <c r="S79" i="1"/>
  <c r="T79" i="1"/>
  <c r="L80" i="1"/>
  <c r="N80" i="1"/>
  <c r="O80" i="1"/>
  <c r="Q80" i="1"/>
  <c r="S80" i="1"/>
  <c r="T80" i="1"/>
  <c r="L81" i="1"/>
  <c r="N81" i="1"/>
  <c r="O81" i="1"/>
  <c r="Q81" i="1"/>
  <c r="S81" i="1"/>
  <c r="T81" i="1"/>
  <c r="L82" i="1"/>
  <c r="N82" i="1"/>
  <c r="O82" i="1"/>
  <c r="Q82" i="1"/>
  <c r="S82" i="1"/>
  <c r="T82" i="1"/>
  <c r="L83" i="1"/>
  <c r="N83" i="1"/>
  <c r="O83" i="1"/>
  <c r="Q83" i="1"/>
  <c r="S83" i="1"/>
  <c r="T83" i="1"/>
  <c r="L84" i="1"/>
  <c r="N84" i="1"/>
  <c r="O84" i="1"/>
  <c r="Q84" i="1"/>
  <c r="S84" i="1"/>
  <c r="T84" i="1"/>
  <c r="L85" i="1"/>
  <c r="N85" i="1"/>
  <c r="Q85" i="1"/>
  <c r="S85" i="1"/>
  <c r="T85" i="1"/>
  <c r="K86" i="1"/>
  <c r="L87" i="1"/>
  <c r="O87" i="1"/>
  <c r="F88" i="1"/>
  <c r="K88" i="1"/>
  <c r="Q88" i="1"/>
  <c r="F89" i="1"/>
  <c r="F90" i="1"/>
  <c r="F91" i="1"/>
  <c r="M91" i="1"/>
  <c r="F92" i="1"/>
  <c r="F93" i="1"/>
  <c r="F94" i="1"/>
  <c r="F95" i="1"/>
  <c r="F96" i="1"/>
  <c r="N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F88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Массив результатов расчета поля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Q8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Эффективный коэффициент размножения kэф</t>
        </r>
      </text>
    </comment>
    <comment ref="M91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Точность выхода из итераций</t>
        </r>
      </text>
    </comment>
  </commentList>
</comments>
</file>

<file path=xl/sharedStrings.xml><?xml version="1.0" encoding="utf-8"?>
<sst xmlns="http://schemas.openxmlformats.org/spreadsheetml/2006/main" count="141" uniqueCount="101">
  <si>
    <t>m</t>
  </si>
  <si>
    <t>D</t>
  </si>
  <si>
    <t>A</t>
  </si>
  <si>
    <t>B</t>
  </si>
  <si>
    <t>C</t>
  </si>
  <si>
    <t>S</t>
  </si>
  <si>
    <r>
      <t>S</t>
    </r>
    <r>
      <rPr>
        <vertAlign val="subscript"/>
        <sz val="14"/>
        <color theme="1"/>
        <rFont val="Calibri"/>
        <family val="2"/>
        <charset val="204"/>
        <scheme val="minor"/>
      </rPr>
      <t>2</t>
    </r>
  </si>
  <si>
    <r>
      <rPr>
        <sz val="14"/>
        <color theme="1"/>
        <rFont val="Calibri"/>
        <family val="2"/>
        <charset val="204"/>
      </rPr>
      <t>α</t>
    </r>
    <r>
      <rPr>
        <vertAlign val="subscript"/>
        <sz val="14"/>
        <color theme="1"/>
        <rFont val="Calibri"/>
        <family val="2"/>
        <charset val="204"/>
      </rPr>
      <t>2</t>
    </r>
  </si>
  <si>
    <r>
      <rPr>
        <sz val="14"/>
        <color theme="1"/>
        <rFont val="Calibri"/>
        <family val="2"/>
        <charset val="204"/>
      </rPr>
      <t>β</t>
    </r>
    <r>
      <rPr>
        <vertAlign val="subscript"/>
        <sz val="14"/>
        <color theme="1"/>
        <rFont val="Calibri"/>
        <family val="2"/>
        <charset val="204"/>
      </rPr>
      <t>2</t>
    </r>
  </si>
  <si>
    <t>h</t>
  </si>
  <si>
    <t>н</t>
  </si>
  <si>
    <t>а</t>
  </si>
  <si>
    <t>ч</t>
  </si>
  <si>
    <t>л</t>
  </si>
  <si>
    <t>ь</t>
  </si>
  <si>
    <t>ы</t>
  </si>
  <si>
    <t>е</t>
  </si>
  <si>
    <t>з</t>
  </si>
  <si>
    <t>и</t>
  </si>
  <si>
    <t>я</t>
  </si>
  <si>
    <t>ВВЭР</t>
  </si>
  <si>
    <t>ДВУХГРУППОВЫЕ КОНСТАНТЫ</t>
  </si>
  <si>
    <t>№</t>
  </si>
  <si>
    <t>Dt</t>
  </si>
  <si>
    <t>(Sigma_A)t</t>
  </si>
  <si>
    <t>(NuF*SigmaF)t</t>
  </si>
  <si>
    <t>РБМК</t>
  </si>
  <si>
    <t>,</t>
  </si>
  <si>
    <t>РАСЧЕТ</t>
  </si>
  <si>
    <t>_______________________________________________</t>
  </si>
  <si>
    <t>Идентификация</t>
  </si>
  <si>
    <t>Макросы</t>
  </si>
  <si>
    <t>Владелец</t>
  </si>
  <si>
    <t>Разработчик</t>
  </si>
  <si>
    <t>Меню</t>
  </si>
  <si>
    <t xml:space="preserve">Пользователь </t>
  </si>
  <si>
    <t>Дата коррекции</t>
  </si>
  <si>
    <t>Имя файла</t>
  </si>
  <si>
    <t xml:space="preserve">___________________________  </t>
  </si>
  <si>
    <t>Параметры</t>
  </si>
  <si>
    <t>(предположения)</t>
  </si>
  <si>
    <t xml:space="preserve">___________________________ </t>
  </si>
  <si>
    <t>Карта модели</t>
  </si>
  <si>
    <t>Модель</t>
  </si>
  <si>
    <t>Входной вектор</t>
  </si>
  <si>
    <t>Вектор решений</t>
  </si>
  <si>
    <t>Вектор параметров</t>
  </si>
  <si>
    <t>Выходной вектор</t>
  </si>
  <si>
    <t>Формулы</t>
  </si>
  <si>
    <t>База данных</t>
  </si>
  <si>
    <t>Проекция</t>
  </si>
  <si>
    <t>Имена</t>
  </si>
  <si>
    <t>Цыганов А.А.</t>
  </si>
  <si>
    <t>Расчет реактора</t>
  </si>
  <si>
    <t>Лист1!$C$1:$C$2</t>
  </si>
  <si>
    <t>Лист1!$E$20</t>
  </si>
  <si>
    <t>типы реакторов</t>
  </si>
  <si>
    <t>шаг</t>
  </si>
  <si>
    <t>Лист1!$B$25:$B$85</t>
  </si>
  <si>
    <t>начальные значения</t>
  </si>
  <si>
    <t>отсутствуют</t>
  </si>
  <si>
    <t>отсетствует</t>
  </si>
  <si>
    <t>Элементы управления формы</t>
  </si>
  <si>
    <t>Поле со списком</t>
  </si>
  <si>
    <t>Полоса прокрутки</t>
  </si>
  <si>
    <t>$E$6</t>
  </si>
  <si>
    <t>выбранный тип реактора , устанавливается Полеи со списком</t>
  </si>
  <si>
    <t>Лист1!$E$25:$E$85</t>
  </si>
  <si>
    <t>состояние ячейки, устанавливается Полеи со списком</t>
  </si>
  <si>
    <t>ВВЭР!$C$43</t>
  </si>
  <si>
    <t>РБМК!$C$23</t>
  </si>
  <si>
    <t>состояние ячейки, устанавливается полосой проктутки</t>
  </si>
  <si>
    <t>Data</t>
  </si>
  <si>
    <t>область</t>
  </si>
  <si>
    <t>ddd</t>
  </si>
  <si>
    <t>Книга</t>
  </si>
  <si>
    <t>лист ВВЭР</t>
  </si>
  <si>
    <t>лист РБМК</t>
  </si>
  <si>
    <t>ИНДЕКС(ДВССЫЛ(ИНДЕКС(Лист1!$C$1:$C$2;Лист1!$E$6;1)&amp;"!Data");;1)</t>
  </si>
  <si>
    <t>РБМК!$A$3:$D$24</t>
  </si>
  <si>
    <t>ВВЭР!$A$3:$D$44</t>
  </si>
  <si>
    <t>диапазон</t>
  </si>
  <si>
    <t>Лист1!$C$25:$T$85</t>
  </si>
  <si>
    <t>основной расчет</t>
  </si>
  <si>
    <t>Лист1!$L$87</t>
  </si>
  <si>
    <t>Лист1!$O$87</t>
  </si>
  <si>
    <t>для нормировки</t>
  </si>
  <si>
    <t>Лист1!$C$88:$F$148</t>
  </si>
  <si>
    <t>для графиков</t>
  </si>
  <si>
    <t>НАСТРОЙКА</t>
  </si>
  <si>
    <t>Расчет реактор_2023-10-15</t>
  </si>
  <si>
    <t>φ</t>
  </si>
  <si>
    <t>размер</t>
  </si>
  <si>
    <t>шаг+1</t>
  </si>
  <si>
    <t>Загрузка</t>
  </si>
  <si>
    <t>φ0(x)</t>
  </si>
  <si>
    <t>Начало</t>
  </si>
  <si>
    <t>Итог</t>
  </si>
  <si>
    <t>Один элемент до деления</t>
  </si>
  <si>
    <t>После деления</t>
  </si>
  <si>
    <t>Реальная 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</si>
</sst>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3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vertAlign val="subscript"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</font>
    <font>
      <vertAlign val="subscript"/>
      <sz val="14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FF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16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7" fillId="0" borderId="0" xfId="0" applyFont="1"/>
    <xf numFmtId="0" fontId="8" fillId="0" borderId="0" xfId="0" applyFont="1"/>
    <xf numFmtId="0" fontId="6" fillId="0" borderId="0" xfId="0" applyFont="1"/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11" fillId="0" borderId="4" xfId="0" applyFont="1" applyBorder="1" applyProtection="1">
      <protection hidden="1"/>
    </xf>
    <xf numFmtId="0" fontId="11" fillId="0" borderId="2" xfId="0" applyFont="1" applyBorder="1" applyProtection="1">
      <protection hidden="1"/>
    </xf>
    <xf numFmtId="0" fontId="11" fillId="0" borderId="2" xfId="0" applyFont="1" applyBorder="1"/>
    <xf numFmtId="0" fontId="11" fillId="0" borderId="0" xfId="0" applyFont="1"/>
    <xf numFmtId="0" fontId="11" fillId="0" borderId="4" xfId="0" applyFont="1" applyBorder="1"/>
    <xf numFmtId="0" fontId="11" fillId="0" borderId="1" xfId="0" applyFont="1" applyBorder="1" applyProtection="1">
      <protection locked="0"/>
    </xf>
    <xf numFmtId="0" fontId="1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Лист1!$D$87</c:f>
              <c:strCache>
                <c:ptCount val="1"/>
                <c:pt idx="0">
                  <c:v>Итог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Лист1!$C$88:$C$148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Лист1!$D$88:$D$148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78-46FD-9A68-EAA3EBD1414B}"/>
            </c:ext>
          </c:extLst>
        </c:ser>
        <c:ser>
          <c:idx val="2"/>
          <c:order val="1"/>
          <c:tx>
            <c:strRef>
              <c:f>Лист1!$F$87</c:f>
              <c:strCache>
                <c:ptCount val="1"/>
                <c:pt idx="0">
                  <c:v>Начало</c:v>
                </c:pt>
              </c:strCache>
            </c:strRef>
          </c:tx>
          <c:xVal>
            <c:numRef>
              <c:f>Лист1!$C$88:$C$148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Лист1!$F$88:$F$148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0.99999999999999967</c:v>
                </c:pt>
                <c:pt idx="38">
                  <c:v>0.99999999999999967</c:v>
                </c:pt>
                <c:pt idx="39">
                  <c:v>0.99999999999999967</c:v>
                </c:pt>
                <c:pt idx="40">
                  <c:v>0.99999999999999967</c:v>
                </c:pt>
                <c:pt idx="41">
                  <c:v>0.99999999999999967</c:v>
                </c:pt>
                <c:pt idx="42">
                  <c:v>0.99999999999999967</c:v>
                </c:pt>
                <c:pt idx="43">
                  <c:v>0.99999999999999967</c:v>
                </c:pt>
                <c:pt idx="44">
                  <c:v>0.99999999999999967</c:v>
                </c:pt>
                <c:pt idx="45">
                  <c:v>0.99999999999999967</c:v>
                </c:pt>
                <c:pt idx="46">
                  <c:v>0.99999999999999967</c:v>
                </c:pt>
                <c:pt idx="47">
                  <c:v>0.99999999999999967</c:v>
                </c:pt>
                <c:pt idx="48">
                  <c:v>0.99999999999999967</c:v>
                </c:pt>
                <c:pt idx="49">
                  <c:v>0.99999999999999989</c:v>
                </c:pt>
                <c:pt idx="50">
                  <c:v>0.99999999999999989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78-46FD-9A68-EAA3EBD14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41568"/>
        <c:axId val="304342144"/>
      </c:scatterChart>
      <c:valAx>
        <c:axId val="30434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4342144"/>
        <c:crosses val="autoZero"/>
        <c:crossBetween val="midCat"/>
      </c:valAx>
      <c:valAx>
        <c:axId val="30434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34156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16" fmlaLink="$E$6" fmlaRange="$C$1:$C$2" noThreeD="1" sel="1" val="0"/>
</file>

<file path=xl/ctrlProps/ctrlProp10.xml><?xml version="1.0" encoding="utf-8"?>
<formControlPr xmlns="http://schemas.microsoft.com/office/spreadsheetml/2009/9/main" objectType="Drop" dropStyle="combo" dx="16" fmlaLink="$E$33" fmlaRange="ddd" noThreeD="1" sel="1" val="0"/>
</file>

<file path=xl/ctrlProps/ctrlProp11.xml><?xml version="1.0" encoding="utf-8"?>
<formControlPr xmlns="http://schemas.microsoft.com/office/spreadsheetml/2009/9/main" objectType="Drop" dropStyle="combo" dx="16" fmlaLink="$E$74" fmlaRange="ddd" noThreeD="1" sel="1" val="0"/>
</file>

<file path=xl/ctrlProps/ctrlProp12.xml><?xml version="1.0" encoding="utf-8"?>
<formControlPr xmlns="http://schemas.microsoft.com/office/spreadsheetml/2009/9/main" objectType="Drop" dropStyle="combo" dx="16" fmlaLink="$E$76" fmlaRange="ddd" noThreeD="1" sel="1" val="0"/>
</file>

<file path=xl/ctrlProps/ctrlProp13.xml><?xml version="1.0" encoding="utf-8"?>
<formControlPr xmlns="http://schemas.microsoft.com/office/spreadsheetml/2009/9/main" objectType="Drop" dropStyle="combo" dx="16" fmlaLink="$E$33" fmlaRange="ddd" noThreeD="1" sel="1" val="0"/>
</file>

<file path=xl/ctrlProps/ctrlProp14.xml><?xml version="1.0" encoding="utf-8"?>
<formControlPr xmlns="http://schemas.microsoft.com/office/spreadsheetml/2009/9/main" objectType="Drop" dropStyle="combo" dx="16" fmlaLink="$E$77" fmlaRange="ddd" noThreeD="1" sel="1" val="0"/>
</file>

<file path=xl/ctrlProps/ctrlProp15.xml><?xml version="1.0" encoding="utf-8"?>
<formControlPr xmlns="http://schemas.microsoft.com/office/spreadsheetml/2009/9/main" objectType="Drop" dropStyle="combo" dx="16" fmlaLink="$E$78" fmlaRange="ddd" noThreeD="1" sel="1" val="0"/>
</file>

<file path=xl/ctrlProps/ctrlProp16.xml><?xml version="1.0" encoding="utf-8"?>
<formControlPr xmlns="http://schemas.microsoft.com/office/spreadsheetml/2009/9/main" objectType="Drop" dropStyle="combo" dx="16" fmlaLink="$E$79" fmlaRange="ddd" noThreeD="1" sel="1" val="0"/>
</file>

<file path=xl/ctrlProps/ctrlProp17.xml><?xml version="1.0" encoding="utf-8"?>
<formControlPr xmlns="http://schemas.microsoft.com/office/spreadsheetml/2009/9/main" objectType="Drop" dropStyle="combo" dx="16" fmlaLink="$E$80" fmlaRange="ddd" noThreeD="1" sel="1" val="0"/>
</file>

<file path=xl/ctrlProps/ctrlProp18.xml><?xml version="1.0" encoding="utf-8"?>
<formControlPr xmlns="http://schemas.microsoft.com/office/spreadsheetml/2009/9/main" objectType="Drop" dropStyle="combo" dx="16" fmlaLink="$E$81" fmlaRange="ddd" noThreeD="1" sel="1" val="0"/>
</file>

<file path=xl/ctrlProps/ctrlProp19.xml><?xml version="1.0" encoding="utf-8"?>
<formControlPr xmlns="http://schemas.microsoft.com/office/spreadsheetml/2009/9/main" objectType="Drop" dropStyle="combo" dx="16" fmlaLink="$E$82" fmlaRange="ddd" noThreeD="1" sel="1" val="0"/>
</file>

<file path=xl/ctrlProps/ctrlProp2.xml><?xml version="1.0" encoding="utf-8"?>
<formControlPr xmlns="http://schemas.microsoft.com/office/spreadsheetml/2009/9/main" objectType="Drop" dropStyle="combo" dx="16" fmlaLink="$E$25" fmlaRange="ddd" noThreeD="1" sel="1" val="0"/>
</file>

<file path=xl/ctrlProps/ctrlProp20.xml><?xml version="1.0" encoding="utf-8"?>
<formControlPr xmlns="http://schemas.microsoft.com/office/spreadsheetml/2009/9/main" objectType="Drop" dropStyle="combo" dx="16" fmlaLink="$E$83" fmlaRange="ddd" noThreeD="1" sel="1" val="0"/>
</file>

<file path=xl/ctrlProps/ctrlProp21.xml><?xml version="1.0" encoding="utf-8"?>
<formControlPr xmlns="http://schemas.microsoft.com/office/spreadsheetml/2009/9/main" objectType="Drop" dropStyle="combo" dx="16" fmlaLink="$E$84" fmlaRange="ddd" noThreeD="1" sel="1" val="0"/>
</file>

<file path=xl/ctrlProps/ctrlProp22.xml><?xml version="1.0" encoding="utf-8"?>
<formControlPr xmlns="http://schemas.microsoft.com/office/spreadsheetml/2009/9/main" objectType="Drop" dropStyle="combo" dx="16" fmlaLink="$E$85" fmlaRange="ddd" noThreeD="1" sel="1" val="0"/>
</file>

<file path=xl/ctrlProps/ctrlProp23.xml><?xml version="1.0" encoding="utf-8"?>
<formControlPr xmlns="http://schemas.microsoft.com/office/spreadsheetml/2009/9/main" objectType="Drop" dropStyle="combo" dx="16" fmlaLink="$E$34" fmlaRange="ddd" noThreeD="1" sel="1" val="0"/>
</file>

<file path=xl/ctrlProps/ctrlProp24.xml><?xml version="1.0" encoding="utf-8"?>
<formControlPr xmlns="http://schemas.microsoft.com/office/spreadsheetml/2009/9/main" objectType="Drop" dropStyle="combo" dx="16" fmlaLink="$E$35" fmlaRange="ddd" noThreeD="1" sel="1" val="0"/>
</file>

<file path=xl/ctrlProps/ctrlProp25.xml><?xml version="1.0" encoding="utf-8"?>
<formControlPr xmlns="http://schemas.microsoft.com/office/spreadsheetml/2009/9/main" objectType="Drop" dropStyle="combo" dx="16" fmlaLink="$E$36" fmlaRange="ddd" noThreeD="1" sel="1" val="0"/>
</file>

<file path=xl/ctrlProps/ctrlProp26.xml><?xml version="1.0" encoding="utf-8"?>
<formControlPr xmlns="http://schemas.microsoft.com/office/spreadsheetml/2009/9/main" objectType="Drop" dropStyle="combo" dx="16" fmlaLink="$E$37" fmlaRange="ddd" noThreeD="1" sel="1" val="0"/>
</file>

<file path=xl/ctrlProps/ctrlProp27.xml><?xml version="1.0" encoding="utf-8"?>
<formControlPr xmlns="http://schemas.microsoft.com/office/spreadsheetml/2009/9/main" objectType="Drop" dropStyle="combo" dx="16" fmlaLink="$E$38" fmlaRange="ddd" noThreeD="1" sel="1" val="0"/>
</file>

<file path=xl/ctrlProps/ctrlProp28.xml><?xml version="1.0" encoding="utf-8"?>
<formControlPr xmlns="http://schemas.microsoft.com/office/spreadsheetml/2009/9/main" objectType="Drop" dropStyle="combo" dx="16" fmlaLink="$E$39" fmlaRange="ddd" noThreeD="1" sel="1" val="0"/>
</file>

<file path=xl/ctrlProps/ctrlProp29.xml><?xml version="1.0" encoding="utf-8"?>
<formControlPr xmlns="http://schemas.microsoft.com/office/spreadsheetml/2009/9/main" objectType="Drop" dropStyle="combo" dx="16" fmlaLink="$E$40" fmlaRange="ddd" noThreeD="1" sel="1" val="0"/>
</file>

<file path=xl/ctrlProps/ctrlProp3.xml><?xml version="1.0" encoding="utf-8"?>
<formControlPr xmlns="http://schemas.microsoft.com/office/spreadsheetml/2009/9/main" objectType="Drop" dropStyle="combo" dx="16" fmlaLink="$E$26" fmlaRange="ddd" noThreeD="1" sel="1" val="0"/>
</file>

<file path=xl/ctrlProps/ctrlProp30.xml><?xml version="1.0" encoding="utf-8"?>
<formControlPr xmlns="http://schemas.microsoft.com/office/spreadsheetml/2009/9/main" objectType="Drop" dropStyle="combo" dx="16" fmlaLink="$E$41" fmlaRange="ddd" noThreeD="1" sel="1" val="0"/>
</file>

<file path=xl/ctrlProps/ctrlProp31.xml><?xml version="1.0" encoding="utf-8"?>
<formControlPr xmlns="http://schemas.microsoft.com/office/spreadsheetml/2009/9/main" objectType="Drop" dropStyle="combo" dx="16" fmlaLink="$E$42" fmlaRange="ddd" noThreeD="1" sel="1" val="0"/>
</file>

<file path=xl/ctrlProps/ctrlProp32.xml><?xml version="1.0" encoding="utf-8"?>
<formControlPr xmlns="http://schemas.microsoft.com/office/spreadsheetml/2009/9/main" objectType="Drop" dropStyle="combo" dx="16" fmlaLink="$E$42" fmlaRange="ddd" noThreeD="1" sel="1" val="0"/>
</file>

<file path=xl/ctrlProps/ctrlProp33.xml><?xml version="1.0" encoding="utf-8"?>
<formControlPr xmlns="http://schemas.microsoft.com/office/spreadsheetml/2009/9/main" objectType="Drop" dropStyle="combo" dx="16" fmlaLink="$E$43" fmlaRange="ddd" noThreeD="1" sel="1" val="0"/>
</file>

<file path=xl/ctrlProps/ctrlProp34.xml><?xml version="1.0" encoding="utf-8"?>
<formControlPr xmlns="http://schemas.microsoft.com/office/spreadsheetml/2009/9/main" objectType="Drop" dropStyle="combo" dx="16" fmlaLink="$E$44" fmlaRange="ddd" noThreeD="1" sel="1" val="0"/>
</file>

<file path=xl/ctrlProps/ctrlProp35.xml><?xml version="1.0" encoding="utf-8"?>
<formControlPr xmlns="http://schemas.microsoft.com/office/spreadsheetml/2009/9/main" objectType="Drop" dropStyle="combo" dx="16" fmlaLink="$E$45" fmlaRange="ddd" noThreeD="1" sel="1" val="0"/>
</file>

<file path=xl/ctrlProps/ctrlProp36.xml><?xml version="1.0" encoding="utf-8"?>
<formControlPr xmlns="http://schemas.microsoft.com/office/spreadsheetml/2009/9/main" objectType="Drop" dropStyle="combo" dx="16" fmlaLink="$E$46" fmlaRange="ddd" noThreeD="1" sel="1" val="0"/>
</file>

<file path=xl/ctrlProps/ctrlProp37.xml><?xml version="1.0" encoding="utf-8"?>
<formControlPr xmlns="http://schemas.microsoft.com/office/spreadsheetml/2009/9/main" objectType="Drop" dropStyle="combo" dx="16" fmlaLink="$E$47" fmlaRange="ddd" noThreeD="1" sel="1" val="0"/>
</file>

<file path=xl/ctrlProps/ctrlProp38.xml><?xml version="1.0" encoding="utf-8"?>
<formControlPr xmlns="http://schemas.microsoft.com/office/spreadsheetml/2009/9/main" objectType="Drop" dropStyle="combo" dx="16" fmlaLink="$E$48" fmlaRange="ddd" noThreeD="1" sel="1" val="0"/>
</file>

<file path=xl/ctrlProps/ctrlProp39.xml><?xml version="1.0" encoding="utf-8"?>
<formControlPr xmlns="http://schemas.microsoft.com/office/spreadsheetml/2009/9/main" objectType="Drop" dropStyle="combo" dx="16" fmlaLink="$E$49" fmlaRange="ddd" noThreeD="1" sel="1" val="0"/>
</file>

<file path=xl/ctrlProps/ctrlProp4.xml><?xml version="1.0" encoding="utf-8"?>
<formControlPr xmlns="http://schemas.microsoft.com/office/spreadsheetml/2009/9/main" objectType="Drop" dropStyle="combo" dx="16" fmlaLink="$E$27" fmlaRange="ddd" noThreeD="1" sel="1" val="0"/>
</file>

<file path=xl/ctrlProps/ctrlProp40.xml><?xml version="1.0" encoding="utf-8"?>
<formControlPr xmlns="http://schemas.microsoft.com/office/spreadsheetml/2009/9/main" objectType="Drop" dropStyle="combo" dx="16" fmlaLink="$E$50" fmlaRange="ddd" noThreeD="1" sel="1" val="0"/>
</file>

<file path=xl/ctrlProps/ctrlProp41.xml><?xml version="1.0" encoding="utf-8"?>
<formControlPr xmlns="http://schemas.microsoft.com/office/spreadsheetml/2009/9/main" objectType="Drop" dropStyle="combo" dx="16" fmlaLink="$E$59" fmlaRange="ddd" noThreeD="1" sel="1" val="0"/>
</file>

<file path=xl/ctrlProps/ctrlProp42.xml><?xml version="1.0" encoding="utf-8"?>
<formControlPr xmlns="http://schemas.microsoft.com/office/spreadsheetml/2009/9/main" objectType="Drop" dropStyle="combo" dx="16" fmlaLink="$E$58" fmlaRange="ddd" noThreeD="1" sel="1" val="0"/>
</file>

<file path=xl/ctrlProps/ctrlProp43.xml><?xml version="1.0" encoding="utf-8"?>
<formControlPr xmlns="http://schemas.microsoft.com/office/spreadsheetml/2009/9/main" objectType="Drop" dropStyle="combo" dx="16" fmlaLink="$E$57" fmlaRange="ddd" noThreeD="1" sel="1" val="0"/>
</file>

<file path=xl/ctrlProps/ctrlProp44.xml><?xml version="1.0" encoding="utf-8"?>
<formControlPr xmlns="http://schemas.microsoft.com/office/spreadsheetml/2009/9/main" objectType="Drop" dropStyle="combo" dx="16" fmlaLink="$E$56" fmlaRange="ddd" noThreeD="1" sel="1" val="0"/>
</file>

<file path=xl/ctrlProps/ctrlProp45.xml><?xml version="1.0" encoding="utf-8"?>
<formControlPr xmlns="http://schemas.microsoft.com/office/spreadsheetml/2009/9/main" objectType="Drop" dropStyle="combo" dx="16" fmlaLink="$E$55" fmlaRange="ddd" noThreeD="1" sel="1" val="0"/>
</file>

<file path=xl/ctrlProps/ctrlProp46.xml><?xml version="1.0" encoding="utf-8"?>
<formControlPr xmlns="http://schemas.microsoft.com/office/spreadsheetml/2009/9/main" objectType="Drop" dropStyle="combo" dx="16" fmlaLink="$E$54" fmlaRange="ddd" noThreeD="1" sel="1" val="0"/>
</file>

<file path=xl/ctrlProps/ctrlProp47.xml><?xml version="1.0" encoding="utf-8"?>
<formControlPr xmlns="http://schemas.microsoft.com/office/spreadsheetml/2009/9/main" objectType="Drop" dropStyle="combo" dx="16" fmlaLink="$E$53" fmlaRange="ddd" noThreeD="1" sel="1" val="0"/>
</file>

<file path=xl/ctrlProps/ctrlProp48.xml><?xml version="1.0" encoding="utf-8"?>
<formControlPr xmlns="http://schemas.microsoft.com/office/spreadsheetml/2009/9/main" objectType="Drop" dropStyle="combo" dx="16" fmlaLink="$E$52" fmlaRange="ddd" noThreeD="1" sel="1" val="0"/>
</file>

<file path=xl/ctrlProps/ctrlProp49.xml><?xml version="1.0" encoding="utf-8"?>
<formControlPr xmlns="http://schemas.microsoft.com/office/spreadsheetml/2009/9/main" objectType="Drop" dropStyle="combo" dx="16" fmlaLink="$E$51" fmlaRange="ddd" noThreeD="1" sel="1" val="0"/>
</file>

<file path=xl/ctrlProps/ctrlProp5.xml><?xml version="1.0" encoding="utf-8"?>
<formControlPr xmlns="http://schemas.microsoft.com/office/spreadsheetml/2009/9/main" objectType="Drop" dropStyle="combo" dx="16" fmlaLink="$E$28" fmlaRange="ddd" noThreeD="1" sel="1" val="0"/>
</file>

<file path=xl/ctrlProps/ctrlProp50.xml><?xml version="1.0" encoding="utf-8"?>
<formControlPr xmlns="http://schemas.microsoft.com/office/spreadsheetml/2009/9/main" objectType="Drop" dropStyle="combo" dx="16" fmlaLink="$E$73" fmlaRange="ddd" noThreeD="1" sel="1" val="0"/>
</file>

<file path=xl/ctrlProps/ctrlProp51.xml><?xml version="1.0" encoding="utf-8"?>
<formControlPr xmlns="http://schemas.microsoft.com/office/spreadsheetml/2009/9/main" objectType="Drop" dropStyle="combo" dx="16" fmlaLink="$E$72" fmlaRange="ddd" noThreeD="1" sel="1" val="0"/>
</file>

<file path=xl/ctrlProps/ctrlProp52.xml><?xml version="1.0" encoding="utf-8"?>
<formControlPr xmlns="http://schemas.microsoft.com/office/spreadsheetml/2009/9/main" objectType="Drop" dropStyle="combo" dx="16" fmlaLink="$E$71" fmlaRange="ddd" noThreeD="1" sel="1" val="0"/>
</file>

<file path=xl/ctrlProps/ctrlProp53.xml><?xml version="1.0" encoding="utf-8"?>
<formControlPr xmlns="http://schemas.microsoft.com/office/spreadsheetml/2009/9/main" objectType="Drop" dropStyle="combo" dx="16" fmlaLink="$E$70" fmlaRange="ddd" noThreeD="1" sel="1" val="0"/>
</file>

<file path=xl/ctrlProps/ctrlProp54.xml><?xml version="1.0" encoding="utf-8"?>
<formControlPr xmlns="http://schemas.microsoft.com/office/spreadsheetml/2009/9/main" objectType="Drop" dropStyle="combo" dx="16" fmlaLink="$E$60" fmlaRange="ddd" noThreeD="1" sel="1" val="0"/>
</file>

<file path=xl/ctrlProps/ctrlProp55.xml><?xml version="1.0" encoding="utf-8"?>
<formControlPr xmlns="http://schemas.microsoft.com/office/spreadsheetml/2009/9/main" objectType="Drop" dropStyle="combo" dx="16" fmlaLink="$E$61" fmlaRange="ddd" noThreeD="1" sel="1" val="0"/>
</file>

<file path=xl/ctrlProps/ctrlProp56.xml><?xml version="1.0" encoding="utf-8"?>
<formControlPr xmlns="http://schemas.microsoft.com/office/spreadsheetml/2009/9/main" objectType="Drop" dropStyle="combo" dx="16" fmlaLink="$E$62" fmlaRange="ddd" noThreeD="1" sel="1" val="0"/>
</file>

<file path=xl/ctrlProps/ctrlProp57.xml><?xml version="1.0" encoding="utf-8"?>
<formControlPr xmlns="http://schemas.microsoft.com/office/spreadsheetml/2009/9/main" objectType="Drop" dropStyle="combo" dx="16" fmlaLink="$E$63" fmlaRange="ddd" noThreeD="1" sel="1" val="0"/>
</file>

<file path=xl/ctrlProps/ctrlProp58.xml><?xml version="1.0" encoding="utf-8"?>
<formControlPr xmlns="http://schemas.microsoft.com/office/spreadsheetml/2009/9/main" objectType="Drop" dropStyle="combo" dx="16" fmlaLink="$E$64" fmlaRange="ddd" noThreeD="1" sel="1" val="0"/>
</file>

<file path=xl/ctrlProps/ctrlProp59.xml><?xml version="1.0" encoding="utf-8"?>
<formControlPr xmlns="http://schemas.microsoft.com/office/spreadsheetml/2009/9/main" objectType="Drop" dropStyle="combo" dx="16" fmlaLink="$E$65" fmlaRange="ddd" noThreeD="1" sel="1" val="0"/>
</file>

<file path=xl/ctrlProps/ctrlProp6.xml><?xml version="1.0" encoding="utf-8"?>
<formControlPr xmlns="http://schemas.microsoft.com/office/spreadsheetml/2009/9/main" objectType="Drop" dropStyle="combo" dx="16" fmlaLink="$E$29" fmlaRange="ddd" noThreeD="1" sel="1" val="0"/>
</file>

<file path=xl/ctrlProps/ctrlProp60.xml><?xml version="1.0" encoding="utf-8"?>
<formControlPr xmlns="http://schemas.microsoft.com/office/spreadsheetml/2009/9/main" objectType="Drop" dropStyle="combo" dx="16" fmlaLink="$E$66" fmlaRange="ddd" noThreeD="1" sel="1" val="0"/>
</file>

<file path=xl/ctrlProps/ctrlProp61.xml><?xml version="1.0" encoding="utf-8"?>
<formControlPr xmlns="http://schemas.microsoft.com/office/spreadsheetml/2009/9/main" objectType="Drop" dropStyle="combo" dx="16" fmlaLink="$E$67" fmlaRange="ddd" noThreeD="1" sel="1" val="0"/>
</file>

<file path=xl/ctrlProps/ctrlProp62.xml><?xml version="1.0" encoding="utf-8"?>
<formControlPr xmlns="http://schemas.microsoft.com/office/spreadsheetml/2009/9/main" objectType="Drop" dropStyle="combo" dx="16" fmlaLink="$E$68" fmlaRange="ddd" noThreeD="1" sel="1" val="0"/>
</file>

<file path=xl/ctrlProps/ctrlProp63.xml><?xml version="1.0" encoding="utf-8"?>
<formControlPr xmlns="http://schemas.microsoft.com/office/spreadsheetml/2009/9/main" objectType="Drop" dropStyle="combo" dx="16" fmlaLink="$E$69" fmlaRange="ddd" noThreeD="1" sel="1" val="0"/>
</file>

<file path=xl/ctrlProps/ctrlProp64.xml><?xml version="1.0" encoding="utf-8"?>
<formControlPr xmlns="http://schemas.microsoft.com/office/spreadsheetml/2009/9/main" objectType="Drop" dropStyle="combo" dx="16" fmlaLink="$D$3" fmlaRange="$D$1:$D$2" noThreeD="1" sel="1" val="0"/>
</file>

<file path=xl/ctrlProps/ctrlProp65.xml><?xml version="1.0" encoding="utf-8"?>
<formControlPr xmlns="http://schemas.microsoft.com/office/spreadsheetml/2009/9/main" objectType="Scroll" dx="16" fmlaLink="$E$43" horiz="1" max="3000" page="10" val="1381"/>
</file>

<file path=xl/ctrlProps/ctrlProp66.xml><?xml version="1.0" encoding="utf-8"?>
<formControlPr xmlns="http://schemas.microsoft.com/office/spreadsheetml/2009/9/main" objectType="Scroll" dx="16" fmlaLink="$E$23" horiz="1" max="3000" page="10" val="2321"/>
</file>

<file path=xl/ctrlProps/ctrlProp7.xml><?xml version="1.0" encoding="utf-8"?>
<formControlPr xmlns="http://schemas.microsoft.com/office/spreadsheetml/2009/9/main" objectType="Drop" dropStyle="combo" dx="16" fmlaLink="$E$30" fmlaRange="ddd" noThreeD="1" sel="1" val="0"/>
</file>

<file path=xl/ctrlProps/ctrlProp8.xml><?xml version="1.0" encoding="utf-8"?>
<formControlPr xmlns="http://schemas.microsoft.com/office/spreadsheetml/2009/9/main" objectType="Drop" dropStyle="combo" dx="16" fmlaLink="$E$31" fmlaRange="ddd" noThreeD="1" sel="1" val="0"/>
</file>

<file path=xl/ctrlProps/ctrlProp9.xml><?xml version="1.0" encoding="utf-8"?>
<formControlPr xmlns="http://schemas.microsoft.com/office/spreadsheetml/2009/9/main" objectType="Drop" dropStyle="combo" dx="16" fmlaLink="$E$32" fmlaRange="ddd" noThreeD="1" sel="1" val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0</xdr:row>
      <xdr:rowOff>180975</xdr:rowOff>
    </xdr:from>
    <xdr:to>
      <xdr:col>16</xdr:col>
      <xdr:colOff>198120</xdr:colOff>
      <xdr:row>4</xdr:row>
      <xdr:rowOff>74295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2575" y="180975"/>
          <a:ext cx="5293995" cy="6648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561975</xdr:colOff>
      <xdr:row>5</xdr:row>
      <xdr:rowOff>38100</xdr:rowOff>
    </xdr:from>
    <xdr:to>
      <xdr:col>11</xdr:col>
      <xdr:colOff>15240</xdr:colOff>
      <xdr:row>8</xdr:row>
      <xdr:rowOff>76200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8775" y="1009650"/>
          <a:ext cx="165354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236220</xdr:colOff>
      <xdr:row>5</xdr:row>
      <xdr:rowOff>106680</xdr:rowOff>
    </xdr:from>
    <xdr:to>
      <xdr:col>15</xdr:col>
      <xdr:colOff>782955</xdr:colOff>
      <xdr:row>8</xdr:row>
      <xdr:rowOff>76200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3295" y="1078230"/>
          <a:ext cx="2985135" cy="550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213360</xdr:colOff>
      <xdr:row>5</xdr:row>
      <xdr:rowOff>15240</xdr:rowOff>
    </xdr:from>
    <xdr:to>
      <xdr:col>18</xdr:col>
      <xdr:colOff>449580</xdr:colOff>
      <xdr:row>8</xdr:row>
      <xdr:rowOff>68580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1810" y="986790"/>
          <a:ext cx="1455420" cy="634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224790</xdr:colOff>
      <xdr:row>4</xdr:row>
      <xdr:rowOff>146685</xdr:rowOff>
    </xdr:from>
    <xdr:to>
      <xdr:col>21</xdr:col>
      <xdr:colOff>468630</xdr:colOff>
      <xdr:row>7</xdr:row>
      <xdr:rowOff>62865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12040" y="918210"/>
          <a:ext cx="1463040" cy="506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590550</xdr:colOff>
      <xdr:row>10</xdr:row>
      <xdr:rowOff>38100</xdr:rowOff>
    </xdr:from>
    <xdr:to>
      <xdr:col>10</xdr:col>
      <xdr:colOff>788670</xdr:colOff>
      <xdr:row>13</xdr:row>
      <xdr:rowOff>106680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971675"/>
          <a:ext cx="1417320" cy="640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211455</xdr:colOff>
      <xdr:row>10</xdr:row>
      <xdr:rowOff>83820</xdr:rowOff>
    </xdr:from>
    <xdr:to>
      <xdr:col>14</xdr:col>
      <xdr:colOff>125730</xdr:colOff>
      <xdr:row>13</xdr:row>
      <xdr:rowOff>83820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8530" y="2017395"/>
          <a:ext cx="1743075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7620</xdr:colOff>
      <xdr:row>21</xdr:row>
      <xdr:rowOff>175260</xdr:rowOff>
    </xdr:from>
    <xdr:to>
      <xdr:col>5</xdr:col>
      <xdr:colOff>594360</xdr:colOff>
      <xdr:row>23</xdr:row>
      <xdr:rowOff>83820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6820" y="3284220"/>
          <a:ext cx="58674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99060</xdr:colOff>
      <xdr:row>22</xdr:row>
      <xdr:rowOff>0</xdr:rowOff>
    </xdr:from>
    <xdr:to>
      <xdr:col>6</xdr:col>
      <xdr:colOff>533400</xdr:colOff>
      <xdr:row>23</xdr:row>
      <xdr:rowOff>68580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" y="3291840"/>
          <a:ext cx="434340" cy="251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251460</xdr:colOff>
      <xdr:row>23</xdr:row>
      <xdr:rowOff>7620</xdr:rowOff>
    </xdr:from>
    <xdr:to>
      <xdr:col>12</xdr:col>
      <xdr:colOff>358140</xdr:colOff>
      <xdr:row>23</xdr:row>
      <xdr:rowOff>198120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7860" y="3482340"/>
          <a:ext cx="10668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266700</xdr:colOff>
      <xdr:row>23</xdr:row>
      <xdr:rowOff>15240</xdr:rowOff>
    </xdr:from>
    <xdr:to>
      <xdr:col>13</xdr:col>
      <xdr:colOff>396240</xdr:colOff>
      <xdr:row>23</xdr:row>
      <xdr:rowOff>205740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2700" y="3489960"/>
          <a:ext cx="12954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57150</xdr:colOff>
      <xdr:row>23</xdr:row>
      <xdr:rowOff>9525</xdr:rowOff>
    </xdr:from>
    <xdr:to>
      <xdr:col>20</xdr:col>
      <xdr:colOff>47625</xdr:colOff>
      <xdr:row>24</xdr:row>
      <xdr:rowOff>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0" y="4419600"/>
          <a:ext cx="6000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123825</xdr:colOff>
      <xdr:row>14</xdr:row>
      <xdr:rowOff>104775</xdr:rowOff>
    </xdr:from>
    <xdr:to>
      <xdr:col>16</xdr:col>
      <xdr:colOff>200025</xdr:colOff>
      <xdr:row>22</xdr:row>
      <xdr:rowOff>38100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0225" y="2800350"/>
          <a:ext cx="5048250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69460</xdr:colOff>
      <xdr:row>8</xdr:row>
      <xdr:rowOff>159693</xdr:rowOff>
    </xdr:from>
    <xdr:to>
      <xdr:col>26</xdr:col>
      <xdr:colOff>374260</xdr:colOff>
      <xdr:row>23</xdr:row>
      <xdr:rowOff>32541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19</xdr:row>
          <xdr:rowOff>7620</xdr:rowOff>
        </xdr:from>
        <xdr:to>
          <xdr:col>2</xdr:col>
          <xdr:colOff>30480</xdr:colOff>
          <xdr:row>20</xdr:row>
          <xdr:rowOff>22860</xdr:rowOff>
        </xdr:to>
        <xdr:sp macro="" textlink="">
          <xdr:nvSpPr>
            <xdr:cNvPr id="1106" name="Drop Down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1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24</xdr:row>
          <xdr:rowOff>15240</xdr:rowOff>
        </xdr:from>
        <xdr:to>
          <xdr:col>4</xdr:col>
          <xdr:colOff>594360</xdr:colOff>
          <xdr:row>25</xdr:row>
          <xdr:rowOff>22860</xdr:rowOff>
        </xdr:to>
        <xdr:sp macro="" textlink="">
          <xdr:nvSpPr>
            <xdr:cNvPr id="1107" name="Drop Down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1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25</xdr:row>
          <xdr:rowOff>22860</xdr:rowOff>
        </xdr:from>
        <xdr:to>
          <xdr:col>5</xdr:col>
          <xdr:colOff>0</xdr:colOff>
          <xdr:row>26</xdr:row>
          <xdr:rowOff>30480</xdr:rowOff>
        </xdr:to>
        <xdr:sp macro="" textlink="">
          <xdr:nvSpPr>
            <xdr:cNvPr id="1108" name="Drop Down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1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26</xdr:row>
          <xdr:rowOff>22860</xdr:rowOff>
        </xdr:from>
        <xdr:to>
          <xdr:col>5</xdr:col>
          <xdr:colOff>0</xdr:colOff>
          <xdr:row>27</xdr:row>
          <xdr:rowOff>30480</xdr:rowOff>
        </xdr:to>
        <xdr:sp macro="" textlink="">
          <xdr:nvSpPr>
            <xdr:cNvPr id="1109" name="Drop Down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1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27</xdr:row>
          <xdr:rowOff>22860</xdr:rowOff>
        </xdr:from>
        <xdr:to>
          <xdr:col>5</xdr:col>
          <xdr:colOff>0</xdr:colOff>
          <xdr:row>28</xdr:row>
          <xdr:rowOff>30480</xdr:rowOff>
        </xdr:to>
        <xdr:sp macro="" textlink="">
          <xdr:nvSpPr>
            <xdr:cNvPr id="1111" name="Drop Down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1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28</xdr:row>
          <xdr:rowOff>22860</xdr:rowOff>
        </xdr:from>
        <xdr:to>
          <xdr:col>5</xdr:col>
          <xdr:colOff>0</xdr:colOff>
          <xdr:row>29</xdr:row>
          <xdr:rowOff>30480</xdr:rowOff>
        </xdr:to>
        <xdr:sp macro="" textlink="">
          <xdr:nvSpPr>
            <xdr:cNvPr id="1112" name="Drop Down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1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29</xdr:row>
          <xdr:rowOff>22860</xdr:rowOff>
        </xdr:from>
        <xdr:to>
          <xdr:col>5</xdr:col>
          <xdr:colOff>0</xdr:colOff>
          <xdr:row>30</xdr:row>
          <xdr:rowOff>30480</xdr:rowOff>
        </xdr:to>
        <xdr:sp macro="" textlink="">
          <xdr:nvSpPr>
            <xdr:cNvPr id="1113" name="Drop Down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1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30</xdr:row>
          <xdr:rowOff>22860</xdr:rowOff>
        </xdr:from>
        <xdr:to>
          <xdr:col>5</xdr:col>
          <xdr:colOff>0</xdr:colOff>
          <xdr:row>31</xdr:row>
          <xdr:rowOff>30480</xdr:rowOff>
        </xdr:to>
        <xdr:sp macro="" textlink="">
          <xdr:nvSpPr>
            <xdr:cNvPr id="1115" name="Drop Down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1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31</xdr:row>
          <xdr:rowOff>22860</xdr:rowOff>
        </xdr:from>
        <xdr:to>
          <xdr:col>5</xdr:col>
          <xdr:colOff>0</xdr:colOff>
          <xdr:row>32</xdr:row>
          <xdr:rowOff>30480</xdr:rowOff>
        </xdr:to>
        <xdr:sp macro="" textlink="">
          <xdr:nvSpPr>
            <xdr:cNvPr id="1116" name="Drop Down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1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32</xdr:row>
          <xdr:rowOff>22860</xdr:rowOff>
        </xdr:from>
        <xdr:to>
          <xdr:col>5</xdr:col>
          <xdr:colOff>0</xdr:colOff>
          <xdr:row>33</xdr:row>
          <xdr:rowOff>30480</xdr:rowOff>
        </xdr:to>
        <xdr:sp macro="" textlink="">
          <xdr:nvSpPr>
            <xdr:cNvPr id="1117" name="Drop Down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1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73</xdr:row>
          <xdr:rowOff>22860</xdr:rowOff>
        </xdr:from>
        <xdr:to>
          <xdr:col>5</xdr:col>
          <xdr:colOff>0</xdr:colOff>
          <xdr:row>74</xdr:row>
          <xdr:rowOff>30480</xdr:rowOff>
        </xdr:to>
        <xdr:sp macro="" textlink="">
          <xdr:nvSpPr>
            <xdr:cNvPr id="1118" name="Drop Down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1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74</xdr:row>
          <xdr:rowOff>22860</xdr:rowOff>
        </xdr:from>
        <xdr:to>
          <xdr:col>5</xdr:col>
          <xdr:colOff>0</xdr:colOff>
          <xdr:row>75</xdr:row>
          <xdr:rowOff>30480</xdr:rowOff>
        </xdr:to>
        <xdr:sp macro="" textlink="">
          <xdr:nvSpPr>
            <xdr:cNvPr id="1119" name="Drop Down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1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75</xdr:row>
          <xdr:rowOff>22860</xdr:rowOff>
        </xdr:from>
        <xdr:to>
          <xdr:col>5</xdr:col>
          <xdr:colOff>0</xdr:colOff>
          <xdr:row>76</xdr:row>
          <xdr:rowOff>30480</xdr:rowOff>
        </xdr:to>
        <xdr:sp macro="" textlink="">
          <xdr:nvSpPr>
            <xdr:cNvPr id="1120" name="Drop Down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1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76</xdr:row>
          <xdr:rowOff>22860</xdr:rowOff>
        </xdr:from>
        <xdr:to>
          <xdr:col>5</xdr:col>
          <xdr:colOff>0</xdr:colOff>
          <xdr:row>77</xdr:row>
          <xdr:rowOff>30480</xdr:rowOff>
        </xdr:to>
        <xdr:sp macro="" textlink="">
          <xdr:nvSpPr>
            <xdr:cNvPr id="1121" name="Drop Down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1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77</xdr:row>
          <xdr:rowOff>22860</xdr:rowOff>
        </xdr:from>
        <xdr:to>
          <xdr:col>5</xdr:col>
          <xdr:colOff>0</xdr:colOff>
          <xdr:row>78</xdr:row>
          <xdr:rowOff>30480</xdr:rowOff>
        </xdr:to>
        <xdr:sp macro="" textlink="">
          <xdr:nvSpPr>
            <xdr:cNvPr id="1123" name="Drop Down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1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78</xdr:row>
          <xdr:rowOff>22860</xdr:rowOff>
        </xdr:from>
        <xdr:to>
          <xdr:col>5</xdr:col>
          <xdr:colOff>0</xdr:colOff>
          <xdr:row>79</xdr:row>
          <xdr:rowOff>30480</xdr:rowOff>
        </xdr:to>
        <xdr:sp macro="" textlink="">
          <xdr:nvSpPr>
            <xdr:cNvPr id="1124" name="Drop Down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1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79</xdr:row>
          <xdr:rowOff>22860</xdr:rowOff>
        </xdr:from>
        <xdr:to>
          <xdr:col>5</xdr:col>
          <xdr:colOff>0</xdr:colOff>
          <xdr:row>80</xdr:row>
          <xdr:rowOff>30480</xdr:rowOff>
        </xdr:to>
        <xdr:sp macro="" textlink="">
          <xdr:nvSpPr>
            <xdr:cNvPr id="1126" name="Drop Down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1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80</xdr:row>
          <xdr:rowOff>22860</xdr:rowOff>
        </xdr:from>
        <xdr:to>
          <xdr:col>5</xdr:col>
          <xdr:colOff>0</xdr:colOff>
          <xdr:row>81</xdr:row>
          <xdr:rowOff>30480</xdr:rowOff>
        </xdr:to>
        <xdr:sp macro="" textlink="">
          <xdr:nvSpPr>
            <xdr:cNvPr id="1127" name="Drop Down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1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81</xdr:row>
          <xdr:rowOff>22860</xdr:rowOff>
        </xdr:from>
        <xdr:to>
          <xdr:col>5</xdr:col>
          <xdr:colOff>0</xdr:colOff>
          <xdr:row>82</xdr:row>
          <xdr:rowOff>30480</xdr:rowOff>
        </xdr:to>
        <xdr:sp macro="" textlink="">
          <xdr:nvSpPr>
            <xdr:cNvPr id="1128" name="Drop Down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1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82</xdr:row>
          <xdr:rowOff>22860</xdr:rowOff>
        </xdr:from>
        <xdr:to>
          <xdr:col>5</xdr:col>
          <xdr:colOff>0</xdr:colOff>
          <xdr:row>83</xdr:row>
          <xdr:rowOff>30480</xdr:rowOff>
        </xdr:to>
        <xdr:sp macro="" textlink="">
          <xdr:nvSpPr>
            <xdr:cNvPr id="1130" name="Drop Down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1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83</xdr:row>
          <xdr:rowOff>22860</xdr:rowOff>
        </xdr:from>
        <xdr:to>
          <xdr:col>5</xdr:col>
          <xdr:colOff>0</xdr:colOff>
          <xdr:row>84</xdr:row>
          <xdr:rowOff>30480</xdr:rowOff>
        </xdr:to>
        <xdr:sp macro="" textlink="">
          <xdr:nvSpPr>
            <xdr:cNvPr id="1132" name="Drop Down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1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84</xdr:row>
          <xdr:rowOff>22860</xdr:rowOff>
        </xdr:from>
        <xdr:to>
          <xdr:col>5</xdr:col>
          <xdr:colOff>0</xdr:colOff>
          <xdr:row>85</xdr:row>
          <xdr:rowOff>22860</xdr:rowOff>
        </xdr:to>
        <xdr:sp macro="" textlink="">
          <xdr:nvSpPr>
            <xdr:cNvPr id="1134" name="Drop Down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1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33</xdr:row>
          <xdr:rowOff>22860</xdr:rowOff>
        </xdr:from>
        <xdr:to>
          <xdr:col>5</xdr:col>
          <xdr:colOff>0</xdr:colOff>
          <xdr:row>34</xdr:row>
          <xdr:rowOff>30480</xdr:rowOff>
        </xdr:to>
        <xdr:sp macro="" textlink="">
          <xdr:nvSpPr>
            <xdr:cNvPr id="1136" name="Drop Down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1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34</xdr:row>
          <xdr:rowOff>22860</xdr:rowOff>
        </xdr:from>
        <xdr:to>
          <xdr:col>5</xdr:col>
          <xdr:colOff>0</xdr:colOff>
          <xdr:row>35</xdr:row>
          <xdr:rowOff>30480</xdr:rowOff>
        </xdr:to>
        <xdr:sp macro="" textlink="">
          <xdr:nvSpPr>
            <xdr:cNvPr id="1138" name="Drop Down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1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35</xdr:row>
          <xdr:rowOff>22860</xdr:rowOff>
        </xdr:from>
        <xdr:to>
          <xdr:col>5</xdr:col>
          <xdr:colOff>0</xdr:colOff>
          <xdr:row>36</xdr:row>
          <xdr:rowOff>30480</xdr:rowOff>
        </xdr:to>
        <xdr:sp macro="" textlink="">
          <xdr:nvSpPr>
            <xdr:cNvPr id="1140" name="Drop Down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1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36</xdr:row>
          <xdr:rowOff>22860</xdr:rowOff>
        </xdr:from>
        <xdr:to>
          <xdr:col>5</xdr:col>
          <xdr:colOff>0</xdr:colOff>
          <xdr:row>37</xdr:row>
          <xdr:rowOff>30480</xdr:rowOff>
        </xdr:to>
        <xdr:sp macro="" textlink="">
          <xdr:nvSpPr>
            <xdr:cNvPr id="1142" name="Drop Down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1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37</xdr:row>
          <xdr:rowOff>22860</xdr:rowOff>
        </xdr:from>
        <xdr:to>
          <xdr:col>5</xdr:col>
          <xdr:colOff>0</xdr:colOff>
          <xdr:row>38</xdr:row>
          <xdr:rowOff>30480</xdr:rowOff>
        </xdr:to>
        <xdr:sp macro="" textlink="">
          <xdr:nvSpPr>
            <xdr:cNvPr id="1144" name="Drop Down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1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38</xdr:row>
          <xdr:rowOff>22860</xdr:rowOff>
        </xdr:from>
        <xdr:to>
          <xdr:col>5</xdr:col>
          <xdr:colOff>0</xdr:colOff>
          <xdr:row>39</xdr:row>
          <xdr:rowOff>30480</xdr:rowOff>
        </xdr:to>
        <xdr:sp macro="" textlink="">
          <xdr:nvSpPr>
            <xdr:cNvPr id="1145" name="Drop Down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1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39</xdr:row>
          <xdr:rowOff>22860</xdr:rowOff>
        </xdr:from>
        <xdr:to>
          <xdr:col>5</xdr:col>
          <xdr:colOff>0</xdr:colOff>
          <xdr:row>40</xdr:row>
          <xdr:rowOff>30480</xdr:rowOff>
        </xdr:to>
        <xdr:sp macro="" textlink="">
          <xdr:nvSpPr>
            <xdr:cNvPr id="1147" name="Drop Down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1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40</xdr:row>
          <xdr:rowOff>22860</xdr:rowOff>
        </xdr:from>
        <xdr:to>
          <xdr:col>5</xdr:col>
          <xdr:colOff>0</xdr:colOff>
          <xdr:row>41</xdr:row>
          <xdr:rowOff>30480</xdr:rowOff>
        </xdr:to>
        <xdr:sp macro="" textlink="">
          <xdr:nvSpPr>
            <xdr:cNvPr id="1149" name="Drop Down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1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40</xdr:row>
          <xdr:rowOff>22860</xdr:rowOff>
        </xdr:from>
        <xdr:to>
          <xdr:col>5</xdr:col>
          <xdr:colOff>0</xdr:colOff>
          <xdr:row>41</xdr:row>
          <xdr:rowOff>30480</xdr:rowOff>
        </xdr:to>
        <xdr:sp macro="" textlink="">
          <xdr:nvSpPr>
            <xdr:cNvPr id="1151" name="Drop Down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1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41</xdr:row>
          <xdr:rowOff>22860</xdr:rowOff>
        </xdr:from>
        <xdr:to>
          <xdr:col>5</xdr:col>
          <xdr:colOff>0</xdr:colOff>
          <xdr:row>42</xdr:row>
          <xdr:rowOff>30480</xdr:rowOff>
        </xdr:to>
        <xdr:sp macro="" textlink="">
          <xdr:nvSpPr>
            <xdr:cNvPr id="1153" name="Drop Down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1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42</xdr:row>
          <xdr:rowOff>22860</xdr:rowOff>
        </xdr:from>
        <xdr:to>
          <xdr:col>5</xdr:col>
          <xdr:colOff>0</xdr:colOff>
          <xdr:row>43</xdr:row>
          <xdr:rowOff>30480</xdr:rowOff>
        </xdr:to>
        <xdr:sp macro="" textlink="">
          <xdr:nvSpPr>
            <xdr:cNvPr id="1155" name="Drop Down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1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43</xdr:row>
          <xdr:rowOff>22860</xdr:rowOff>
        </xdr:from>
        <xdr:to>
          <xdr:col>5</xdr:col>
          <xdr:colOff>0</xdr:colOff>
          <xdr:row>44</xdr:row>
          <xdr:rowOff>30480</xdr:rowOff>
        </xdr:to>
        <xdr:sp macro="" textlink="">
          <xdr:nvSpPr>
            <xdr:cNvPr id="1156" name="Drop Down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1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44</xdr:row>
          <xdr:rowOff>22860</xdr:rowOff>
        </xdr:from>
        <xdr:to>
          <xdr:col>5</xdr:col>
          <xdr:colOff>0</xdr:colOff>
          <xdr:row>45</xdr:row>
          <xdr:rowOff>30480</xdr:rowOff>
        </xdr:to>
        <xdr:sp macro="" textlink="">
          <xdr:nvSpPr>
            <xdr:cNvPr id="1158" name="Drop Down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1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45</xdr:row>
          <xdr:rowOff>22860</xdr:rowOff>
        </xdr:from>
        <xdr:to>
          <xdr:col>5</xdr:col>
          <xdr:colOff>0</xdr:colOff>
          <xdr:row>46</xdr:row>
          <xdr:rowOff>30480</xdr:rowOff>
        </xdr:to>
        <xdr:sp macro="" textlink="">
          <xdr:nvSpPr>
            <xdr:cNvPr id="1159" name="Drop Down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1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46</xdr:row>
          <xdr:rowOff>22860</xdr:rowOff>
        </xdr:from>
        <xdr:to>
          <xdr:col>5</xdr:col>
          <xdr:colOff>0</xdr:colOff>
          <xdr:row>47</xdr:row>
          <xdr:rowOff>30480</xdr:rowOff>
        </xdr:to>
        <xdr:sp macro="" textlink="">
          <xdr:nvSpPr>
            <xdr:cNvPr id="1161" name="Drop Down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1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47</xdr:row>
          <xdr:rowOff>22860</xdr:rowOff>
        </xdr:from>
        <xdr:to>
          <xdr:col>5</xdr:col>
          <xdr:colOff>0</xdr:colOff>
          <xdr:row>48</xdr:row>
          <xdr:rowOff>30480</xdr:rowOff>
        </xdr:to>
        <xdr:sp macro="" textlink="">
          <xdr:nvSpPr>
            <xdr:cNvPr id="1163" name="Drop Down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1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48</xdr:row>
          <xdr:rowOff>22860</xdr:rowOff>
        </xdr:from>
        <xdr:to>
          <xdr:col>5</xdr:col>
          <xdr:colOff>0</xdr:colOff>
          <xdr:row>49</xdr:row>
          <xdr:rowOff>30480</xdr:rowOff>
        </xdr:to>
        <xdr:sp macro="" textlink="">
          <xdr:nvSpPr>
            <xdr:cNvPr id="1165" name="Drop Down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1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49</xdr:row>
          <xdr:rowOff>22860</xdr:rowOff>
        </xdr:from>
        <xdr:to>
          <xdr:col>5</xdr:col>
          <xdr:colOff>0</xdr:colOff>
          <xdr:row>50</xdr:row>
          <xdr:rowOff>30480</xdr:rowOff>
        </xdr:to>
        <xdr:sp macro="" textlink="">
          <xdr:nvSpPr>
            <xdr:cNvPr id="1167" name="Drop Down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1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58</xdr:row>
          <xdr:rowOff>22860</xdr:rowOff>
        </xdr:from>
        <xdr:to>
          <xdr:col>5</xdr:col>
          <xdr:colOff>0</xdr:colOff>
          <xdr:row>59</xdr:row>
          <xdr:rowOff>30480</xdr:rowOff>
        </xdr:to>
        <xdr:sp macro="" textlink="">
          <xdr:nvSpPr>
            <xdr:cNvPr id="1168" name="Drop Down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1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57</xdr:row>
          <xdr:rowOff>22860</xdr:rowOff>
        </xdr:from>
        <xdr:to>
          <xdr:col>5</xdr:col>
          <xdr:colOff>0</xdr:colOff>
          <xdr:row>58</xdr:row>
          <xdr:rowOff>30480</xdr:rowOff>
        </xdr:to>
        <xdr:sp macro="" textlink="">
          <xdr:nvSpPr>
            <xdr:cNvPr id="1170" name="Drop Down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1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56</xdr:row>
          <xdr:rowOff>22860</xdr:rowOff>
        </xdr:from>
        <xdr:to>
          <xdr:col>5</xdr:col>
          <xdr:colOff>0</xdr:colOff>
          <xdr:row>57</xdr:row>
          <xdr:rowOff>30480</xdr:rowOff>
        </xdr:to>
        <xdr:sp macro="" textlink="">
          <xdr:nvSpPr>
            <xdr:cNvPr id="1172" name="Drop Down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1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55</xdr:row>
          <xdr:rowOff>22860</xdr:rowOff>
        </xdr:from>
        <xdr:to>
          <xdr:col>5</xdr:col>
          <xdr:colOff>0</xdr:colOff>
          <xdr:row>56</xdr:row>
          <xdr:rowOff>30480</xdr:rowOff>
        </xdr:to>
        <xdr:sp macro="" textlink="">
          <xdr:nvSpPr>
            <xdr:cNvPr id="1174" name="Drop Down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1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54</xdr:row>
          <xdr:rowOff>22860</xdr:rowOff>
        </xdr:from>
        <xdr:to>
          <xdr:col>5</xdr:col>
          <xdr:colOff>0</xdr:colOff>
          <xdr:row>55</xdr:row>
          <xdr:rowOff>30480</xdr:rowOff>
        </xdr:to>
        <xdr:sp macro="" textlink="">
          <xdr:nvSpPr>
            <xdr:cNvPr id="1177" name="Drop Down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1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53</xdr:row>
          <xdr:rowOff>22860</xdr:rowOff>
        </xdr:from>
        <xdr:to>
          <xdr:col>5</xdr:col>
          <xdr:colOff>0</xdr:colOff>
          <xdr:row>54</xdr:row>
          <xdr:rowOff>30480</xdr:rowOff>
        </xdr:to>
        <xdr:sp macro="" textlink="">
          <xdr:nvSpPr>
            <xdr:cNvPr id="1179" name="Drop Down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1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52</xdr:row>
          <xdr:rowOff>22860</xdr:rowOff>
        </xdr:from>
        <xdr:to>
          <xdr:col>5</xdr:col>
          <xdr:colOff>0</xdr:colOff>
          <xdr:row>53</xdr:row>
          <xdr:rowOff>30480</xdr:rowOff>
        </xdr:to>
        <xdr:sp macro="" textlink="">
          <xdr:nvSpPr>
            <xdr:cNvPr id="1181" name="Drop Down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1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51</xdr:row>
          <xdr:rowOff>22860</xdr:rowOff>
        </xdr:from>
        <xdr:to>
          <xdr:col>5</xdr:col>
          <xdr:colOff>0</xdr:colOff>
          <xdr:row>52</xdr:row>
          <xdr:rowOff>30480</xdr:rowOff>
        </xdr:to>
        <xdr:sp macro="" textlink="">
          <xdr:nvSpPr>
            <xdr:cNvPr id="1183" name="Drop Down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1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50</xdr:row>
          <xdr:rowOff>22860</xdr:rowOff>
        </xdr:from>
        <xdr:to>
          <xdr:col>5</xdr:col>
          <xdr:colOff>0</xdr:colOff>
          <xdr:row>51</xdr:row>
          <xdr:rowOff>30480</xdr:rowOff>
        </xdr:to>
        <xdr:sp macro="" textlink="">
          <xdr:nvSpPr>
            <xdr:cNvPr id="1184" name="Drop Down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1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72</xdr:row>
          <xdr:rowOff>22860</xdr:rowOff>
        </xdr:from>
        <xdr:to>
          <xdr:col>5</xdr:col>
          <xdr:colOff>0</xdr:colOff>
          <xdr:row>73</xdr:row>
          <xdr:rowOff>30480</xdr:rowOff>
        </xdr:to>
        <xdr:sp macro="" textlink="">
          <xdr:nvSpPr>
            <xdr:cNvPr id="1186" name="Drop Down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1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71</xdr:row>
          <xdr:rowOff>22860</xdr:rowOff>
        </xdr:from>
        <xdr:to>
          <xdr:col>5</xdr:col>
          <xdr:colOff>0</xdr:colOff>
          <xdr:row>72</xdr:row>
          <xdr:rowOff>30480</xdr:rowOff>
        </xdr:to>
        <xdr:sp macro="" textlink="">
          <xdr:nvSpPr>
            <xdr:cNvPr id="1188" name="Drop Down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1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70</xdr:row>
          <xdr:rowOff>22860</xdr:rowOff>
        </xdr:from>
        <xdr:to>
          <xdr:col>5</xdr:col>
          <xdr:colOff>0</xdr:colOff>
          <xdr:row>71</xdr:row>
          <xdr:rowOff>30480</xdr:rowOff>
        </xdr:to>
        <xdr:sp macro="" textlink="">
          <xdr:nvSpPr>
            <xdr:cNvPr id="1189" name="Drop Down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1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69</xdr:row>
          <xdr:rowOff>22860</xdr:rowOff>
        </xdr:from>
        <xdr:to>
          <xdr:col>5</xdr:col>
          <xdr:colOff>0</xdr:colOff>
          <xdr:row>70</xdr:row>
          <xdr:rowOff>30480</xdr:rowOff>
        </xdr:to>
        <xdr:sp macro="" textlink="">
          <xdr:nvSpPr>
            <xdr:cNvPr id="1190" name="Drop Down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1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59</xdr:row>
          <xdr:rowOff>22860</xdr:rowOff>
        </xdr:from>
        <xdr:to>
          <xdr:col>5</xdr:col>
          <xdr:colOff>0</xdr:colOff>
          <xdr:row>60</xdr:row>
          <xdr:rowOff>30480</xdr:rowOff>
        </xdr:to>
        <xdr:sp macro="" textlink="">
          <xdr:nvSpPr>
            <xdr:cNvPr id="1191" name="Drop Down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1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60</xdr:row>
          <xdr:rowOff>22860</xdr:rowOff>
        </xdr:from>
        <xdr:to>
          <xdr:col>5</xdr:col>
          <xdr:colOff>0</xdr:colOff>
          <xdr:row>61</xdr:row>
          <xdr:rowOff>30480</xdr:rowOff>
        </xdr:to>
        <xdr:sp macro="" textlink="">
          <xdr:nvSpPr>
            <xdr:cNvPr id="1193" name="Drop Down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1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61</xdr:row>
          <xdr:rowOff>22860</xdr:rowOff>
        </xdr:from>
        <xdr:to>
          <xdr:col>5</xdr:col>
          <xdr:colOff>0</xdr:colOff>
          <xdr:row>62</xdr:row>
          <xdr:rowOff>30480</xdr:rowOff>
        </xdr:to>
        <xdr:sp macro="" textlink="">
          <xdr:nvSpPr>
            <xdr:cNvPr id="1194" name="Drop Down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1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62</xdr:row>
          <xdr:rowOff>22860</xdr:rowOff>
        </xdr:from>
        <xdr:to>
          <xdr:col>5</xdr:col>
          <xdr:colOff>0</xdr:colOff>
          <xdr:row>63</xdr:row>
          <xdr:rowOff>30480</xdr:rowOff>
        </xdr:to>
        <xdr:sp macro="" textlink="">
          <xdr:nvSpPr>
            <xdr:cNvPr id="1195" name="Drop Down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1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63</xdr:row>
          <xdr:rowOff>22860</xdr:rowOff>
        </xdr:from>
        <xdr:to>
          <xdr:col>5</xdr:col>
          <xdr:colOff>0</xdr:colOff>
          <xdr:row>64</xdr:row>
          <xdr:rowOff>30480</xdr:rowOff>
        </xdr:to>
        <xdr:sp macro="" textlink="">
          <xdr:nvSpPr>
            <xdr:cNvPr id="1197" name="Drop Down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1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64</xdr:row>
          <xdr:rowOff>22860</xdr:rowOff>
        </xdr:from>
        <xdr:to>
          <xdr:col>5</xdr:col>
          <xdr:colOff>0</xdr:colOff>
          <xdr:row>65</xdr:row>
          <xdr:rowOff>30480</xdr:rowOff>
        </xdr:to>
        <xdr:sp macro="" textlink="">
          <xdr:nvSpPr>
            <xdr:cNvPr id="1198" name="Drop Down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1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65</xdr:row>
          <xdr:rowOff>22860</xdr:rowOff>
        </xdr:from>
        <xdr:to>
          <xdr:col>5</xdr:col>
          <xdr:colOff>0</xdr:colOff>
          <xdr:row>66</xdr:row>
          <xdr:rowOff>30480</xdr:rowOff>
        </xdr:to>
        <xdr:sp macro="" textlink="">
          <xdr:nvSpPr>
            <xdr:cNvPr id="1200" name="Drop Down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1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66</xdr:row>
          <xdr:rowOff>22860</xdr:rowOff>
        </xdr:from>
        <xdr:to>
          <xdr:col>5</xdr:col>
          <xdr:colOff>0</xdr:colOff>
          <xdr:row>67</xdr:row>
          <xdr:rowOff>30480</xdr:rowOff>
        </xdr:to>
        <xdr:sp macro="" textlink="">
          <xdr:nvSpPr>
            <xdr:cNvPr id="1202" name="Drop Down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1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67</xdr:row>
          <xdr:rowOff>22860</xdr:rowOff>
        </xdr:from>
        <xdr:to>
          <xdr:col>5</xdr:col>
          <xdr:colOff>0</xdr:colOff>
          <xdr:row>68</xdr:row>
          <xdr:rowOff>30480</xdr:rowOff>
        </xdr:to>
        <xdr:sp macro="" textlink="">
          <xdr:nvSpPr>
            <xdr:cNvPr id="1203" name="Drop Down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1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68</xdr:row>
          <xdr:rowOff>22860</xdr:rowOff>
        </xdr:from>
        <xdr:to>
          <xdr:col>5</xdr:col>
          <xdr:colOff>0</xdr:colOff>
          <xdr:row>69</xdr:row>
          <xdr:rowOff>30480</xdr:rowOff>
        </xdr:to>
        <xdr:sp macro="" textlink="">
          <xdr:nvSpPr>
            <xdr:cNvPr id="1205" name="Drop Down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1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289560</xdr:colOff>
          <xdr:row>18</xdr:row>
          <xdr:rowOff>175260</xdr:rowOff>
        </xdr:from>
        <xdr:to>
          <xdr:col>3</xdr:col>
          <xdr:colOff>571500</xdr:colOff>
          <xdr:row>19</xdr:row>
          <xdr:rowOff>182880</xdr:rowOff>
        </xdr:to>
        <xdr:sp macro="" textlink="">
          <xdr:nvSpPr>
            <xdr:cNvPr id="1206" name="Drop Down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1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1165860</xdr:colOff>
          <xdr:row>42</xdr:row>
          <xdr:rowOff>22860</xdr:rowOff>
        </xdr:from>
        <xdr:to>
          <xdr:col>2</xdr:col>
          <xdr:colOff>1181100</xdr:colOff>
          <xdr:row>42</xdr:row>
          <xdr:rowOff>365760</xdr:rowOff>
        </xdr:to>
        <xdr:sp macro="" textlink="">
          <xdr:nvSpPr>
            <xdr:cNvPr id="4098" name="Scroll Bar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2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1219200</xdr:colOff>
          <xdr:row>22</xdr:row>
          <xdr:rowOff>30480</xdr:rowOff>
        </xdr:from>
        <xdr:to>
          <xdr:col>2</xdr:col>
          <xdr:colOff>1181100</xdr:colOff>
          <xdr:row>22</xdr:row>
          <xdr:rowOff>373380</xdr:rowOff>
        </xdr:to>
        <xdr:sp macro="" textlink="">
          <xdr:nvSpPr>
            <xdr:cNvPr id="3074" name="Scroll Bar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3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68" Type="http://schemas.openxmlformats.org/officeDocument/2006/relationships/comments" Target="../comments1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65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opLeftCell="A14" workbookViewId="0">
      <selection activeCell="C26" sqref="C26"/>
    </sheetView>
  </sheetViews>
  <sheetFormatPr defaultRowHeight="14.4" x14ac:dyDescent="0.3"/>
  <sheetData>
    <row r="1" spans="1:6" x14ac:dyDescent="0.3">
      <c r="A1" t="s">
        <v>29</v>
      </c>
    </row>
    <row r="2" spans="1:6" x14ac:dyDescent="0.3">
      <c r="A2" t="s">
        <v>30</v>
      </c>
      <c r="D2" t="s">
        <v>53</v>
      </c>
    </row>
    <row r="3" spans="1:6" x14ac:dyDescent="0.3">
      <c r="A3" t="s">
        <v>32</v>
      </c>
    </row>
    <row r="4" spans="1:6" x14ac:dyDescent="0.3">
      <c r="A4" t="s">
        <v>33</v>
      </c>
      <c r="D4" t="s">
        <v>52</v>
      </c>
    </row>
    <row r="5" spans="1:6" x14ac:dyDescent="0.3">
      <c r="A5" t="s">
        <v>35</v>
      </c>
    </row>
    <row r="6" spans="1:6" x14ac:dyDescent="0.3">
      <c r="A6" t="s">
        <v>36</v>
      </c>
    </row>
    <row r="7" spans="1:6" x14ac:dyDescent="0.3">
      <c r="A7" t="s">
        <v>37</v>
      </c>
      <c r="D7" t="s">
        <v>90</v>
      </c>
    </row>
    <row r="8" spans="1:6" x14ac:dyDescent="0.3">
      <c r="A8" t="s">
        <v>29</v>
      </c>
    </row>
    <row r="10" spans="1:6" x14ac:dyDescent="0.3">
      <c r="A10" t="s">
        <v>42</v>
      </c>
    </row>
    <row r="11" spans="1:6" x14ac:dyDescent="0.3">
      <c r="A11" t="s">
        <v>38</v>
      </c>
    </row>
    <row r="13" spans="1:6" x14ac:dyDescent="0.3">
      <c r="A13" t="s">
        <v>39</v>
      </c>
      <c r="D13" t="s">
        <v>54</v>
      </c>
      <c r="F13" t="s">
        <v>56</v>
      </c>
    </row>
    <row r="14" spans="1:6" x14ac:dyDescent="0.3">
      <c r="A14" t="s">
        <v>40</v>
      </c>
      <c r="D14" t="s">
        <v>55</v>
      </c>
      <c r="F14" t="s">
        <v>57</v>
      </c>
    </row>
    <row r="15" spans="1:6" x14ac:dyDescent="0.3">
      <c r="D15" t="s">
        <v>58</v>
      </c>
      <c r="F15" t="s">
        <v>59</v>
      </c>
    </row>
    <row r="16" spans="1:6" x14ac:dyDescent="0.3">
      <c r="A16" t="s">
        <v>41</v>
      </c>
    </row>
    <row r="17" spans="1:6" x14ac:dyDescent="0.3">
      <c r="A17" t="s">
        <v>43</v>
      </c>
    </row>
    <row r="18" spans="1:6" x14ac:dyDescent="0.3">
      <c r="A18" t="s">
        <v>44</v>
      </c>
      <c r="D18" t="s">
        <v>65</v>
      </c>
      <c r="E18" t="s">
        <v>66</v>
      </c>
    </row>
    <row r="19" spans="1:6" x14ac:dyDescent="0.3">
      <c r="A19" t="s">
        <v>45</v>
      </c>
    </row>
    <row r="20" spans="1:6" x14ac:dyDescent="0.3">
      <c r="D20" t="s">
        <v>67</v>
      </c>
      <c r="F20" t="s">
        <v>68</v>
      </c>
    </row>
    <row r="21" spans="1:6" x14ac:dyDescent="0.3">
      <c r="D21" t="s">
        <v>69</v>
      </c>
      <c r="F21" t="s">
        <v>71</v>
      </c>
    </row>
    <row r="22" spans="1:6" x14ac:dyDescent="0.3">
      <c r="D22" t="s">
        <v>70</v>
      </c>
      <c r="F22" t="s">
        <v>71</v>
      </c>
    </row>
    <row r="24" spans="1:6" x14ac:dyDescent="0.3">
      <c r="A24" t="s">
        <v>46</v>
      </c>
      <c r="D24" t="s">
        <v>54</v>
      </c>
      <c r="F24" t="s">
        <v>56</v>
      </c>
    </row>
    <row r="25" spans="1:6" x14ac:dyDescent="0.3">
      <c r="D25" t="s">
        <v>55</v>
      </c>
      <c r="F25" t="s">
        <v>57</v>
      </c>
    </row>
    <row r="26" spans="1:6" x14ac:dyDescent="0.3">
      <c r="D26" t="s">
        <v>58</v>
      </c>
      <c r="F26" t="s">
        <v>59</v>
      </c>
    </row>
    <row r="28" spans="1:6" x14ac:dyDescent="0.3">
      <c r="A28" t="s">
        <v>47</v>
      </c>
    </row>
    <row r="29" spans="1:6" x14ac:dyDescent="0.3">
      <c r="A29" t="s">
        <v>48</v>
      </c>
      <c r="D29" t="s">
        <v>82</v>
      </c>
      <c r="F29" t="s">
        <v>83</v>
      </c>
    </row>
    <row r="30" spans="1:6" x14ac:dyDescent="0.3">
      <c r="D30" t="s">
        <v>84</v>
      </c>
      <c r="F30" t="s">
        <v>86</v>
      </c>
    </row>
    <row r="31" spans="1:6" x14ac:dyDescent="0.3">
      <c r="D31" t="s">
        <v>85</v>
      </c>
      <c r="F31" t="s">
        <v>86</v>
      </c>
    </row>
    <row r="32" spans="1:6" x14ac:dyDescent="0.3">
      <c r="D32" t="s">
        <v>87</v>
      </c>
      <c r="F32" t="s">
        <v>88</v>
      </c>
    </row>
    <row r="33" spans="1:8" x14ac:dyDescent="0.3">
      <c r="A33" t="s">
        <v>49</v>
      </c>
    </row>
    <row r="34" spans="1:8" x14ac:dyDescent="0.3">
      <c r="D34" t="s">
        <v>80</v>
      </c>
    </row>
    <row r="35" spans="1:8" x14ac:dyDescent="0.3">
      <c r="D35" t="s">
        <v>79</v>
      </c>
    </row>
    <row r="36" spans="1:8" x14ac:dyDescent="0.3">
      <c r="A36" t="s">
        <v>50</v>
      </c>
    </row>
    <row r="37" spans="1:8" x14ac:dyDescent="0.3">
      <c r="A37" t="s">
        <v>51</v>
      </c>
      <c r="D37" t="s">
        <v>72</v>
      </c>
      <c r="E37" t="s">
        <v>73</v>
      </c>
      <c r="F37" t="s">
        <v>76</v>
      </c>
      <c r="G37" t="s">
        <v>81</v>
      </c>
      <c r="H37" t="s">
        <v>80</v>
      </c>
    </row>
    <row r="38" spans="1:8" x14ac:dyDescent="0.3">
      <c r="D38" t="s">
        <v>72</v>
      </c>
      <c r="E38" t="s">
        <v>73</v>
      </c>
      <c r="F38" t="s">
        <v>77</v>
      </c>
      <c r="G38" t="s">
        <v>81</v>
      </c>
      <c r="H38" t="s">
        <v>79</v>
      </c>
    </row>
    <row r="39" spans="1:8" x14ac:dyDescent="0.3">
      <c r="D39" t="s">
        <v>74</v>
      </c>
      <c r="E39" t="s">
        <v>73</v>
      </c>
      <c r="F39" t="s">
        <v>75</v>
      </c>
      <c r="G39" t="s">
        <v>81</v>
      </c>
      <c r="H39" t="s">
        <v>78</v>
      </c>
    </row>
    <row r="42" spans="1:8" x14ac:dyDescent="0.3">
      <c r="A42" t="s">
        <v>31</v>
      </c>
      <c r="E42" t="s">
        <v>60</v>
      </c>
    </row>
    <row r="44" spans="1:8" x14ac:dyDescent="0.3">
      <c r="A44" t="s">
        <v>34</v>
      </c>
      <c r="E44" t="s">
        <v>61</v>
      </c>
    </row>
    <row r="46" spans="1:8" x14ac:dyDescent="0.3">
      <c r="A46" t="s">
        <v>62</v>
      </c>
      <c r="E46" t="s">
        <v>63</v>
      </c>
    </row>
    <row r="48" spans="1:8" x14ac:dyDescent="0.3">
      <c r="E48" t="s">
        <v>64</v>
      </c>
    </row>
    <row r="52" spans="1:1" x14ac:dyDescent="0.3">
      <c r="A52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"/>
  <dimension ref="A1:T148"/>
  <sheetViews>
    <sheetView tabSelected="1" topLeftCell="A80" zoomScale="94" zoomScaleNormal="115" workbookViewId="0">
      <selection activeCell="N98" sqref="N98"/>
    </sheetView>
  </sheetViews>
  <sheetFormatPr defaultRowHeight="14.4" x14ac:dyDescent="0.3"/>
  <cols>
    <col min="11" max="11" width="14.6640625" bestFit="1" customWidth="1"/>
    <col min="16" max="16" width="14.109375" customWidth="1"/>
  </cols>
  <sheetData>
    <row r="1" spans="3:8" x14ac:dyDescent="0.3">
      <c r="C1" s="17" t="s">
        <v>20</v>
      </c>
      <c r="D1" s="18" t="s">
        <v>89</v>
      </c>
      <c r="E1" s="19"/>
    </row>
    <row r="2" spans="3:8" ht="15" thickBot="1" x14ac:dyDescent="0.35">
      <c r="C2" s="16" t="s">
        <v>26</v>
      </c>
      <c r="D2" s="20" t="s">
        <v>28</v>
      </c>
      <c r="E2" s="19"/>
    </row>
    <row r="3" spans="3:8" ht="15" thickBot="1" x14ac:dyDescent="0.35">
      <c r="C3" s="19"/>
      <c r="D3" s="21">
        <v>1</v>
      </c>
      <c r="E3" s="19"/>
    </row>
    <row r="4" spans="3:8" x14ac:dyDescent="0.3">
      <c r="C4" s="19"/>
      <c r="D4" s="19"/>
      <c r="E4" s="19"/>
    </row>
    <row r="5" spans="3:8" ht="15" thickBot="1" x14ac:dyDescent="0.35">
      <c r="C5" s="19"/>
      <c r="D5" s="19"/>
      <c r="E5" s="19"/>
    </row>
    <row r="6" spans="3:8" ht="15" thickBot="1" x14ac:dyDescent="0.35">
      <c r="C6" s="19"/>
      <c r="D6" s="19"/>
      <c r="E6" s="21">
        <v>1</v>
      </c>
    </row>
    <row r="16" spans="3:8" x14ac:dyDescent="0.3">
      <c r="G16" s="9"/>
      <c r="H16" s="9"/>
    </row>
    <row r="18" spans="1:20" x14ac:dyDescent="0.3">
      <c r="E18" t="s">
        <v>92</v>
      </c>
    </row>
    <row r="19" spans="1:20" x14ac:dyDescent="0.3">
      <c r="D19" s="7"/>
      <c r="E19" s="7" t="s">
        <v>9</v>
      </c>
      <c r="F19" s="12" t="s">
        <v>57</v>
      </c>
      <c r="G19" s="12" t="s">
        <v>93</v>
      </c>
    </row>
    <row r="20" spans="1:20" x14ac:dyDescent="0.3">
      <c r="D20" s="9">
        <f>D3-1</f>
        <v>0</v>
      </c>
      <c r="E20" s="8">
        <v>10</v>
      </c>
      <c r="F20" s="19">
        <f>IF(D20,F20+1,0)</f>
        <v>0</v>
      </c>
      <c r="G20" s="19">
        <f>F20+1</f>
        <v>1</v>
      </c>
    </row>
    <row r="21" spans="1:20" x14ac:dyDescent="0.3">
      <c r="D21" t="s">
        <v>27</v>
      </c>
      <c r="F21" s="22" t="s">
        <v>91</v>
      </c>
    </row>
    <row r="23" spans="1:20" x14ac:dyDescent="0.3">
      <c r="H23">
        <f ca="1">H25/400</f>
        <v>9.2337749999999992E-4</v>
      </c>
    </row>
    <row r="24" spans="1:20" ht="21" thickBot="1" x14ac:dyDescent="0.5">
      <c r="C24" s="1" t="s">
        <v>0</v>
      </c>
      <c r="D24" s="10" t="str">
        <f>F21&amp;F20&amp;"(x)"</f>
        <v>φ0(x)</v>
      </c>
      <c r="E24" s="1" t="s">
        <v>94</v>
      </c>
      <c r="F24" s="1"/>
      <c r="G24" s="1"/>
      <c r="H24" s="1" t="s">
        <v>1</v>
      </c>
      <c r="I24" s="3" t="s">
        <v>2</v>
      </c>
      <c r="J24" s="3" t="s">
        <v>3</v>
      </c>
      <c r="K24" s="3" t="s">
        <v>4</v>
      </c>
      <c r="L24" s="3" t="s">
        <v>5</v>
      </c>
      <c r="M24" s="1"/>
      <c r="N24" s="1"/>
      <c r="O24" s="10" t="str">
        <f>F21&amp;G20&amp;"(x)"</f>
        <v>φ1(x)</v>
      </c>
      <c r="Q24" s="3" t="s">
        <v>6</v>
      </c>
      <c r="R24" s="4" t="s">
        <v>7</v>
      </c>
      <c r="S24" s="4" t="s">
        <v>8</v>
      </c>
    </row>
    <row r="25" spans="1:20" x14ac:dyDescent="0.3">
      <c r="A25" s="6" t="s">
        <v>10</v>
      </c>
      <c r="B25" s="13">
        <v>0</v>
      </c>
      <c r="C25">
        <v>0</v>
      </c>
      <c r="D25">
        <f t="shared" ref="D25:D33" si="0">IF($D$20=0,B25,O25)</f>
        <v>0</v>
      </c>
      <c r="E25">
        <v>1</v>
      </c>
      <c r="F25">
        <f ca="1">VLOOKUP(E25,INDIRECT(INDEX(Лист1!$C$1:$C$2,Лист1!$E$6,1)&amp;"!Data"),2)</f>
        <v>0.15804099999999999</v>
      </c>
      <c r="G25">
        <f ca="1">VLOOKUP(E25,INDIRECT(INDEX(Лист1!$C$1:$C$2,Лист1!$E$6,1)&amp;"!Data"),3)</f>
        <v>8.9699399999999999E-2</v>
      </c>
      <c r="H25">
        <f ca="1">VLOOKUP(E25,INDIRECT(INDEX(Лист1!$C$1:$C$2,Лист1!$E$6,1)&amp;"!Data"),4)</f>
        <v>0.36935099999999998</v>
      </c>
      <c r="L25">
        <f ca="1">F25*D25/SUM($L$25:$L$85)</f>
        <v>0</v>
      </c>
      <c r="M25" s="2">
        <v>0</v>
      </c>
      <c r="N25" s="2">
        <v>0</v>
      </c>
      <c r="O25">
        <v>0</v>
      </c>
      <c r="P25">
        <f ca="1">F25*D25/(SUM($P$25:$P$85)+1)</f>
        <v>0</v>
      </c>
      <c r="Q25">
        <f ca="1">F25*O25/SUM($Q$25:$Q$85)</f>
        <v>0</v>
      </c>
      <c r="R25" s="2">
        <v>0</v>
      </c>
      <c r="S25" s="2">
        <v>0</v>
      </c>
      <c r="T25">
        <v>0</v>
      </c>
    </row>
    <row r="26" spans="1:20" x14ac:dyDescent="0.3">
      <c r="A26" s="6" t="s">
        <v>11</v>
      </c>
      <c r="B26" s="14">
        <v>5</v>
      </c>
      <c r="C26">
        <v>1</v>
      </c>
      <c r="D26">
        <f t="shared" si="0"/>
        <v>5</v>
      </c>
      <c r="E26">
        <v>1</v>
      </c>
      <c r="F26">
        <f ca="1">VLOOKUP(E26,INDIRECT(INDEX(Лист1!$C$1:$C$2,Лист1!$E$6,1)&amp;"!Data"),2)</f>
        <v>0.15804099999999999</v>
      </c>
      <c r="G26">
        <f ca="1">VLOOKUP(E26,INDIRECT(INDEX(Лист1!$C$1:$C$2,Лист1!$E$6,1)&amp;"!Data"),3)</f>
        <v>8.9699399999999999E-2</v>
      </c>
      <c r="H26">
        <f ca="1">VLOOKUP(E26,INDIRECT(INDEX(Лист1!$C$1:$C$2,Лист1!$E$6,1)&amp;"!Data"),4)</f>
        <v>0.36935099999999998</v>
      </c>
      <c r="I26">
        <f t="shared" ref="I26" ca="1" si="1">(H25+H26)/(2*$E$20*$E$20)</f>
        <v>3.6935099999999997E-3</v>
      </c>
      <c r="J26">
        <f t="shared" ref="J26" ca="1" si="2">((H27+2*H26+H25)/(2*$E$20*$E$20)+G26)</f>
        <v>9.7086419999999993E-2</v>
      </c>
      <c r="K26">
        <f t="shared" ref="K26" ca="1" si="3">(H26+H27)/(2*$E$20*$E$20)</f>
        <v>3.6935099999999997E-3</v>
      </c>
      <c r="L26">
        <f ca="1">F26*D26/SUM($L$25:$L$85)</f>
        <v>0.11572944778553886</v>
      </c>
      <c r="M26">
        <f ca="1">K26/(J26-I26*M25)</f>
        <v>3.8043528641801806E-2</v>
      </c>
      <c r="N26">
        <f ca="1">(I26*N25+L26)/(J26-I26*M25)</f>
        <v>1.1920250822467124</v>
      </c>
      <c r="O26">
        <f t="shared" ref="O26" ca="1" si="4">M26*O27+N26</f>
        <v>1.2410372929821181</v>
      </c>
      <c r="Q26">
        <f ca="1">F26*O26/SUM($Q$25:$Q$85)</f>
        <v>5.6585907462138665E-2</v>
      </c>
      <c r="R26">
        <f ca="1">K26/(J26-I26*R25)</f>
        <v>3.8043528641801806E-2</v>
      </c>
      <c r="S26">
        <f ca="1">(I26*S25+Q26)/(J26-I26*R25)</f>
        <v>0.5828406018281308</v>
      </c>
      <c r="T26">
        <f t="shared" ref="T26" ca="1" si="5">R26*T27+S26</f>
        <v>0.60768718659947651</v>
      </c>
    </row>
    <row r="27" spans="1:20" x14ac:dyDescent="0.3">
      <c r="A27" s="6" t="s">
        <v>12</v>
      </c>
      <c r="B27" s="14">
        <v>5</v>
      </c>
      <c r="C27">
        <v>2</v>
      </c>
      <c r="D27">
        <f t="shared" si="0"/>
        <v>5</v>
      </c>
      <c r="E27">
        <v>1</v>
      </c>
      <c r="F27">
        <f ca="1">VLOOKUP(E27,INDIRECT(INDEX(Лист1!$C$1:$C$2,Лист1!$E$6,1)&amp;"!Data"),2)</f>
        <v>0.15804099999999999</v>
      </c>
      <c r="G27">
        <f ca="1">VLOOKUP(E27,INDIRECT(INDEX(Лист1!$C$1:$C$2,Лист1!$E$6,1)&amp;"!Data"),3)</f>
        <v>8.9699399999999999E-2</v>
      </c>
      <c r="H27">
        <f ca="1">VLOOKUP(E27,INDIRECT(INDEX(Лист1!$C$1:$C$2,Лист1!$E$6,1)&amp;"!Data"),4)</f>
        <v>0.36935099999999998</v>
      </c>
      <c r="I27">
        <f t="shared" ref="I27:I85" ca="1" si="6">(H26+H27)/(2*$E$20*$E$20)</f>
        <v>3.6935099999999997E-3</v>
      </c>
      <c r="J27">
        <f t="shared" ref="J27:J85" ca="1" si="7">((H28+2*H27+H26)/(2*$E$20*$E$20)+G27)</f>
        <v>9.7086419999999993E-2</v>
      </c>
      <c r="K27">
        <f t="shared" ref="K27:K85" ca="1" si="8">(H27+H28)/(2*$E$20*$E$20)</f>
        <v>3.6935099999999997E-3</v>
      </c>
      <c r="L27">
        <f t="shared" ref="L27:L85" ca="1" si="9">F27*D27/SUM($L$25:$L$85)</f>
        <v>0.11572944778553886</v>
      </c>
      <c r="M27">
        <f t="shared" ref="M27:M85" ca="1" si="10">K27/(J27-I27*M26)</f>
        <v>3.8098669229489145E-2</v>
      </c>
      <c r="N27">
        <f t="shared" ref="N27:N85" ca="1" si="11">(I27*N26+L27)/(J27-I27*M26)</f>
        <v>1.2391673820372324</v>
      </c>
      <c r="O27">
        <f t="shared" ref="O27:O84" ca="1" si="12">M27*O28+N27</f>
        <v>1.2883192617824482</v>
      </c>
      <c r="Q27">
        <f t="shared" ref="Q27:Q85" ca="1" si="13">F27*O27/SUM($Q$25:$Q$85)</f>
        <v>5.8741759769150491E-2</v>
      </c>
      <c r="R27">
        <f t="shared" ref="R27:R85" ca="1" si="14">K27/(J27-I27*R26)</f>
        <v>3.8098669229489145E-2</v>
      </c>
      <c r="S27">
        <f t="shared" ref="S27:S85" ca="1" si="15">(I27*S26+Q27)/(J27-I27*R26)</f>
        <v>0.62812850969498357</v>
      </c>
      <c r="T27">
        <f t="shared" ref="T27:T85" ca="1" si="16">R27*T28+S27</f>
        <v>0.65310936336343406</v>
      </c>
    </row>
    <row r="28" spans="1:20" x14ac:dyDescent="0.3">
      <c r="A28" s="6" t="s">
        <v>11</v>
      </c>
      <c r="B28" s="14">
        <v>5</v>
      </c>
      <c r="C28">
        <v>3</v>
      </c>
      <c r="D28">
        <f t="shared" si="0"/>
        <v>5</v>
      </c>
      <c r="E28">
        <v>1</v>
      </c>
      <c r="F28">
        <f ca="1">VLOOKUP(E28,INDIRECT(INDEX(Лист1!$C$1:$C$2,Лист1!$E$6,1)&amp;"!Data"),2)</f>
        <v>0.15804099999999999</v>
      </c>
      <c r="G28">
        <f ca="1">VLOOKUP(E28,INDIRECT(INDEX(Лист1!$C$1:$C$2,Лист1!$E$6,1)&amp;"!Data"),3)</f>
        <v>8.9699399999999999E-2</v>
      </c>
      <c r="H28">
        <f ca="1">VLOOKUP(E28,INDIRECT(INDEX(Лист1!$C$1:$C$2,Лист1!$E$6,1)&amp;"!Data"),4)</f>
        <v>0.36935099999999998</v>
      </c>
      <c r="I28">
        <f t="shared" ca="1" si="6"/>
        <v>3.6935099999999997E-3</v>
      </c>
      <c r="J28">
        <f t="shared" ca="1" si="7"/>
        <v>9.7086419999999993E-2</v>
      </c>
      <c r="K28">
        <f t="shared" ca="1" si="8"/>
        <v>3.6935099999999997E-3</v>
      </c>
      <c r="L28">
        <f ca="1">F28*D28/SUM($L$25:$L$85)</f>
        <v>0.11572944778553886</v>
      </c>
      <c r="M28">
        <f t="shared" ca="1" si="10"/>
        <v>3.8098749266694355E-2</v>
      </c>
      <c r="N28">
        <f t="shared" ca="1" si="11"/>
        <v>1.2409660479240601</v>
      </c>
      <c r="O28">
        <f t="shared" ca="1" si="12"/>
        <v>1.2901206456621084</v>
      </c>
      <c r="Q28">
        <f t="shared" ca="1" si="13"/>
        <v>5.8823895045902165E-2</v>
      </c>
      <c r="R28">
        <f t="shared" ca="1" si="14"/>
        <v>3.8098749266694355E-2</v>
      </c>
      <c r="S28">
        <f t="shared" ca="1" si="15"/>
        <v>0.63070247159137949</v>
      </c>
      <c r="T28">
        <f t="shared" ca="1" si="16"/>
        <v>0.65568835273424142</v>
      </c>
    </row>
    <row r="29" spans="1:20" x14ac:dyDescent="0.3">
      <c r="A29" s="6" t="s">
        <v>13</v>
      </c>
      <c r="B29" s="14">
        <v>5</v>
      </c>
      <c r="C29">
        <v>4</v>
      </c>
      <c r="D29">
        <f t="shared" si="0"/>
        <v>5</v>
      </c>
      <c r="E29">
        <v>1</v>
      </c>
      <c r="F29">
        <f ca="1">VLOOKUP(E29,INDIRECT(INDEX(Лист1!$C$1:$C$2,Лист1!$E$6,1)&amp;"!Data"),2)</f>
        <v>0.15804099999999999</v>
      </c>
      <c r="G29">
        <f ca="1">VLOOKUP(E29,INDIRECT(INDEX(Лист1!$C$1:$C$2,Лист1!$E$6,1)&amp;"!Data"),3)</f>
        <v>8.9699399999999999E-2</v>
      </c>
      <c r="H29">
        <f ca="1">VLOOKUP(E29,INDIRECT(INDEX(Лист1!$C$1:$C$2,Лист1!$E$6,1)&amp;"!Data"),4)</f>
        <v>0.36935099999999998</v>
      </c>
      <c r="I29">
        <f t="shared" ca="1" si="6"/>
        <v>3.6935099999999997E-3</v>
      </c>
      <c r="J29">
        <f t="shared" ca="1" si="7"/>
        <v>9.7086419999999993E-2</v>
      </c>
      <c r="K29">
        <f t="shared" ca="1" si="8"/>
        <v>3.6935099999999997E-3</v>
      </c>
      <c r="L29">
        <f t="shared" ca="1" si="9"/>
        <v>0.11572944778553886</v>
      </c>
      <c r="M29">
        <f t="shared" ca="1" si="10"/>
        <v>3.8098749382869536E-2</v>
      </c>
      <c r="N29">
        <f t="shared" ca="1" si="11"/>
        <v>1.2410345786290051</v>
      </c>
      <c r="O29">
        <f t="shared" ca="1" si="12"/>
        <v>1.2901892761350822</v>
      </c>
      <c r="Q29">
        <f t="shared" ca="1" si="13"/>
        <v>5.8827024297226638E-2</v>
      </c>
      <c r="R29">
        <f t="shared" ca="1" si="14"/>
        <v>3.8098749382869536E-2</v>
      </c>
      <c r="S29">
        <f t="shared" ca="1" si="15"/>
        <v>0.63083281663535151</v>
      </c>
      <c r="T29">
        <f t="shared" ca="1" si="16"/>
        <v>0.65581893431615557</v>
      </c>
    </row>
    <row r="30" spans="1:20" x14ac:dyDescent="0.3">
      <c r="A30" s="6" t="s">
        <v>14</v>
      </c>
      <c r="B30" s="14">
        <v>5</v>
      </c>
      <c r="C30">
        <v>5</v>
      </c>
      <c r="D30">
        <f t="shared" si="0"/>
        <v>5</v>
      </c>
      <c r="E30">
        <v>1</v>
      </c>
      <c r="F30">
        <f ca="1">VLOOKUP(E30,INDIRECT(INDEX(Лист1!$C$1:$C$2,Лист1!$E$6,1)&amp;"!Data"),2)</f>
        <v>0.15804099999999999</v>
      </c>
      <c r="G30">
        <f ca="1">VLOOKUP(E30,INDIRECT(INDEX(Лист1!$C$1:$C$2,Лист1!$E$6,1)&amp;"!Data"),3)</f>
        <v>8.9699399999999999E-2</v>
      </c>
      <c r="H30">
        <f ca="1">VLOOKUP(E30,INDIRECT(INDEX(Лист1!$C$1:$C$2,Лист1!$E$6,1)&amp;"!Data"),4)</f>
        <v>0.36935099999999998</v>
      </c>
      <c r="I30">
        <f t="shared" ca="1" si="6"/>
        <v>3.6935099999999997E-3</v>
      </c>
      <c r="J30">
        <f t="shared" ca="1" si="7"/>
        <v>9.7086419999999993E-2</v>
      </c>
      <c r="K30">
        <f t="shared" ca="1" si="8"/>
        <v>3.6935099999999997E-3</v>
      </c>
      <c r="L30">
        <f t="shared" ca="1" si="9"/>
        <v>0.11572944778553886</v>
      </c>
      <c r="M30">
        <f t="shared" ca="1" si="10"/>
        <v>3.8098749383038165E-2</v>
      </c>
      <c r="N30">
        <f t="shared" ca="1" si="11"/>
        <v>1.2410371895686509</v>
      </c>
      <c r="O30">
        <f t="shared" ca="1" si="12"/>
        <v>1.2901918908702721</v>
      </c>
      <c r="Q30">
        <f t="shared" ca="1" si="13"/>
        <v>5.8827143517788609E-2</v>
      </c>
      <c r="R30">
        <f t="shared" ca="1" si="14"/>
        <v>3.8098749383038165E-2</v>
      </c>
      <c r="S30">
        <f t="shared" ca="1" si="15"/>
        <v>0.63083901238765749</v>
      </c>
      <c r="T30">
        <f t="shared" ca="1" si="16"/>
        <v>0.65582514086508792</v>
      </c>
    </row>
    <row r="31" spans="1:20" x14ac:dyDescent="0.3">
      <c r="A31" s="6" t="s">
        <v>10</v>
      </c>
      <c r="B31" s="14">
        <v>5</v>
      </c>
      <c r="C31">
        <v>6</v>
      </c>
      <c r="D31">
        <f t="shared" si="0"/>
        <v>5</v>
      </c>
      <c r="E31">
        <v>1</v>
      </c>
      <c r="F31">
        <f ca="1">VLOOKUP(E31,INDIRECT(INDEX(Лист1!$C$1:$C$2,Лист1!$E$6,1)&amp;"!Data"),2)</f>
        <v>0.15804099999999999</v>
      </c>
      <c r="G31">
        <f ca="1">VLOOKUP(E31,INDIRECT(INDEX(Лист1!$C$1:$C$2,Лист1!$E$6,1)&amp;"!Data"),3)</f>
        <v>8.9699399999999999E-2</v>
      </c>
      <c r="H31">
        <f ca="1">VLOOKUP(E31,INDIRECT(INDEX(Лист1!$C$1:$C$2,Лист1!$E$6,1)&amp;"!Data"),4)</f>
        <v>0.36935099999999998</v>
      </c>
      <c r="I31">
        <f t="shared" ca="1" si="6"/>
        <v>3.6935099999999997E-3</v>
      </c>
      <c r="J31">
        <f t="shared" ca="1" si="7"/>
        <v>9.7086419999999993E-2</v>
      </c>
      <c r="K31">
        <f t="shared" ca="1" si="8"/>
        <v>3.6935099999999997E-3</v>
      </c>
      <c r="L31">
        <f t="shared" ca="1" si="9"/>
        <v>0.11572944778553886</v>
      </c>
      <c r="M31">
        <f t="shared" ca="1" si="10"/>
        <v>3.8098749383038415E-2</v>
      </c>
      <c r="N31">
        <f t="shared" ca="1" si="11"/>
        <v>1.2410372890421941</v>
      </c>
      <c r="O31">
        <f t="shared" ca="1" si="12"/>
        <v>1.2901919904884129</v>
      </c>
      <c r="Q31">
        <f t="shared" ca="1" si="13"/>
        <v>5.8827148059942921E-2</v>
      </c>
      <c r="R31">
        <f t="shared" ca="1" si="14"/>
        <v>3.8098749383038415E-2</v>
      </c>
      <c r="S31">
        <f t="shared" ca="1" si="15"/>
        <v>0.63083929529063587</v>
      </c>
      <c r="T31">
        <f t="shared" ca="1" si="16"/>
        <v>0.65582542424750623</v>
      </c>
    </row>
    <row r="32" spans="1:20" x14ac:dyDescent="0.3">
      <c r="A32" s="6" t="s">
        <v>15</v>
      </c>
      <c r="B32" s="14">
        <v>5</v>
      </c>
      <c r="C32">
        <v>7</v>
      </c>
      <c r="D32">
        <f t="shared" si="0"/>
        <v>5</v>
      </c>
      <c r="E32">
        <v>1</v>
      </c>
      <c r="F32">
        <f ca="1">VLOOKUP(E32,INDIRECT(INDEX(Лист1!$C$1:$C$2,Лист1!$E$6,1)&amp;"!Data"),2)</f>
        <v>0.15804099999999999</v>
      </c>
      <c r="G32">
        <f ca="1">VLOOKUP(E32,INDIRECT(INDEX(Лист1!$C$1:$C$2,Лист1!$E$6,1)&amp;"!Data"),3)</f>
        <v>8.9699399999999999E-2</v>
      </c>
      <c r="H32">
        <f ca="1">VLOOKUP(E32,INDIRECT(INDEX(Лист1!$C$1:$C$2,Лист1!$E$6,1)&amp;"!Data"),4)</f>
        <v>0.36935099999999998</v>
      </c>
      <c r="I32">
        <f t="shared" ca="1" si="6"/>
        <v>3.6935099999999997E-3</v>
      </c>
      <c r="J32">
        <f t="shared" ca="1" si="7"/>
        <v>9.7086419999999993E-2</v>
      </c>
      <c r="K32">
        <f t="shared" ca="1" si="8"/>
        <v>3.6935099999999997E-3</v>
      </c>
      <c r="L32">
        <f t="shared" ca="1" si="9"/>
        <v>0.11572944778553886</v>
      </c>
      <c r="M32">
        <f t="shared" ca="1" si="10"/>
        <v>3.8098749383038415E-2</v>
      </c>
      <c r="N32">
        <f t="shared" ca="1" si="11"/>
        <v>1.2410372928320119</v>
      </c>
      <c r="O32">
        <f t="shared" ca="1" si="12"/>
        <v>1.2901919942837397</v>
      </c>
      <c r="Q32">
        <f t="shared" ca="1" si="13"/>
        <v>5.8827148232993322E-2</v>
      </c>
      <c r="R32">
        <f t="shared" ca="1" si="14"/>
        <v>3.8098749383038415E-2</v>
      </c>
      <c r="S32">
        <f t="shared" ca="1" si="15"/>
        <v>0.6308393078539094</v>
      </c>
      <c r="T32">
        <f t="shared" ca="1" si="16"/>
        <v>0.65582543683164063</v>
      </c>
    </row>
    <row r="33" spans="1:20" x14ac:dyDescent="0.3">
      <c r="A33" s="6" t="s">
        <v>16</v>
      </c>
      <c r="B33" s="14">
        <v>5</v>
      </c>
      <c r="C33">
        <v>8</v>
      </c>
      <c r="D33">
        <f t="shared" si="0"/>
        <v>5</v>
      </c>
      <c r="E33">
        <v>1</v>
      </c>
      <c r="F33">
        <f ca="1">VLOOKUP(E33,INDIRECT(INDEX(Лист1!$C$1:$C$2,Лист1!$E$6,1)&amp;"!Data"),2)</f>
        <v>0.15804099999999999</v>
      </c>
      <c r="G33">
        <f ca="1">VLOOKUP(E33,INDIRECT(INDEX(Лист1!$C$1:$C$2,Лист1!$E$6,1)&amp;"!Data"),3)</f>
        <v>8.9699399999999999E-2</v>
      </c>
      <c r="H33">
        <f ca="1">VLOOKUP(E33,INDIRECT(INDEX(Лист1!$C$1:$C$2,Лист1!$E$6,1)&amp;"!Data"),4)</f>
        <v>0.36935099999999998</v>
      </c>
      <c r="I33">
        <f t="shared" ca="1" si="6"/>
        <v>3.6935099999999997E-3</v>
      </c>
      <c r="J33">
        <f t="shared" ca="1" si="7"/>
        <v>9.7086419999999993E-2</v>
      </c>
      <c r="K33">
        <f t="shared" ca="1" si="8"/>
        <v>3.6935099999999997E-3</v>
      </c>
      <c r="L33">
        <f t="shared" ca="1" si="9"/>
        <v>0.11572944778553886</v>
      </c>
      <c r="M33">
        <f t="shared" ca="1" si="10"/>
        <v>3.8098749383038415E-2</v>
      </c>
      <c r="N33">
        <f t="shared" ca="1" si="11"/>
        <v>1.2410372929763991</v>
      </c>
      <c r="O33">
        <f t="shared" ca="1" si="12"/>
        <v>1.2901919944283367</v>
      </c>
      <c r="Q33">
        <f t="shared" ca="1" si="13"/>
        <v>5.8827148239586326E-2</v>
      </c>
      <c r="R33">
        <f t="shared" ca="1" si="14"/>
        <v>3.8098749383038415E-2</v>
      </c>
      <c r="S33">
        <f t="shared" ca="1" si="15"/>
        <v>0.63083930840056168</v>
      </c>
      <c r="T33">
        <f t="shared" ca="1" si="16"/>
        <v>0.65582543737918653</v>
      </c>
    </row>
    <row r="34" spans="1:20" x14ac:dyDescent="0.3">
      <c r="A34" s="6"/>
      <c r="B34" s="14">
        <v>5</v>
      </c>
      <c r="C34">
        <v>9</v>
      </c>
      <c r="D34">
        <f t="shared" ref="D34:D73" si="17">IF($D$20=0,B34,O34)</f>
        <v>5</v>
      </c>
      <c r="E34">
        <v>1</v>
      </c>
      <c r="F34">
        <f ca="1">VLOOKUP(E34,INDIRECT(INDEX(Лист1!$C$1:$C$2,Лист1!$E$6,1)&amp;"!Data"),2)</f>
        <v>0.15804099999999999</v>
      </c>
      <c r="G34">
        <f ca="1">VLOOKUP(E34,INDIRECT(INDEX(Лист1!$C$1:$C$2,Лист1!$E$6,1)&amp;"!Data"),3)</f>
        <v>8.9699399999999999E-2</v>
      </c>
      <c r="H34">
        <f ca="1">VLOOKUP(E34,INDIRECT(INDEX(Лист1!$C$1:$C$2,Лист1!$E$6,1)&amp;"!Data"),4)</f>
        <v>0.36935099999999998</v>
      </c>
      <c r="I34">
        <f t="shared" ca="1" si="6"/>
        <v>3.6935099999999997E-3</v>
      </c>
      <c r="J34">
        <f t="shared" ca="1" si="7"/>
        <v>9.7086419999999993E-2</v>
      </c>
      <c r="K34">
        <f t="shared" ca="1" si="8"/>
        <v>3.6935099999999997E-3</v>
      </c>
      <c r="L34">
        <f t="shared" ca="1" si="9"/>
        <v>0.11572944778553886</v>
      </c>
      <c r="M34">
        <f t="shared" ca="1" si="10"/>
        <v>3.8098749383038415E-2</v>
      </c>
      <c r="N34">
        <f t="shared" ca="1" si="11"/>
        <v>1.2410372929819</v>
      </c>
      <c r="O34">
        <f t="shared" ca="1" si="12"/>
        <v>1.2901919944338456</v>
      </c>
      <c r="Q34">
        <f t="shared" ca="1" si="13"/>
        <v>5.8827148239837507E-2</v>
      </c>
      <c r="R34">
        <f t="shared" ca="1" si="14"/>
        <v>3.8098749383038415E-2</v>
      </c>
      <c r="S34">
        <f t="shared" ca="1" si="15"/>
        <v>0.63083930842397939</v>
      </c>
      <c r="T34">
        <f t="shared" ca="1" si="16"/>
        <v>0.65582543740264199</v>
      </c>
    </row>
    <row r="35" spans="1:20" x14ac:dyDescent="0.3">
      <c r="A35" s="6"/>
      <c r="B35" s="14">
        <v>5</v>
      </c>
      <c r="C35">
        <v>10</v>
      </c>
      <c r="D35">
        <f t="shared" si="17"/>
        <v>5</v>
      </c>
      <c r="E35">
        <v>1</v>
      </c>
      <c r="F35">
        <f ca="1">VLOOKUP(E35,INDIRECT(INDEX(Лист1!$C$1:$C$2,Лист1!$E$6,1)&amp;"!Data"),2)</f>
        <v>0.15804099999999999</v>
      </c>
      <c r="G35">
        <f ca="1">VLOOKUP(E35,INDIRECT(INDEX(Лист1!$C$1:$C$2,Лист1!$E$6,1)&amp;"!Data"),3)</f>
        <v>8.9699399999999999E-2</v>
      </c>
      <c r="H35">
        <f ca="1">VLOOKUP(E35,INDIRECT(INDEX(Лист1!$C$1:$C$2,Лист1!$E$6,1)&amp;"!Data"),4)</f>
        <v>0.36935099999999998</v>
      </c>
      <c r="I35">
        <f t="shared" ca="1" si="6"/>
        <v>3.6935099999999997E-3</v>
      </c>
      <c r="J35">
        <f t="shared" ca="1" si="7"/>
        <v>9.7086419999999993E-2</v>
      </c>
      <c r="K35">
        <f t="shared" ca="1" si="8"/>
        <v>3.6935099999999997E-3</v>
      </c>
      <c r="L35">
        <f t="shared" ca="1" si="9"/>
        <v>0.11572944778553886</v>
      </c>
      <c r="M35">
        <f t="shared" ca="1" si="10"/>
        <v>3.8098749383038415E-2</v>
      </c>
      <c r="N35">
        <f t="shared" ca="1" si="11"/>
        <v>1.2410372929821096</v>
      </c>
      <c r="O35">
        <f t="shared" ca="1" si="12"/>
        <v>1.2901919944340554</v>
      </c>
      <c r="Q35">
        <f t="shared" ca="1" si="13"/>
        <v>5.8827148239847069E-2</v>
      </c>
      <c r="R35">
        <f t="shared" ca="1" si="14"/>
        <v>3.8098749383038415E-2</v>
      </c>
      <c r="S35">
        <f t="shared" ca="1" si="15"/>
        <v>0.63083930842497016</v>
      </c>
      <c r="T35">
        <f t="shared" ca="1" si="16"/>
        <v>0.6558254374036343</v>
      </c>
    </row>
    <row r="36" spans="1:20" x14ac:dyDescent="0.3">
      <c r="A36" s="6"/>
      <c r="B36" s="14">
        <v>5</v>
      </c>
      <c r="C36">
        <v>11</v>
      </c>
      <c r="D36">
        <f t="shared" si="17"/>
        <v>5</v>
      </c>
      <c r="E36">
        <v>1</v>
      </c>
      <c r="F36">
        <f ca="1">VLOOKUP(E36,INDIRECT(INDEX(Лист1!$C$1:$C$2,Лист1!$E$6,1)&amp;"!Data"),2)</f>
        <v>0.15804099999999999</v>
      </c>
      <c r="G36">
        <f ca="1">VLOOKUP(E36,INDIRECT(INDEX(Лист1!$C$1:$C$2,Лист1!$E$6,1)&amp;"!Data"),3)</f>
        <v>8.9699399999999999E-2</v>
      </c>
      <c r="H36">
        <f ca="1">VLOOKUP(E36,INDIRECT(INDEX(Лист1!$C$1:$C$2,Лист1!$E$6,1)&amp;"!Data"),4)</f>
        <v>0.36935099999999998</v>
      </c>
      <c r="I36">
        <f t="shared" ca="1" si="6"/>
        <v>3.6935099999999997E-3</v>
      </c>
      <c r="J36">
        <f t="shared" ca="1" si="7"/>
        <v>9.7086419999999993E-2</v>
      </c>
      <c r="K36">
        <f t="shared" ca="1" si="8"/>
        <v>3.6935099999999997E-3</v>
      </c>
      <c r="L36">
        <f t="shared" ca="1" si="9"/>
        <v>0.11572944778553886</v>
      </c>
      <c r="M36">
        <f t="shared" ca="1" si="10"/>
        <v>3.8098749383038415E-2</v>
      </c>
      <c r="N36">
        <f t="shared" ca="1" si="11"/>
        <v>1.2410372929821176</v>
      </c>
      <c r="O36">
        <f t="shared" ca="1" si="12"/>
        <v>1.2901919944340634</v>
      </c>
      <c r="Q36">
        <f t="shared" ca="1" si="13"/>
        <v>5.8827148239847436E-2</v>
      </c>
      <c r="R36">
        <f t="shared" ca="1" si="14"/>
        <v>3.8098749383038415E-2</v>
      </c>
      <c r="S36">
        <f t="shared" ca="1" si="15"/>
        <v>0.63083930842501179</v>
      </c>
      <c r="T36">
        <f t="shared" ca="1" si="16"/>
        <v>0.65582543740367605</v>
      </c>
    </row>
    <row r="37" spans="1:20" x14ac:dyDescent="0.3">
      <c r="A37" s="6"/>
      <c r="B37" s="14">
        <v>5</v>
      </c>
      <c r="C37">
        <v>12</v>
      </c>
      <c r="D37">
        <f t="shared" si="17"/>
        <v>5</v>
      </c>
      <c r="E37">
        <v>1</v>
      </c>
      <c r="F37">
        <f ca="1">VLOOKUP(E37,INDIRECT(INDEX(Лист1!$C$1:$C$2,Лист1!$E$6,1)&amp;"!Data"),2)</f>
        <v>0.15804099999999999</v>
      </c>
      <c r="G37">
        <f ca="1">VLOOKUP(E37,INDIRECT(INDEX(Лист1!$C$1:$C$2,Лист1!$E$6,1)&amp;"!Data"),3)</f>
        <v>8.9699399999999999E-2</v>
      </c>
      <c r="H37">
        <f ca="1">VLOOKUP(E37,INDIRECT(INDEX(Лист1!$C$1:$C$2,Лист1!$E$6,1)&amp;"!Data"),4)</f>
        <v>0.36935099999999998</v>
      </c>
      <c r="I37">
        <f t="shared" ca="1" si="6"/>
        <v>3.6935099999999997E-3</v>
      </c>
      <c r="J37">
        <f t="shared" ca="1" si="7"/>
        <v>9.7086419999999993E-2</v>
      </c>
      <c r="K37">
        <f t="shared" ca="1" si="8"/>
        <v>3.6935099999999997E-3</v>
      </c>
      <c r="L37">
        <f t="shared" ca="1" si="9"/>
        <v>0.11572944778553886</v>
      </c>
      <c r="M37">
        <f t="shared" ca="1" si="10"/>
        <v>3.8098749383038415E-2</v>
      </c>
      <c r="N37">
        <f t="shared" ca="1" si="11"/>
        <v>1.2410372929821178</v>
      </c>
      <c r="O37">
        <f t="shared" ca="1" si="12"/>
        <v>1.2901919944340636</v>
      </c>
      <c r="Q37">
        <f t="shared" ca="1" si="13"/>
        <v>5.8827148239847443E-2</v>
      </c>
      <c r="R37">
        <f t="shared" ca="1" si="14"/>
        <v>3.8098749383038415E-2</v>
      </c>
      <c r="S37">
        <f t="shared" ca="1" si="15"/>
        <v>0.63083930842501335</v>
      </c>
      <c r="T37">
        <f t="shared" ca="1" si="16"/>
        <v>0.6558254374036776</v>
      </c>
    </row>
    <row r="38" spans="1:20" x14ac:dyDescent="0.3">
      <c r="A38" s="6"/>
      <c r="B38" s="14">
        <v>5</v>
      </c>
      <c r="C38">
        <v>13</v>
      </c>
      <c r="D38">
        <f t="shared" si="17"/>
        <v>5</v>
      </c>
      <c r="E38">
        <v>1</v>
      </c>
      <c r="F38">
        <f ca="1">VLOOKUP(E38,INDIRECT(INDEX(Лист1!$C$1:$C$2,Лист1!$E$6,1)&amp;"!Data"),2)</f>
        <v>0.15804099999999999</v>
      </c>
      <c r="G38">
        <f ca="1">VLOOKUP(E38,INDIRECT(INDEX(Лист1!$C$1:$C$2,Лист1!$E$6,1)&amp;"!Data"),3)</f>
        <v>8.9699399999999999E-2</v>
      </c>
      <c r="H38">
        <f ca="1">VLOOKUP(E38,INDIRECT(INDEX(Лист1!$C$1:$C$2,Лист1!$E$6,1)&amp;"!Data"),4)</f>
        <v>0.36935099999999998</v>
      </c>
      <c r="I38">
        <f t="shared" ca="1" si="6"/>
        <v>3.6935099999999997E-3</v>
      </c>
      <c r="J38">
        <f t="shared" ca="1" si="7"/>
        <v>9.7086419999999993E-2</v>
      </c>
      <c r="K38">
        <f t="shared" ca="1" si="8"/>
        <v>3.6935099999999997E-3</v>
      </c>
      <c r="L38">
        <f t="shared" ca="1" si="9"/>
        <v>0.11572944778553886</v>
      </c>
      <c r="M38">
        <f t="shared" ca="1" si="10"/>
        <v>3.8098749383038415E-2</v>
      </c>
      <c r="N38">
        <f t="shared" ca="1" si="11"/>
        <v>1.2410372929821178</v>
      </c>
      <c r="O38">
        <f t="shared" ca="1" si="12"/>
        <v>1.2901919944340636</v>
      </c>
      <c r="Q38">
        <f t="shared" ca="1" si="13"/>
        <v>5.8827148239847443E-2</v>
      </c>
      <c r="R38">
        <f t="shared" ca="1" si="14"/>
        <v>3.8098749383038415E-2</v>
      </c>
      <c r="S38">
        <f t="shared" ca="1" si="15"/>
        <v>0.63083930842501346</v>
      </c>
      <c r="T38">
        <f t="shared" ca="1" si="16"/>
        <v>0.65582543740367771</v>
      </c>
    </row>
    <row r="39" spans="1:20" x14ac:dyDescent="0.3">
      <c r="A39" s="6"/>
      <c r="B39" s="14">
        <v>5</v>
      </c>
      <c r="C39">
        <v>14</v>
      </c>
      <c r="D39">
        <f t="shared" si="17"/>
        <v>5</v>
      </c>
      <c r="E39">
        <v>1</v>
      </c>
      <c r="F39">
        <f ca="1">VLOOKUP(E39,INDIRECT(INDEX(Лист1!$C$1:$C$2,Лист1!$E$6,1)&amp;"!Data"),2)</f>
        <v>0.15804099999999999</v>
      </c>
      <c r="G39">
        <f ca="1">VLOOKUP(E39,INDIRECT(INDEX(Лист1!$C$1:$C$2,Лист1!$E$6,1)&amp;"!Data"),3)</f>
        <v>8.9699399999999999E-2</v>
      </c>
      <c r="H39">
        <f ca="1">VLOOKUP(E39,INDIRECT(INDEX(Лист1!$C$1:$C$2,Лист1!$E$6,1)&amp;"!Data"),4)</f>
        <v>0.36935099999999998</v>
      </c>
      <c r="I39">
        <f t="shared" ca="1" si="6"/>
        <v>3.6935099999999997E-3</v>
      </c>
      <c r="J39">
        <f t="shared" ca="1" si="7"/>
        <v>9.7086419999999993E-2</v>
      </c>
      <c r="K39">
        <f t="shared" ca="1" si="8"/>
        <v>3.6935099999999997E-3</v>
      </c>
      <c r="L39">
        <f t="shared" ca="1" si="9"/>
        <v>0.11572944778553886</v>
      </c>
      <c r="M39">
        <f t="shared" ca="1" si="10"/>
        <v>3.8098749383038415E-2</v>
      </c>
      <c r="N39">
        <f t="shared" ca="1" si="11"/>
        <v>1.2410372929821178</v>
      </c>
      <c r="O39">
        <f t="shared" ca="1" si="12"/>
        <v>1.2901919944340636</v>
      </c>
      <c r="Q39">
        <f t="shared" ca="1" si="13"/>
        <v>5.8827148239847443E-2</v>
      </c>
      <c r="R39">
        <f t="shared" ca="1" si="14"/>
        <v>3.8098749383038415E-2</v>
      </c>
      <c r="S39">
        <f t="shared" ca="1" si="15"/>
        <v>0.63083930842501346</v>
      </c>
      <c r="T39">
        <f t="shared" ca="1" si="16"/>
        <v>0.65582543740367771</v>
      </c>
    </row>
    <row r="40" spans="1:20" x14ac:dyDescent="0.3">
      <c r="A40" s="6"/>
      <c r="B40" s="14">
        <v>5</v>
      </c>
      <c r="C40">
        <v>15</v>
      </c>
      <c r="D40">
        <f t="shared" si="17"/>
        <v>5</v>
      </c>
      <c r="E40">
        <v>1</v>
      </c>
      <c r="F40">
        <f ca="1">VLOOKUP(E40,INDIRECT(INDEX(Лист1!$C$1:$C$2,Лист1!$E$6,1)&amp;"!Data"),2)</f>
        <v>0.15804099999999999</v>
      </c>
      <c r="G40">
        <f ca="1">VLOOKUP(E40,INDIRECT(INDEX(Лист1!$C$1:$C$2,Лист1!$E$6,1)&amp;"!Data"),3)</f>
        <v>8.9699399999999999E-2</v>
      </c>
      <c r="H40">
        <f ca="1">VLOOKUP(E40,INDIRECT(INDEX(Лист1!$C$1:$C$2,Лист1!$E$6,1)&amp;"!Data"),4)</f>
        <v>0.36935099999999998</v>
      </c>
      <c r="I40">
        <f t="shared" ca="1" si="6"/>
        <v>3.6935099999999997E-3</v>
      </c>
      <c r="J40">
        <f t="shared" ca="1" si="7"/>
        <v>9.7086419999999993E-2</v>
      </c>
      <c r="K40">
        <f t="shared" ca="1" si="8"/>
        <v>3.6935099999999997E-3</v>
      </c>
      <c r="L40">
        <f t="shared" ca="1" si="9"/>
        <v>0.11572944778553886</v>
      </c>
      <c r="M40">
        <f t="shared" ca="1" si="10"/>
        <v>3.8098749383038415E-2</v>
      </c>
      <c r="N40">
        <f t="shared" ca="1" si="11"/>
        <v>1.2410372929821178</v>
      </c>
      <c r="O40">
        <f t="shared" ca="1" si="12"/>
        <v>1.2901919944340636</v>
      </c>
      <c r="Q40">
        <f t="shared" ca="1" si="13"/>
        <v>5.8827148239847443E-2</v>
      </c>
      <c r="R40">
        <f t="shared" ca="1" si="14"/>
        <v>3.8098749383038415E-2</v>
      </c>
      <c r="S40">
        <f t="shared" ca="1" si="15"/>
        <v>0.63083930842501346</v>
      </c>
      <c r="T40">
        <f t="shared" ca="1" si="16"/>
        <v>0.65582543740367771</v>
      </c>
    </row>
    <row r="41" spans="1:20" x14ac:dyDescent="0.3">
      <c r="A41" s="6"/>
      <c r="B41" s="14">
        <v>5</v>
      </c>
      <c r="C41">
        <v>16</v>
      </c>
      <c r="D41">
        <f t="shared" si="17"/>
        <v>5</v>
      </c>
      <c r="E41">
        <v>1</v>
      </c>
      <c r="F41">
        <f ca="1">VLOOKUP(E41,INDIRECT(INDEX(Лист1!$C$1:$C$2,Лист1!$E$6,1)&amp;"!Data"),2)</f>
        <v>0.15804099999999999</v>
      </c>
      <c r="G41">
        <f ca="1">VLOOKUP(E41,INDIRECT(INDEX(Лист1!$C$1:$C$2,Лист1!$E$6,1)&amp;"!Data"),3)</f>
        <v>8.9699399999999999E-2</v>
      </c>
      <c r="H41">
        <f ca="1">VLOOKUP(E41,INDIRECT(INDEX(Лист1!$C$1:$C$2,Лист1!$E$6,1)&amp;"!Data"),4)</f>
        <v>0.36935099999999998</v>
      </c>
      <c r="I41">
        <f t="shared" ca="1" si="6"/>
        <v>3.6935099999999997E-3</v>
      </c>
      <c r="J41">
        <f t="shared" ca="1" si="7"/>
        <v>9.7086419999999993E-2</v>
      </c>
      <c r="K41">
        <f t="shared" ca="1" si="8"/>
        <v>3.6935099999999997E-3</v>
      </c>
      <c r="L41">
        <f t="shared" ca="1" si="9"/>
        <v>0.11572944778553886</v>
      </c>
      <c r="M41">
        <f t="shared" ca="1" si="10"/>
        <v>3.8098749383038415E-2</v>
      </c>
      <c r="N41">
        <f t="shared" ca="1" si="11"/>
        <v>1.2410372929821178</v>
      </c>
      <c r="O41">
        <f t="shared" ca="1" si="12"/>
        <v>1.2901919944340636</v>
      </c>
      <c r="Q41">
        <f t="shared" ca="1" si="13"/>
        <v>5.8827148239847443E-2</v>
      </c>
      <c r="R41">
        <f t="shared" ca="1" si="14"/>
        <v>3.8098749383038415E-2</v>
      </c>
      <c r="S41">
        <f t="shared" ca="1" si="15"/>
        <v>0.63083930842501346</v>
      </c>
      <c r="T41">
        <f t="shared" ca="1" si="16"/>
        <v>0.65582543740367771</v>
      </c>
    </row>
    <row r="42" spans="1:20" x14ac:dyDescent="0.3">
      <c r="A42" s="6"/>
      <c r="B42" s="14">
        <v>5</v>
      </c>
      <c r="C42">
        <v>17</v>
      </c>
      <c r="D42">
        <f t="shared" si="17"/>
        <v>5</v>
      </c>
      <c r="E42">
        <v>1</v>
      </c>
      <c r="F42">
        <f ca="1">VLOOKUP(E42,INDIRECT(INDEX(Лист1!$C$1:$C$2,Лист1!$E$6,1)&amp;"!Data"),2)</f>
        <v>0.15804099999999999</v>
      </c>
      <c r="G42">
        <f ca="1">VLOOKUP(E42,INDIRECT(INDEX(Лист1!$C$1:$C$2,Лист1!$E$6,1)&amp;"!Data"),3)</f>
        <v>8.9699399999999999E-2</v>
      </c>
      <c r="H42">
        <f ca="1">VLOOKUP(E42,INDIRECT(INDEX(Лист1!$C$1:$C$2,Лист1!$E$6,1)&amp;"!Data"),4)</f>
        <v>0.36935099999999998</v>
      </c>
      <c r="I42">
        <f t="shared" ca="1" si="6"/>
        <v>3.6935099999999997E-3</v>
      </c>
      <c r="J42">
        <f t="shared" ca="1" si="7"/>
        <v>9.7086419999999993E-2</v>
      </c>
      <c r="K42">
        <f t="shared" ca="1" si="8"/>
        <v>3.6935099999999997E-3</v>
      </c>
      <c r="L42">
        <f t="shared" ca="1" si="9"/>
        <v>0.11572944778553886</v>
      </c>
      <c r="M42">
        <f t="shared" ca="1" si="10"/>
        <v>3.8098749383038415E-2</v>
      </c>
      <c r="N42">
        <f t="shared" ca="1" si="11"/>
        <v>1.2410372929821178</v>
      </c>
      <c r="O42">
        <f t="shared" ca="1" si="12"/>
        <v>1.2901919944340636</v>
      </c>
      <c r="Q42">
        <f t="shared" ca="1" si="13"/>
        <v>5.8827148239847443E-2</v>
      </c>
      <c r="R42">
        <f t="shared" ca="1" si="14"/>
        <v>3.8098749383038415E-2</v>
      </c>
      <c r="S42">
        <f t="shared" ca="1" si="15"/>
        <v>0.63083930842501346</v>
      </c>
      <c r="T42">
        <f t="shared" ca="1" si="16"/>
        <v>0.65582543740367771</v>
      </c>
    </row>
    <row r="43" spans="1:20" x14ac:dyDescent="0.3">
      <c r="A43" s="6"/>
      <c r="B43" s="14">
        <v>5</v>
      </c>
      <c r="C43">
        <v>18</v>
      </c>
      <c r="D43">
        <f t="shared" si="17"/>
        <v>5</v>
      </c>
      <c r="E43">
        <v>1</v>
      </c>
      <c r="F43">
        <f ca="1">VLOOKUP(E43,INDIRECT(INDEX(Лист1!$C$1:$C$2,Лист1!$E$6,1)&amp;"!Data"),2)</f>
        <v>0.15804099999999999</v>
      </c>
      <c r="G43">
        <f ca="1">VLOOKUP(E43,INDIRECT(INDEX(Лист1!$C$1:$C$2,Лист1!$E$6,1)&amp;"!Data"),3)</f>
        <v>8.9699399999999999E-2</v>
      </c>
      <c r="H43">
        <f ca="1">VLOOKUP(E43,INDIRECT(INDEX(Лист1!$C$1:$C$2,Лист1!$E$6,1)&amp;"!Data"),4)</f>
        <v>0.36935099999999998</v>
      </c>
      <c r="I43">
        <f t="shared" ca="1" si="6"/>
        <v>3.6935099999999997E-3</v>
      </c>
      <c r="J43">
        <f t="shared" ca="1" si="7"/>
        <v>9.7086419999999993E-2</v>
      </c>
      <c r="K43">
        <f t="shared" ca="1" si="8"/>
        <v>3.6935099999999997E-3</v>
      </c>
      <c r="L43">
        <f t="shared" ca="1" si="9"/>
        <v>0.11572944778553886</v>
      </c>
      <c r="M43">
        <f t="shared" ca="1" si="10"/>
        <v>3.8098749383038415E-2</v>
      </c>
      <c r="N43">
        <f t="shared" ca="1" si="11"/>
        <v>1.2410372929821178</v>
      </c>
      <c r="O43">
        <f t="shared" ca="1" si="12"/>
        <v>1.2901919944340636</v>
      </c>
      <c r="Q43">
        <f t="shared" ca="1" si="13"/>
        <v>5.8827148239847443E-2</v>
      </c>
      <c r="R43">
        <f t="shared" ca="1" si="14"/>
        <v>3.8098749383038415E-2</v>
      </c>
      <c r="S43">
        <f t="shared" ca="1" si="15"/>
        <v>0.63083930842501346</v>
      </c>
      <c r="T43">
        <f t="shared" ca="1" si="16"/>
        <v>0.65582543740367771</v>
      </c>
    </row>
    <row r="44" spans="1:20" x14ac:dyDescent="0.3">
      <c r="A44" s="6"/>
      <c r="B44" s="14">
        <v>5</v>
      </c>
      <c r="C44">
        <v>19</v>
      </c>
      <c r="D44">
        <f t="shared" si="17"/>
        <v>5</v>
      </c>
      <c r="E44">
        <v>1</v>
      </c>
      <c r="F44">
        <f ca="1">VLOOKUP(E44,INDIRECT(INDEX(Лист1!$C$1:$C$2,Лист1!$E$6,1)&amp;"!Data"),2)</f>
        <v>0.15804099999999999</v>
      </c>
      <c r="G44">
        <f ca="1">VLOOKUP(E44,INDIRECT(INDEX(Лист1!$C$1:$C$2,Лист1!$E$6,1)&amp;"!Data"),3)</f>
        <v>8.9699399999999999E-2</v>
      </c>
      <c r="H44">
        <f ca="1">VLOOKUP(E44,INDIRECT(INDEX(Лист1!$C$1:$C$2,Лист1!$E$6,1)&amp;"!Data"),4)</f>
        <v>0.36935099999999998</v>
      </c>
      <c r="I44">
        <f t="shared" ca="1" si="6"/>
        <v>3.6935099999999997E-3</v>
      </c>
      <c r="J44">
        <f t="shared" ca="1" si="7"/>
        <v>9.7086419999999993E-2</v>
      </c>
      <c r="K44">
        <f t="shared" ca="1" si="8"/>
        <v>3.6935099999999997E-3</v>
      </c>
      <c r="L44">
        <f t="shared" ca="1" si="9"/>
        <v>0.11572944778553886</v>
      </c>
      <c r="M44">
        <f t="shared" ca="1" si="10"/>
        <v>3.8098749383038415E-2</v>
      </c>
      <c r="N44">
        <f t="shared" ca="1" si="11"/>
        <v>1.2410372929821178</v>
      </c>
      <c r="O44">
        <f t="shared" ca="1" si="12"/>
        <v>1.2901919944340636</v>
      </c>
      <c r="Q44">
        <f t="shared" ca="1" si="13"/>
        <v>5.8827148239847443E-2</v>
      </c>
      <c r="R44">
        <f t="shared" ca="1" si="14"/>
        <v>3.8098749383038415E-2</v>
      </c>
      <c r="S44">
        <f t="shared" ca="1" si="15"/>
        <v>0.63083930842501346</v>
      </c>
      <c r="T44">
        <f t="shared" ca="1" si="16"/>
        <v>0.65582543740367771</v>
      </c>
    </row>
    <row r="45" spans="1:20" x14ac:dyDescent="0.3">
      <c r="A45" s="6"/>
      <c r="B45" s="14">
        <v>5</v>
      </c>
      <c r="C45">
        <v>20</v>
      </c>
      <c r="D45">
        <f t="shared" si="17"/>
        <v>5</v>
      </c>
      <c r="E45">
        <v>1</v>
      </c>
      <c r="F45">
        <f ca="1">VLOOKUP(E45,INDIRECT(INDEX(Лист1!$C$1:$C$2,Лист1!$E$6,1)&amp;"!Data"),2)</f>
        <v>0.15804099999999999</v>
      </c>
      <c r="G45">
        <f ca="1">VLOOKUP(E45,INDIRECT(INDEX(Лист1!$C$1:$C$2,Лист1!$E$6,1)&amp;"!Data"),3)</f>
        <v>8.9699399999999999E-2</v>
      </c>
      <c r="H45">
        <f ca="1">VLOOKUP(E45,INDIRECT(INDEX(Лист1!$C$1:$C$2,Лист1!$E$6,1)&amp;"!Data"),4)</f>
        <v>0.36935099999999998</v>
      </c>
      <c r="I45">
        <f t="shared" ca="1" si="6"/>
        <v>3.6935099999999997E-3</v>
      </c>
      <c r="J45">
        <f t="shared" ca="1" si="7"/>
        <v>9.7086419999999993E-2</v>
      </c>
      <c r="K45">
        <f t="shared" ca="1" si="8"/>
        <v>3.6935099999999997E-3</v>
      </c>
      <c r="L45">
        <f t="shared" ca="1" si="9"/>
        <v>0.11572944778553886</v>
      </c>
      <c r="M45">
        <f t="shared" ca="1" si="10"/>
        <v>3.8098749383038415E-2</v>
      </c>
      <c r="N45">
        <f t="shared" ca="1" si="11"/>
        <v>1.2410372929821178</v>
      </c>
      <c r="O45">
        <f t="shared" ca="1" si="12"/>
        <v>1.2901919944340636</v>
      </c>
      <c r="Q45">
        <f t="shared" ca="1" si="13"/>
        <v>5.8827148239847443E-2</v>
      </c>
      <c r="R45">
        <f t="shared" ca="1" si="14"/>
        <v>3.8098749383038415E-2</v>
      </c>
      <c r="S45">
        <f t="shared" ca="1" si="15"/>
        <v>0.63083930842501346</v>
      </c>
      <c r="T45">
        <f t="shared" ca="1" si="16"/>
        <v>0.65582543740367771</v>
      </c>
    </row>
    <row r="46" spans="1:20" x14ac:dyDescent="0.3">
      <c r="A46" s="6"/>
      <c r="B46" s="14">
        <v>5</v>
      </c>
      <c r="C46">
        <v>21</v>
      </c>
      <c r="D46">
        <f t="shared" si="17"/>
        <v>5</v>
      </c>
      <c r="E46">
        <v>1</v>
      </c>
      <c r="F46">
        <f ca="1">VLOOKUP(E46,INDIRECT(INDEX(Лист1!$C$1:$C$2,Лист1!$E$6,1)&amp;"!Data"),2)</f>
        <v>0.15804099999999999</v>
      </c>
      <c r="G46">
        <f ca="1">VLOOKUP(E46,INDIRECT(INDEX(Лист1!$C$1:$C$2,Лист1!$E$6,1)&amp;"!Data"),3)</f>
        <v>8.9699399999999999E-2</v>
      </c>
      <c r="H46">
        <f ca="1">VLOOKUP(E46,INDIRECT(INDEX(Лист1!$C$1:$C$2,Лист1!$E$6,1)&amp;"!Data"),4)</f>
        <v>0.36935099999999998</v>
      </c>
      <c r="I46">
        <f t="shared" ca="1" si="6"/>
        <v>3.6935099999999997E-3</v>
      </c>
      <c r="J46">
        <f t="shared" ca="1" si="7"/>
        <v>9.7086419999999993E-2</v>
      </c>
      <c r="K46">
        <f t="shared" ca="1" si="8"/>
        <v>3.6935099999999997E-3</v>
      </c>
      <c r="L46">
        <f t="shared" ca="1" si="9"/>
        <v>0.11572944778553886</v>
      </c>
      <c r="M46">
        <f t="shared" ca="1" si="10"/>
        <v>3.8098749383038415E-2</v>
      </c>
      <c r="N46">
        <f t="shared" ca="1" si="11"/>
        <v>1.2410372929821178</v>
      </c>
      <c r="O46">
        <f t="shared" ca="1" si="12"/>
        <v>1.2901919944340636</v>
      </c>
      <c r="Q46">
        <f t="shared" ca="1" si="13"/>
        <v>5.8827148239847443E-2</v>
      </c>
      <c r="R46">
        <f t="shared" ca="1" si="14"/>
        <v>3.8098749383038415E-2</v>
      </c>
      <c r="S46">
        <f t="shared" ca="1" si="15"/>
        <v>0.63083930842501346</v>
      </c>
      <c r="T46">
        <f t="shared" ca="1" si="16"/>
        <v>0.65582543740367771</v>
      </c>
    </row>
    <row r="47" spans="1:20" x14ac:dyDescent="0.3">
      <c r="A47" s="6"/>
      <c r="B47" s="14">
        <v>5</v>
      </c>
      <c r="C47">
        <v>22</v>
      </c>
      <c r="D47">
        <f t="shared" si="17"/>
        <v>5</v>
      </c>
      <c r="E47">
        <v>1</v>
      </c>
      <c r="F47">
        <f ca="1">VLOOKUP(E47,INDIRECT(INDEX(Лист1!$C$1:$C$2,Лист1!$E$6,1)&amp;"!Data"),2)</f>
        <v>0.15804099999999999</v>
      </c>
      <c r="G47">
        <f ca="1">VLOOKUP(E47,INDIRECT(INDEX(Лист1!$C$1:$C$2,Лист1!$E$6,1)&amp;"!Data"),3)</f>
        <v>8.9699399999999999E-2</v>
      </c>
      <c r="H47">
        <f ca="1">VLOOKUP(E47,INDIRECT(INDEX(Лист1!$C$1:$C$2,Лист1!$E$6,1)&amp;"!Data"),4)</f>
        <v>0.36935099999999998</v>
      </c>
      <c r="I47">
        <f t="shared" ca="1" si="6"/>
        <v>3.6935099999999997E-3</v>
      </c>
      <c r="J47">
        <f t="shared" ca="1" si="7"/>
        <v>9.7086419999999993E-2</v>
      </c>
      <c r="K47">
        <f t="shared" ca="1" si="8"/>
        <v>3.6935099999999997E-3</v>
      </c>
      <c r="L47">
        <f t="shared" ca="1" si="9"/>
        <v>0.11572944778553886</v>
      </c>
      <c r="M47">
        <f t="shared" ca="1" si="10"/>
        <v>3.8098749383038415E-2</v>
      </c>
      <c r="N47">
        <f t="shared" ca="1" si="11"/>
        <v>1.2410372929821178</v>
      </c>
      <c r="O47">
        <f t="shared" ca="1" si="12"/>
        <v>1.2901919944340636</v>
      </c>
      <c r="Q47">
        <f t="shared" ca="1" si="13"/>
        <v>5.8827148239847443E-2</v>
      </c>
      <c r="R47">
        <f t="shared" ca="1" si="14"/>
        <v>3.8098749383038415E-2</v>
      </c>
      <c r="S47">
        <f t="shared" ca="1" si="15"/>
        <v>0.63083930842501346</v>
      </c>
      <c r="T47">
        <f t="shared" ca="1" si="16"/>
        <v>0.65582543740367771</v>
      </c>
    </row>
    <row r="48" spans="1:20" x14ac:dyDescent="0.3">
      <c r="A48" s="6"/>
      <c r="B48" s="14">
        <v>5</v>
      </c>
      <c r="C48">
        <v>23</v>
      </c>
      <c r="D48">
        <f t="shared" si="17"/>
        <v>5</v>
      </c>
      <c r="E48">
        <v>1</v>
      </c>
      <c r="F48">
        <f ca="1">VLOOKUP(E48,INDIRECT(INDEX(Лист1!$C$1:$C$2,Лист1!$E$6,1)&amp;"!Data"),2)</f>
        <v>0.15804099999999999</v>
      </c>
      <c r="G48">
        <f ca="1">VLOOKUP(E48,INDIRECT(INDEX(Лист1!$C$1:$C$2,Лист1!$E$6,1)&amp;"!Data"),3)</f>
        <v>8.9699399999999999E-2</v>
      </c>
      <c r="H48">
        <f ca="1">VLOOKUP(E48,INDIRECT(INDEX(Лист1!$C$1:$C$2,Лист1!$E$6,1)&amp;"!Data"),4)</f>
        <v>0.36935099999999998</v>
      </c>
      <c r="I48">
        <f t="shared" ca="1" si="6"/>
        <v>3.6935099999999997E-3</v>
      </c>
      <c r="J48">
        <f t="shared" ca="1" si="7"/>
        <v>9.7086419999999993E-2</v>
      </c>
      <c r="K48">
        <f t="shared" ca="1" si="8"/>
        <v>3.6935099999999997E-3</v>
      </c>
      <c r="L48">
        <f t="shared" ca="1" si="9"/>
        <v>0.11572944778553886</v>
      </c>
      <c r="M48">
        <f t="shared" ca="1" si="10"/>
        <v>3.8098749383038415E-2</v>
      </c>
      <c r="N48">
        <f t="shared" ca="1" si="11"/>
        <v>1.2410372929821178</v>
      </c>
      <c r="O48">
        <f t="shared" ca="1" si="12"/>
        <v>1.2901919944340636</v>
      </c>
      <c r="Q48">
        <f t="shared" ca="1" si="13"/>
        <v>5.8827148239847443E-2</v>
      </c>
      <c r="R48">
        <f t="shared" ca="1" si="14"/>
        <v>3.8098749383038415E-2</v>
      </c>
      <c r="S48">
        <f t="shared" ca="1" si="15"/>
        <v>0.63083930842501346</v>
      </c>
      <c r="T48">
        <f t="shared" ca="1" si="16"/>
        <v>0.65582543740367771</v>
      </c>
    </row>
    <row r="49" spans="1:20" x14ac:dyDescent="0.3">
      <c r="A49" s="6"/>
      <c r="B49" s="14">
        <v>5</v>
      </c>
      <c r="C49">
        <v>24</v>
      </c>
      <c r="D49">
        <f t="shared" si="17"/>
        <v>5</v>
      </c>
      <c r="E49">
        <v>1</v>
      </c>
      <c r="F49">
        <f ca="1">VLOOKUP(E49,INDIRECT(INDEX(Лист1!$C$1:$C$2,Лист1!$E$6,1)&amp;"!Data"),2)</f>
        <v>0.15804099999999999</v>
      </c>
      <c r="G49">
        <f ca="1">VLOOKUP(E49,INDIRECT(INDEX(Лист1!$C$1:$C$2,Лист1!$E$6,1)&amp;"!Data"),3)</f>
        <v>8.9699399999999999E-2</v>
      </c>
      <c r="H49">
        <f ca="1">VLOOKUP(E49,INDIRECT(INDEX(Лист1!$C$1:$C$2,Лист1!$E$6,1)&amp;"!Data"),4)</f>
        <v>0.36935099999999998</v>
      </c>
      <c r="I49">
        <f t="shared" ca="1" si="6"/>
        <v>3.6935099999999997E-3</v>
      </c>
      <c r="J49">
        <f t="shared" ca="1" si="7"/>
        <v>9.7086419999999993E-2</v>
      </c>
      <c r="K49">
        <f t="shared" ca="1" si="8"/>
        <v>3.6935099999999997E-3</v>
      </c>
      <c r="L49">
        <f t="shared" ca="1" si="9"/>
        <v>0.11572944778553886</v>
      </c>
      <c r="M49">
        <f t="shared" ca="1" si="10"/>
        <v>3.8098749383038415E-2</v>
      </c>
      <c r="N49">
        <f t="shared" ca="1" si="11"/>
        <v>1.2410372929821178</v>
      </c>
      <c r="O49">
        <f t="shared" ca="1" si="12"/>
        <v>1.2901919944340636</v>
      </c>
      <c r="Q49">
        <f t="shared" ca="1" si="13"/>
        <v>5.8827148239847443E-2</v>
      </c>
      <c r="R49">
        <f t="shared" ca="1" si="14"/>
        <v>3.8098749383038415E-2</v>
      </c>
      <c r="S49">
        <f t="shared" ca="1" si="15"/>
        <v>0.63083930842501346</v>
      </c>
      <c r="T49">
        <f t="shared" ca="1" si="16"/>
        <v>0.65582543740367771</v>
      </c>
    </row>
    <row r="50" spans="1:20" x14ac:dyDescent="0.3">
      <c r="A50" s="6"/>
      <c r="B50" s="14">
        <v>5</v>
      </c>
      <c r="C50">
        <v>25</v>
      </c>
      <c r="D50">
        <f t="shared" si="17"/>
        <v>5</v>
      </c>
      <c r="E50">
        <v>1</v>
      </c>
      <c r="F50">
        <f ca="1">VLOOKUP(E50,INDIRECT(INDEX(Лист1!$C$1:$C$2,Лист1!$E$6,1)&amp;"!Data"),2)</f>
        <v>0.15804099999999999</v>
      </c>
      <c r="G50">
        <f ca="1">VLOOKUP(E50,INDIRECT(INDEX(Лист1!$C$1:$C$2,Лист1!$E$6,1)&amp;"!Data"),3)</f>
        <v>8.9699399999999999E-2</v>
      </c>
      <c r="H50">
        <f ca="1">VLOOKUP(E50,INDIRECT(INDEX(Лист1!$C$1:$C$2,Лист1!$E$6,1)&amp;"!Data"),4)</f>
        <v>0.36935099999999998</v>
      </c>
      <c r="I50">
        <f t="shared" ca="1" si="6"/>
        <v>3.6935099999999997E-3</v>
      </c>
      <c r="J50">
        <f t="shared" ca="1" si="7"/>
        <v>9.7086419999999993E-2</v>
      </c>
      <c r="K50">
        <f t="shared" ca="1" si="8"/>
        <v>3.6935099999999997E-3</v>
      </c>
      <c r="L50">
        <f t="shared" ca="1" si="9"/>
        <v>0.11572944778553886</v>
      </c>
      <c r="M50">
        <f t="shared" ca="1" si="10"/>
        <v>3.8098749383038415E-2</v>
      </c>
      <c r="N50">
        <f t="shared" ca="1" si="11"/>
        <v>1.2410372929821178</v>
      </c>
      <c r="O50">
        <f t="shared" ca="1" si="12"/>
        <v>1.2901919944340636</v>
      </c>
      <c r="Q50">
        <f t="shared" ca="1" si="13"/>
        <v>5.8827148239847443E-2</v>
      </c>
      <c r="R50">
        <f t="shared" ca="1" si="14"/>
        <v>3.8098749383038415E-2</v>
      </c>
      <c r="S50">
        <f t="shared" ca="1" si="15"/>
        <v>0.63083930842501346</v>
      </c>
      <c r="T50">
        <f t="shared" ca="1" si="16"/>
        <v>0.65582543740367771</v>
      </c>
    </row>
    <row r="51" spans="1:20" x14ac:dyDescent="0.3">
      <c r="A51" s="6"/>
      <c r="B51" s="14">
        <v>5</v>
      </c>
      <c r="C51">
        <v>26</v>
      </c>
      <c r="D51">
        <f t="shared" si="17"/>
        <v>5</v>
      </c>
      <c r="E51">
        <v>1</v>
      </c>
      <c r="F51">
        <f ca="1">VLOOKUP(E51,INDIRECT(INDEX(Лист1!$C$1:$C$2,Лист1!$E$6,1)&amp;"!Data"),2)</f>
        <v>0.15804099999999999</v>
      </c>
      <c r="G51">
        <f ca="1">VLOOKUP(E51,INDIRECT(INDEX(Лист1!$C$1:$C$2,Лист1!$E$6,1)&amp;"!Data"),3)</f>
        <v>8.9699399999999999E-2</v>
      </c>
      <c r="H51">
        <f ca="1">VLOOKUP(E51,INDIRECT(INDEX(Лист1!$C$1:$C$2,Лист1!$E$6,1)&amp;"!Data"),4)</f>
        <v>0.36935099999999998</v>
      </c>
      <c r="I51">
        <f t="shared" ca="1" si="6"/>
        <v>3.6935099999999997E-3</v>
      </c>
      <c r="J51">
        <f t="shared" ca="1" si="7"/>
        <v>9.7086419999999993E-2</v>
      </c>
      <c r="K51">
        <f t="shared" ca="1" si="8"/>
        <v>3.6935099999999997E-3</v>
      </c>
      <c r="L51">
        <f t="shared" ca="1" si="9"/>
        <v>0.11572944778553886</v>
      </c>
      <c r="M51">
        <f t="shared" ca="1" si="10"/>
        <v>3.8098749383038415E-2</v>
      </c>
      <c r="N51">
        <f t="shared" ca="1" si="11"/>
        <v>1.2410372929821178</v>
      </c>
      <c r="O51">
        <f t="shared" ca="1" si="12"/>
        <v>1.2901919944340636</v>
      </c>
      <c r="Q51">
        <f t="shared" ca="1" si="13"/>
        <v>5.8827148239847443E-2</v>
      </c>
      <c r="R51">
        <f t="shared" ca="1" si="14"/>
        <v>3.8098749383038415E-2</v>
      </c>
      <c r="S51">
        <f t="shared" ca="1" si="15"/>
        <v>0.63083930842501346</v>
      </c>
      <c r="T51">
        <f t="shared" ca="1" si="16"/>
        <v>0.65582543740367771</v>
      </c>
    </row>
    <row r="52" spans="1:20" x14ac:dyDescent="0.3">
      <c r="A52" s="6"/>
      <c r="B52" s="14">
        <v>5</v>
      </c>
      <c r="C52">
        <v>27</v>
      </c>
      <c r="D52">
        <f t="shared" si="17"/>
        <v>5</v>
      </c>
      <c r="E52">
        <v>1</v>
      </c>
      <c r="F52">
        <f ca="1">VLOOKUP(E52,INDIRECT(INDEX(Лист1!$C$1:$C$2,Лист1!$E$6,1)&amp;"!Data"),2)</f>
        <v>0.15804099999999999</v>
      </c>
      <c r="G52">
        <f ca="1">VLOOKUP(E52,INDIRECT(INDEX(Лист1!$C$1:$C$2,Лист1!$E$6,1)&amp;"!Data"),3)</f>
        <v>8.9699399999999999E-2</v>
      </c>
      <c r="H52">
        <f ca="1">VLOOKUP(E52,INDIRECT(INDEX(Лист1!$C$1:$C$2,Лист1!$E$6,1)&amp;"!Data"),4)</f>
        <v>0.36935099999999998</v>
      </c>
      <c r="I52">
        <f t="shared" ca="1" si="6"/>
        <v>3.6935099999999997E-3</v>
      </c>
      <c r="J52">
        <f t="shared" ca="1" si="7"/>
        <v>9.7086419999999993E-2</v>
      </c>
      <c r="K52">
        <f t="shared" ca="1" si="8"/>
        <v>3.6935099999999997E-3</v>
      </c>
      <c r="L52">
        <f t="shared" ca="1" si="9"/>
        <v>0.11572944778553886</v>
      </c>
      <c r="M52">
        <f t="shared" ca="1" si="10"/>
        <v>3.8098749383038415E-2</v>
      </c>
      <c r="N52">
        <f t="shared" ca="1" si="11"/>
        <v>1.2410372929821178</v>
      </c>
      <c r="O52">
        <f t="shared" ca="1" si="12"/>
        <v>1.2901919944340636</v>
      </c>
      <c r="Q52">
        <f t="shared" ca="1" si="13"/>
        <v>5.8827148239847443E-2</v>
      </c>
      <c r="R52">
        <f t="shared" ca="1" si="14"/>
        <v>3.8098749383038415E-2</v>
      </c>
      <c r="S52">
        <f t="shared" ca="1" si="15"/>
        <v>0.63083930842501346</v>
      </c>
      <c r="T52">
        <f t="shared" ca="1" si="16"/>
        <v>0.65582543740367771</v>
      </c>
    </row>
    <row r="53" spans="1:20" x14ac:dyDescent="0.3">
      <c r="A53" s="6"/>
      <c r="B53" s="14">
        <v>5</v>
      </c>
      <c r="C53">
        <v>28</v>
      </c>
      <c r="D53">
        <f t="shared" si="17"/>
        <v>5</v>
      </c>
      <c r="E53">
        <v>1</v>
      </c>
      <c r="F53">
        <f ca="1">VLOOKUP(E53,INDIRECT(INDEX(Лист1!$C$1:$C$2,Лист1!$E$6,1)&amp;"!Data"),2)</f>
        <v>0.15804099999999999</v>
      </c>
      <c r="G53">
        <f ca="1">VLOOKUP(E53,INDIRECT(INDEX(Лист1!$C$1:$C$2,Лист1!$E$6,1)&amp;"!Data"),3)</f>
        <v>8.9699399999999999E-2</v>
      </c>
      <c r="H53">
        <f ca="1">VLOOKUP(E53,INDIRECT(INDEX(Лист1!$C$1:$C$2,Лист1!$E$6,1)&amp;"!Data"),4)</f>
        <v>0.36935099999999998</v>
      </c>
      <c r="I53">
        <f t="shared" ca="1" si="6"/>
        <v>3.6935099999999997E-3</v>
      </c>
      <c r="J53">
        <f t="shared" ca="1" si="7"/>
        <v>9.7086419999999993E-2</v>
      </c>
      <c r="K53">
        <f t="shared" ca="1" si="8"/>
        <v>3.6935099999999997E-3</v>
      </c>
      <c r="L53">
        <f t="shared" ca="1" si="9"/>
        <v>0.11572944778553886</v>
      </c>
      <c r="M53">
        <f t="shared" ca="1" si="10"/>
        <v>3.8098749383038415E-2</v>
      </c>
      <c r="N53">
        <f t="shared" ca="1" si="11"/>
        <v>1.2410372929821178</v>
      </c>
      <c r="O53">
        <f t="shared" ca="1" si="12"/>
        <v>1.2901919944340636</v>
      </c>
      <c r="Q53">
        <f t="shared" ca="1" si="13"/>
        <v>5.8827148239847443E-2</v>
      </c>
      <c r="R53">
        <f t="shared" ca="1" si="14"/>
        <v>3.8098749383038415E-2</v>
      </c>
      <c r="S53">
        <f t="shared" ca="1" si="15"/>
        <v>0.63083930842501346</v>
      </c>
      <c r="T53">
        <f t="shared" ca="1" si="16"/>
        <v>0.65582543740367771</v>
      </c>
    </row>
    <row r="54" spans="1:20" x14ac:dyDescent="0.3">
      <c r="A54" s="6"/>
      <c r="B54" s="14">
        <v>5</v>
      </c>
      <c r="C54">
        <v>29</v>
      </c>
      <c r="D54">
        <f t="shared" si="17"/>
        <v>5</v>
      </c>
      <c r="E54">
        <v>1</v>
      </c>
      <c r="F54">
        <f ca="1">VLOOKUP(E54,INDIRECT(INDEX(Лист1!$C$1:$C$2,Лист1!$E$6,1)&amp;"!Data"),2)</f>
        <v>0.15804099999999999</v>
      </c>
      <c r="G54">
        <f ca="1">VLOOKUP(E54,INDIRECT(INDEX(Лист1!$C$1:$C$2,Лист1!$E$6,1)&amp;"!Data"),3)</f>
        <v>8.9699399999999999E-2</v>
      </c>
      <c r="H54">
        <f ca="1">VLOOKUP(E54,INDIRECT(INDEX(Лист1!$C$1:$C$2,Лист1!$E$6,1)&amp;"!Data"),4)</f>
        <v>0.36935099999999998</v>
      </c>
      <c r="I54">
        <f t="shared" ca="1" si="6"/>
        <v>3.6935099999999997E-3</v>
      </c>
      <c r="J54">
        <f t="shared" ca="1" si="7"/>
        <v>9.7086419999999993E-2</v>
      </c>
      <c r="K54">
        <f t="shared" ca="1" si="8"/>
        <v>3.6935099999999997E-3</v>
      </c>
      <c r="L54">
        <f t="shared" ca="1" si="9"/>
        <v>0.11572944778553886</v>
      </c>
      <c r="M54">
        <f t="shared" ca="1" si="10"/>
        <v>3.8098749383038415E-2</v>
      </c>
      <c r="N54">
        <f t="shared" ca="1" si="11"/>
        <v>1.2410372929821178</v>
      </c>
      <c r="O54">
        <f t="shared" ca="1" si="12"/>
        <v>1.2901919944340636</v>
      </c>
      <c r="Q54">
        <f t="shared" ca="1" si="13"/>
        <v>5.8827148239847443E-2</v>
      </c>
      <c r="R54">
        <f t="shared" ca="1" si="14"/>
        <v>3.8098749383038415E-2</v>
      </c>
      <c r="S54">
        <f t="shared" ca="1" si="15"/>
        <v>0.63083930842501346</v>
      </c>
      <c r="T54">
        <f t="shared" ca="1" si="16"/>
        <v>0.65582543740367771</v>
      </c>
    </row>
    <row r="55" spans="1:20" x14ac:dyDescent="0.3">
      <c r="A55" s="6"/>
      <c r="B55" s="14">
        <v>5</v>
      </c>
      <c r="C55">
        <v>30</v>
      </c>
      <c r="D55">
        <f t="shared" si="17"/>
        <v>5</v>
      </c>
      <c r="E55">
        <v>1</v>
      </c>
      <c r="F55">
        <f ca="1">VLOOKUP(E55,INDIRECT(INDEX(Лист1!$C$1:$C$2,Лист1!$E$6,1)&amp;"!Data"),2)</f>
        <v>0.15804099999999999</v>
      </c>
      <c r="G55">
        <f ca="1">VLOOKUP(E55,INDIRECT(INDEX(Лист1!$C$1:$C$2,Лист1!$E$6,1)&amp;"!Data"),3)</f>
        <v>8.9699399999999999E-2</v>
      </c>
      <c r="H55">
        <f ca="1">VLOOKUP(E55,INDIRECT(INDEX(Лист1!$C$1:$C$2,Лист1!$E$6,1)&amp;"!Data"),4)</f>
        <v>0.36935099999999998</v>
      </c>
      <c r="I55">
        <f t="shared" ca="1" si="6"/>
        <v>3.6935099999999997E-3</v>
      </c>
      <c r="J55">
        <f t="shared" ca="1" si="7"/>
        <v>9.7086419999999993E-2</v>
      </c>
      <c r="K55">
        <f t="shared" ca="1" si="8"/>
        <v>3.6935099999999997E-3</v>
      </c>
      <c r="L55">
        <f t="shared" ca="1" si="9"/>
        <v>0.11572944778553886</v>
      </c>
      <c r="M55">
        <f t="shared" ca="1" si="10"/>
        <v>3.8098749383038415E-2</v>
      </c>
      <c r="N55">
        <f t="shared" ca="1" si="11"/>
        <v>1.2410372929821178</v>
      </c>
      <c r="O55">
        <f t="shared" ca="1" si="12"/>
        <v>1.2901919944340636</v>
      </c>
      <c r="Q55">
        <f t="shared" ca="1" si="13"/>
        <v>5.8827148239847443E-2</v>
      </c>
      <c r="R55">
        <f t="shared" ca="1" si="14"/>
        <v>3.8098749383038415E-2</v>
      </c>
      <c r="S55">
        <f t="shared" ca="1" si="15"/>
        <v>0.63083930842501346</v>
      </c>
      <c r="T55">
        <f t="shared" ca="1" si="16"/>
        <v>0.65582543740367771</v>
      </c>
    </row>
    <row r="56" spans="1:20" x14ac:dyDescent="0.3">
      <c r="A56" s="6"/>
      <c r="B56" s="14">
        <v>5</v>
      </c>
      <c r="C56">
        <v>31</v>
      </c>
      <c r="D56">
        <f t="shared" si="17"/>
        <v>5</v>
      </c>
      <c r="E56">
        <v>1</v>
      </c>
      <c r="F56">
        <f ca="1">VLOOKUP(E56,INDIRECT(INDEX(Лист1!$C$1:$C$2,Лист1!$E$6,1)&amp;"!Data"),2)</f>
        <v>0.15804099999999999</v>
      </c>
      <c r="G56">
        <f ca="1">VLOOKUP(E56,INDIRECT(INDEX(Лист1!$C$1:$C$2,Лист1!$E$6,1)&amp;"!Data"),3)</f>
        <v>8.9699399999999999E-2</v>
      </c>
      <c r="H56">
        <f ca="1">VLOOKUP(E56,INDIRECT(INDEX(Лист1!$C$1:$C$2,Лист1!$E$6,1)&amp;"!Data"),4)</f>
        <v>0.36935099999999998</v>
      </c>
      <c r="I56">
        <f t="shared" ca="1" si="6"/>
        <v>3.6935099999999997E-3</v>
      </c>
      <c r="J56">
        <f t="shared" ca="1" si="7"/>
        <v>9.7086419999999993E-2</v>
      </c>
      <c r="K56">
        <f t="shared" ca="1" si="8"/>
        <v>3.6935099999999997E-3</v>
      </c>
      <c r="L56">
        <f t="shared" ca="1" si="9"/>
        <v>0.11572944778553886</v>
      </c>
      <c r="M56">
        <f t="shared" ca="1" si="10"/>
        <v>3.8098749383038415E-2</v>
      </c>
      <c r="N56">
        <f t="shared" ca="1" si="11"/>
        <v>1.2410372929821178</v>
      </c>
      <c r="O56">
        <f t="shared" ca="1" si="12"/>
        <v>1.2901919944340636</v>
      </c>
      <c r="Q56">
        <f t="shared" ca="1" si="13"/>
        <v>5.8827148239847443E-2</v>
      </c>
      <c r="R56">
        <f t="shared" ca="1" si="14"/>
        <v>3.8098749383038415E-2</v>
      </c>
      <c r="S56">
        <f t="shared" ca="1" si="15"/>
        <v>0.63083930842501346</v>
      </c>
      <c r="T56">
        <f t="shared" ca="1" si="16"/>
        <v>0.65582543740367771</v>
      </c>
    </row>
    <row r="57" spans="1:20" x14ac:dyDescent="0.3">
      <c r="A57" s="6"/>
      <c r="B57" s="14">
        <v>5</v>
      </c>
      <c r="C57">
        <v>32</v>
      </c>
      <c r="D57">
        <f t="shared" si="17"/>
        <v>5</v>
      </c>
      <c r="E57">
        <v>1</v>
      </c>
      <c r="F57">
        <f ca="1">VLOOKUP(E57,INDIRECT(INDEX(Лист1!$C$1:$C$2,Лист1!$E$6,1)&amp;"!Data"),2)</f>
        <v>0.15804099999999999</v>
      </c>
      <c r="G57">
        <f ca="1">VLOOKUP(E57,INDIRECT(INDEX(Лист1!$C$1:$C$2,Лист1!$E$6,1)&amp;"!Data"),3)</f>
        <v>8.9699399999999999E-2</v>
      </c>
      <c r="H57">
        <f ca="1">VLOOKUP(E57,INDIRECT(INDEX(Лист1!$C$1:$C$2,Лист1!$E$6,1)&amp;"!Data"),4)</f>
        <v>0.36935099999999998</v>
      </c>
      <c r="I57">
        <f t="shared" ca="1" si="6"/>
        <v>3.6935099999999997E-3</v>
      </c>
      <c r="J57">
        <f t="shared" ca="1" si="7"/>
        <v>9.7086419999999993E-2</v>
      </c>
      <c r="K57">
        <f t="shared" ca="1" si="8"/>
        <v>3.6935099999999997E-3</v>
      </c>
      <c r="L57">
        <f t="shared" ca="1" si="9"/>
        <v>0.11572944778553886</v>
      </c>
      <c r="M57">
        <f t="shared" ca="1" si="10"/>
        <v>3.8098749383038415E-2</v>
      </c>
      <c r="N57">
        <f t="shared" ca="1" si="11"/>
        <v>1.2410372929821178</v>
      </c>
      <c r="O57">
        <f t="shared" ca="1" si="12"/>
        <v>1.2901919944340636</v>
      </c>
      <c r="Q57">
        <f t="shared" ca="1" si="13"/>
        <v>5.8827148239847443E-2</v>
      </c>
      <c r="R57">
        <f t="shared" ca="1" si="14"/>
        <v>3.8098749383038415E-2</v>
      </c>
      <c r="S57">
        <f t="shared" ca="1" si="15"/>
        <v>0.63083930842501346</v>
      </c>
      <c r="T57">
        <f t="shared" ca="1" si="16"/>
        <v>0.65582543740367771</v>
      </c>
    </row>
    <row r="58" spans="1:20" x14ac:dyDescent="0.3">
      <c r="A58" s="6"/>
      <c r="B58" s="14">
        <v>5</v>
      </c>
      <c r="C58">
        <v>33</v>
      </c>
      <c r="D58">
        <f t="shared" si="17"/>
        <v>5</v>
      </c>
      <c r="E58">
        <v>1</v>
      </c>
      <c r="F58">
        <f ca="1">VLOOKUP(E58,INDIRECT(INDEX(Лист1!$C$1:$C$2,Лист1!$E$6,1)&amp;"!Data"),2)</f>
        <v>0.15804099999999999</v>
      </c>
      <c r="G58">
        <f ca="1">VLOOKUP(E58,INDIRECT(INDEX(Лист1!$C$1:$C$2,Лист1!$E$6,1)&amp;"!Data"),3)</f>
        <v>8.9699399999999999E-2</v>
      </c>
      <c r="H58">
        <f ca="1">VLOOKUP(E58,INDIRECT(INDEX(Лист1!$C$1:$C$2,Лист1!$E$6,1)&amp;"!Data"),4)</f>
        <v>0.36935099999999998</v>
      </c>
      <c r="I58">
        <f t="shared" ca="1" si="6"/>
        <v>3.6935099999999997E-3</v>
      </c>
      <c r="J58">
        <f t="shared" ca="1" si="7"/>
        <v>9.7086419999999993E-2</v>
      </c>
      <c r="K58">
        <f t="shared" ca="1" si="8"/>
        <v>3.6935099999999997E-3</v>
      </c>
      <c r="L58">
        <f t="shared" ca="1" si="9"/>
        <v>0.11572944778553886</v>
      </c>
      <c r="M58">
        <f t="shared" ca="1" si="10"/>
        <v>3.8098749383038415E-2</v>
      </c>
      <c r="N58">
        <f t="shared" ca="1" si="11"/>
        <v>1.2410372929821178</v>
      </c>
      <c r="O58">
        <f t="shared" ca="1" si="12"/>
        <v>1.2901919944340636</v>
      </c>
      <c r="Q58">
        <f t="shared" ca="1" si="13"/>
        <v>5.8827148239847443E-2</v>
      </c>
      <c r="R58">
        <f t="shared" ca="1" si="14"/>
        <v>3.8098749383038415E-2</v>
      </c>
      <c r="S58">
        <f t="shared" ca="1" si="15"/>
        <v>0.63083930842501346</v>
      </c>
      <c r="T58">
        <f t="shared" ca="1" si="16"/>
        <v>0.65582543740367771</v>
      </c>
    </row>
    <row r="59" spans="1:20" x14ac:dyDescent="0.3">
      <c r="A59" s="6"/>
      <c r="B59" s="14">
        <v>5</v>
      </c>
      <c r="C59">
        <v>34</v>
      </c>
      <c r="D59">
        <f t="shared" si="17"/>
        <v>5</v>
      </c>
      <c r="E59">
        <v>1</v>
      </c>
      <c r="F59">
        <f ca="1">VLOOKUP(E59,INDIRECT(INDEX(Лист1!$C$1:$C$2,Лист1!$E$6,1)&amp;"!Data"),2)</f>
        <v>0.15804099999999999</v>
      </c>
      <c r="G59">
        <f ca="1">VLOOKUP(E59,INDIRECT(INDEX(Лист1!$C$1:$C$2,Лист1!$E$6,1)&amp;"!Data"),3)</f>
        <v>8.9699399999999999E-2</v>
      </c>
      <c r="H59">
        <f ca="1">VLOOKUP(E59,INDIRECT(INDEX(Лист1!$C$1:$C$2,Лист1!$E$6,1)&amp;"!Data"),4)</f>
        <v>0.36935099999999998</v>
      </c>
      <c r="I59">
        <f t="shared" ca="1" si="6"/>
        <v>3.6935099999999997E-3</v>
      </c>
      <c r="J59">
        <f t="shared" ca="1" si="7"/>
        <v>9.7086419999999993E-2</v>
      </c>
      <c r="K59">
        <f t="shared" ca="1" si="8"/>
        <v>3.6935099999999997E-3</v>
      </c>
      <c r="L59">
        <f t="shared" ca="1" si="9"/>
        <v>0.11572944778553886</v>
      </c>
      <c r="M59">
        <f t="shared" ca="1" si="10"/>
        <v>3.8098749383038415E-2</v>
      </c>
      <c r="N59">
        <f t="shared" ca="1" si="11"/>
        <v>1.2410372929821178</v>
      </c>
      <c r="O59">
        <f t="shared" ca="1" si="12"/>
        <v>1.2901919944340636</v>
      </c>
      <c r="Q59">
        <f t="shared" ca="1" si="13"/>
        <v>5.8827148239847443E-2</v>
      </c>
      <c r="R59">
        <f t="shared" ca="1" si="14"/>
        <v>3.8098749383038415E-2</v>
      </c>
      <c r="S59">
        <f t="shared" ca="1" si="15"/>
        <v>0.63083930842501346</v>
      </c>
      <c r="T59">
        <f t="shared" ca="1" si="16"/>
        <v>0.65582543740367771</v>
      </c>
    </row>
    <row r="60" spans="1:20" x14ac:dyDescent="0.3">
      <c r="A60" s="6"/>
      <c r="B60" s="14">
        <v>5</v>
      </c>
      <c r="C60">
        <v>35</v>
      </c>
      <c r="D60">
        <f t="shared" si="17"/>
        <v>5</v>
      </c>
      <c r="E60">
        <v>1</v>
      </c>
      <c r="F60">
        <f ca="1">VLOOKUP(E60,INDIRECT(INDEX(Лист1!$C$1:$C$2,Лист1!$E$6,1)&amp;"!Data"),2)</f>
        <v>0.15804099999999999</v>
      </c>
      <c r="G60">
        <f ca="1">VLOOKUP(E60,INDIRECT(INDEX(Лист1!$C$1:$C$2,Лист1!$E$6,1)&amp;"!Data"),3)</f>
        <v>8.9699399999999999E-2</v>
      </c>
      <c r="H60">
        <f ca="1">VLOOKUP(E60,INDIRECT(INDEX(Лист1!$C$1:$C$2,Лист1!$E$6,1)&amp;"!Data"),4)</f>
        <v>0.36935099999999998</v>
      </c>
      <c r="I60">
        <f t="shared" ca="1" si="6"/>
        <v>3.6935099999999997E-3</v>
      </c>
      <c r="J60">
        <f t="shared" ca="1" si="7"/>
        <v>9.7086419999999993E-2</v>
      </c>
      <c r="K60">
        <f t="shared" ca="1" si="8"/>
        <v>3.6935099999999997E-3</v>
      </c>
      <c r="L60">
        <f t="shared" ca="1" si="9"/>
        <v>0.11572944778553886</v>
      </c>
      <c r="M60">
        <f t="shared" ca="1" si="10"/>
        <v>3.8098749383038415E-2</v>
      </c>
      <c r="N60">
        <f t="shared" ca="1" si="11"/>
        <v>1.2410372929821178</v>
      </c>
      <c r="O60">
        <f t="shared" ca="1" si="12"/>
        <v>1.2901919944340636</v>
      </c>
      <c r="Q60">
        <f t="shared" ca="1" si="13"/>
        <v>5.8827148239847443E-2</v>
      </c>
      <c r="R60">
        <f t="shared" ca="1" si="14"/>
        <v>3.8098749383038415E-2</v>
      </c>
      <c r="S60">
        <f t="shared" ca="1" si="15"/>
        <v>0.63083930842501346</v>
      </c>
      <c r="T60">
        <f t="shared" ca="1" si="16"/>
        <v>0.65582543740367771</v>
      </c>
    </row>
    <row r="61" spans="1:20" x14ac:dyDescent="0.3">
      <c r="A61" s="6"/>
      <c r="B61" s="14">
        <v>5</v>
      </c>
      <c r="C61">
        <v>36</v>
      </c>
      <c r="D61">
        <f t="shared" si="17"/>
        <v>5</v>
      </c>
      <c r="E61">
        <v>1</v>
      </c>
      <c r="F61">
        <f ca="1">VLOOKUP(E61,INDIRECT(INDEX(Лист1!$C$1:$C$2,Лист1!$E$6,1)&amp;"!Data"),2)</f>
        <v>0.15804099999999999</v>
      </c>
      <c r="G61">
        <f ca="1">VLOOKUP(E61,INDIRECT(INDEX(Лист1!$C$1:$C$2,Лист1!$E$6,1)&amp;"!Data"),3)</f>
        <v>8.9699399999999999E-2</v>
      </c>
      <c r="H61">
        <f ca="1">VLOOKUP(E61,INDIRECT(INDEX(Лист1!$C$1:$C$2,Лист1!$E$6,1)&amp;"!Data"),4)</f>
        <v>0.36935099999999998</v>
      </c>
      <c r="I61">
        <f t="shared" ca="1" si="6"/>
        <v>3.6935099999999997E-3</v>
      </c>
      <c r="J61">
        <f t="shared" ca="1" si="7"/>
        <v>9.7086419999999993E-2</v>
      </c>
      <c r="K61">
        <f t="shared" ca="1" si="8"/>
        <v>3.6935099999999997E-3</v>
      </c>
      <c r="L61">
        <f t="shared" ca="1" si="9"/>
        <v>0.11572944778553886</v>
      </c>
      <c r="M61">
        <f t="shared" ca="1" si="10"/>
        <v>3.8098749383038415E-2</v>
      </c>
      <c r="N61">
        <f t="shared" ca="1" si="11"/>
        <v>1.2410372929821178</v>
      </c>
      <c r="O61">
        <f t="shared" ca="1" si="12"/>
        <v>1.2901919944340636</v>
      </c>
      <c r="Q61">
        <f t="shared" ca="1" si="13"/>
        <v>5.8827148239847443E-2</v>
      </c>
      <c r="R61">
        <f t="shared" ca="1" si="14"/>
        <v>3.8098749383038415E-2</v>
      </c>
      <c r="S61">
        <f t="shared" ca="1" si="15"/>
        <v>0.63083930842501346</v>
      </c>
      <c r="T61">
        <f t="shared" ca="1" si="16"/>
        <v>0.65582543740367771</v>
      </c>
    </row>
    <row r="62" spans="1:20" x14ac:dyDescent="0.3">
      <c r="A62" s="6"/>
      <c r="B62" s="14">
        <v>5</v>
      </c>
      <c r="C62">
        <v>37</v>
      </c>
      <c r="D62">
        <f t="shared" si="17"/>
        <v>5</v>
      </c>
      <c r="E62">
        <v>1</v>
      </c>
      <c r="F62">
        <f ca="1">VLOOKUP(E62,INDIRECT(INDEX(Лист1!$C$1:$C$2,Лист1!$E$6,1)&amp;"!Data"),2)</f>
        <v>0.15804099999999999</v>
      </c>
      <c r="G62">
        <f ca="1">VLOOKUP(E62,INDIRECT(INDEX(Лист1!$C$1:$C$2,Лист1!$E$6,1)&amp;"!Data"),3)</f>
        <v>8.9699399999999999E-2</v>
      </c>
      <c r="H62">
        <f ca="1">VLOOKUP(E62,INDIRECT(INDEX(Лист1!$C$1:$C$2,Лист1!$E$6,1)&amp;"!Data"),4)</f>
        <v>0.36935099999999998</v>
      </c>
      <c r="I62">
        <f t="shared" ca="1" si="6"/>
        <v>3.6935099999999997E-3</v>
      </c>
      <c r="J62">
        <f t="shared" ca="1" si="7"/>
        <v>9.7086419999999993E-2</v>
      </c>
      <c r="K62">
        <f t="shared" ca="1" si="8"/>
        <v>3.6935099999999997E-3</v>
      </c>
      <c r="L62">
        <f t="shared" ca="1" si="9"/>
        <v>0.11572944778553886</v>
      </c>
      <c r="M62">
        <f t="shared" ca="1" si="10"/>
        <v>3.8098749383038415E-2</v>
      </c>
      <c r="N62">
        <f t="shared" ca="1" si="11"/>
        <v>1.2410372929821178</v>
      </c>
      <c r="O62">
        <f t="shared" ca="1" si="12"/>
        <v>1.2901919944340636</v>
      </c>
      <c r="Q62">
        <f t="shared" ca="1" si="13"/>
        <v>5.8827148239847443E-2</v>
      </c>
      <c r="R62">
        <f t="shared" ca="1" si="14"/>
        <v>3.8098749383038415E-2</v>
      </c>
      <c r="S62">
        <f t="shared" ca="1" si="15"/>
        <v>0.63083930842501346</v>
      </c>
      <c r="T62">
        <f t="shared" ca="1" si="16"/>
        <v>0.65582543740367771</v>
      </c>
    </row>
    <row r="63" spans="1:20" x14ac:dyDescent="0.3">
      <c r="A63" s="6"/>
      <c r="B63" s="14">
        <v>5</v>
      </c>
      <c r="C63">
        <v>38</v>
      </c>
      <c r="D63">
        <f t="shared" si="17"/>
        <v>5</v>
      </c>
      <c r="E63">
        <v>1</v>
      </c>
      <c r="F63">
        <f ca="1">VLOOKUP(E63,INDIRECT(INDEX(Лист1!$C$1:$C$2,Лист1!$E$6,1)&amp;"!Data"),2)</f>
        <v>0.15804099999999999</v>
      </c>
      <c r="G63">
        <f ca="1">VLOOKUP(E63,INDIRECT(INDEX(Лист1!$C$1:$C$2,Лист1!$E$6,1)&amp;"!Data"),3)</f>
        <v>8.9699399999999999E-2</v>
      </c>
      <c r="H63">
        <f ca="1">VLOOKUP(E63,INDIRECT(INDEX(Лист1!$C$1:$C$2,Лист1!$E$6,1)&amp;"!Data"),4)</f>
        <v>0.36935099999999998</v>
      </c>
      <c r="I63">
        <f t="shared" ca="1" si="6"/>
        <v>3.6935099999999997E-3</v>
      </c>
      <c r="J63">
        <f t="shared" ca="1" si="7"/>
        <v>9.7086419999999993E-2</v>
      </c>
      <c r="K63">
        <f t="shared" ca="1" si="8"/>
        <v>3.6935099999999997E-3</v>
      </c>
      <c r="L63">
        <f t="shared" ca="1" si="9"/>
        <v>0.11572944778553886</v>
      </c>
      <c r="M63">
        <f t="shared" ca="1" si="10"/>
        <v>3.8098749383038415E-2</v>
      </c>
      <c r="N63">
        <f t="shared" ca="1" si="11"/>
        <v>1.2410372929821178</v>
      </c>
      <c r="O63">
        <f t="shared" ca="1" si="12"/>
        <v>1.2901919944340636</v>
      </c>
      <c r="Q63">
        <f t="shared" ca="1" si="13"/>
        <v>5.8827148239847443E-2</v>
      </c>
      <c r="R63">
        <f t="shared" ca="1" si="14"/>
        <v>3.8098749383038415E-2</v>
      </c>
      <c r="S63">
        <f t="shared" ca="1" si="15"/>
        <v>0.63083930842501346</v>
      </c>
      <c r="T63">
        <f t="shared" ca="1" si="16"/>
        <v>0.65582543740367771</v>
      </c>
    </row>
    <row r="64" spans="1:20" x14ac:dyDescent="0.3">
      <c r="A64" s="6"/>
      <c r="B64" s="14">
        <v>5</v>
      </c>
      <c r="C64">
        <v>39</v>
      </c>
      <c r="D64">
        <f t="shared" si="17"/>
        <v>5</v>
      </c>
      <c r="E64">
        <v>1</v>
      </c>
      <c r="F64">
        <f ca="1">VLOOKUP(E64,INDIRECT(INDEX(Лист1!$C$1:$C$2,Лист1!$E$6,1)&amp;"!Data"),2)</f>
        <v>0.15804099999999999</v>
      </c>
      <c r="G64">
        <f ca="1">VLOOKUP(E64,INDIRECT(INDEX(Лист1!$C$1:$C$2,Лист1!$E$6,1)&amp;"!Data"),3)</f>
        <v>8.9699399999999999E-2</v>
      </c>
      <c r="H64">
        <f ca="1">VLOOKUP(E64,INDIRECT(INDEX(Лист1!$C$1:$C$2,Лист1!$E$6,1)&amp;"!Data"),4)</f>
        <v>0.36935099999999998</v>
      </c>
      <c r="I64">
        <f t="shared" ca="1" si="6"/>
        <v>3.6935099999999997E-3</v>
      </c>
      <c r="J64">
        <f t="shared" ca="1" si="7"/>
        <v>9.7086419999999993E-2</v>
      </c>
      <c r="K64">
        <f t="shared" ca="1" si="8"/>
        <v>3.6935099999999997E-3</v>
      </c>
      <c r="L64">
        <f t="shared" ca="1" si="9"/>
        <v>0.11572944778553883</v>
      </c>
      <c r="M64">
        <f t="shared" ca="1" si="10"/>
        <v>3.8098749383038415E-2</v>
      </c>
      <c r="N64">
        <f t="shared" ca="1" si="11"/>
        <v>1.2410372929821176</v>
      </c>
      <c r="O64">
        <f t="shared" ca="1" si="12"/>
        <v>1.2901919944340634</v>
      </c>
      <c r="Q64">
        <f t="shared" ca="1" si="13"/>
        <v>5.8827148239847436E-2</v>
      </c>
      <c r="R64">
        <f t="shared" ca="1" si="14"/>
        <v>3.8098749383038415E-2</v>
      </c>
      <c r="S64">
        <f t="shared" ca="1" si="15"/>
        <v>0.63083930842501335</v>
      </c>
      <c r="T64">
        <f t="shared" ca="1" si="16"/>
        <v>0.6558254374036776</v>
      </c>
    </row>
    <row r="65" spans="1:20" x14ac:dyDescent="0.3">
      <c r="A65" s="6"/>
      <c r="B65" s="14">
        <v>5</v>
      </c>
      <c r="C65">
        <v>40</v>
      </c>
      <c r="D65">
        <f t="shared" si="17"/>
        <v>5</v>
      </c>
      <c r="E65">
        <v>1</v>
      </c>
      <c r="F65">
        <f ca="1">VLOOKUP(E65,INDIRECT(INDEX(Лист1!$C$1:$C$2,Лист1!$E$6,1)&amp;"!Data"),2)</f>
        <v>0.15804099999999999</v>
      </c>
      <c r="G65">
        <f ca="1">VLOOKUP(E65,INDIRECT(INDEX(Лист1!$C$1:$C$2,Лист1!$E$6,1)&amp;"!Data"),3)</f>
        <v>8.9699399999999999E-2</v>
      </c>
      <c r="H65">
        <f ca="1">VLOOKUP(E65,INDIRECT(INDEX(Лист1!$C$1:$C$2,Лист1!$E$6,1)&amp;"!Data"),4)</f>
        <v>0.36935099999999998</v>
      </c>
      <c r="I65">
        <f t="shared" ca="1" si="6"/>
        <v>3.6935099999999997E-3</v>
      </c>
      <c r="J65">
        <f t="shared" ca="1" si="7"/>
        <v>9.7086419999999993E-2</v>
      </c>
      <c r="K65">
        <f t="shared" ca="1" si="8"/>
        <v>3.6935099999999997E-3</v>
      </c>
      <c r="L65">
        <f t="shared" ca="1" si="9"/>
        <v>0.11572944778553883</v>
      </c>
      <c r="M65">
        <f t="shared" ca="1" si="10"/>
        <v>3.8098749383038415E-2</v>
      </c>
      <c r="N65">
        <f t="shared" ca="1" si="11"/>
        <v>1.2410372929821176</v>
      </c>
      <c r="O65">
        <f t="shared" ca="1" si="12"/>
        <v>1.2901919944340634</v>
      </c>
      <c r="Q65">
        <f t="shared" ca="1" si="13"/>
        <v>5.8827148239847436E-2</v>
      </c>
      <c r="R65">
        <f t="shared" ca="1" si="14"/>
        <v>3.8098749383038415E-2</v>
      </c>
      <c r="S65">
        <f t="shared" ca="1" si="15"/>
        <v>0.63083930842501335</v>
      </c>
      <c r="T65">
        <f t="shared" ca="1" si="16"/>
        <v>0.6558254374036776</v>
      </c>
    </row>
    <row r="66" spans="1:20" x14ac:dyDescent="0.3">
      <c r="A66" s="6"/>
      <c r="B66" s="14">
        <v>5</v>
      </c>
      <c r="C66">
        <v>41</v>
      </c>
      <c r="D66">
        <f t="shared" si="17"/>
        <v>5</v>
      </c>
      <c r="E66">
        <v>1</v>
      </c>
      <c r="F66">
        <f ca="1">VLOOKUP(E66,INDIRECT(INDEX(Лист1!$C$1:$C$2,Лист1!$E$6,1)&amp;"!Data"),2)</f>
        <v>0.15804099999999999</v>
      </c>
      <c r="G66">
        <f ca="1">VLOOKUP(E66,INDIRECT(INDEX(Лист1!$C$1:$C$2,Лист1!$E$6,1)&amp;"!Data"),3)</f>
        <v>8.9699399999999999E-2</v>
      </c>
      <c r="H66">
        <f ca="1">VLOOKUP(E66,INDIRECT(INDEX(Лист1!$C$1:$C$2,Лист1!$E$6,1)&amp;"!Data"),4)</f>
        <v>0.36935099999999998</v>
      </c>
      <c r="I66">
        <f t="shared" ca="1" si="6"/>
        <v>3.6935099999999997E-3</v>
      </c>
      <c r="J66">
        <f t="shared" ca="1" si="7"/>
        <v>9.7086419999999993E-2</v>
      </c>
      <c r="K66">
        <f t="shared" ca="1" si="8"/>
        <v>3.6935099999999997E-3</v>
      </c>
      <c r="L66">
        <f t="shared" ca="1" si="9"/>
        <v>0.11572944778553883</v>
      </c>
      <c r="M66">
        <f t="shared" ca="1" si="10"/>
        <v>3.8098749383038415E-2</v>
      </c>
      <c r="N66">
        <f t="shared" ca="1" si="11"/>
        <v>1.2410372929821176</v>
      </c>
      <c r="O66">
        <f t="shared" ca="1" si="12"/>
        <v>1.2901919944340634</v>
      </c>
      <c r="Q66">
        <f t="shared" ca="1" si="13"/>
        <v>5.8827148239847436E-2</v>
      </c>
      <c r="R66">
        <f t="shared" ca="1" si="14"/>
        <v>3.8098749383038415E-2</v>
      </c>
      <c r="S66">
        <f t="shared" ca="1" si="15"/>
        <v>0.63083930842501335</v>
      </c>
      <c r="T66">
        <f t="shared" ca="1" si="16"/>
        <v>0.6558254374036776</v>
      </c>
    </row>
    <row r="67" spans="1:20" x14ac:dyDescent="0.3">
      <c r="A67" s="6"/>
      <c r="B67" s="14">
        <v>5</v>
      </c>
      <c r="C67">
        <v>42</v>
      </c>
      <c r="D67">
        <f t="shared" si="17"/>
        <v>5</v>
      </c>
      <c r="E67">
        <v>1</v>
      </c>
      <c r="F67">
        <f ca="1">VLOOKUP(E67,INDIRECT(INDEX(Лист1!$C$1:$C$2,Лист1!$E$6,1)&amp;"!Data"),2)</f>
        <v>0.15804099999999999</v>
      </c>
      <c r="G67">
        <f ca="1">VLOOKUP(E67,INDIRECT(INDEX(Лист1!$C$1:$C$2,Лист1!$E$6,1)&amp;"!Data"),3)</f>
        <v>8.9699399999999999E-2</v>
      </c>
      <c r="H67">
        <f ca="1">VLOOKUP(E67,INDIRECT(INDEX(Лист1!$C$1:$C$2,Лист1!$E$6,1)&amp;"!Data"),4)</f>
        <v>0.36935099999999998</v>
      </c>
      <c r="I67">
        <f t="shared" ca="1" si="6"/>
        <v>3.6935099999999997E-3</v>
      </c>
      <c r="J67">
        <f t="shared" ca="1" si="7"/>
        <v>9.7086419999999993E-2</v>
      </c>
      <c r="K67">
        <f t="shared" ca="1" si="8"/>
        <v>3.6935099999999997E-3</v>
      </c>
      <c r="L67">
        <f t="shared" ca="1" si="9"/>
        <v>0.11572944778553883</v>
      </c>
      <c r="M67">
        <f t="shared" ca="1" si="10"/>
        <v>3.8098749383038415E-2</v>
      </c>
      <c r="N67">
        <f t="shared" ca="1" si="11"/>
        <v>1.2410372929821176</v>
      </c>
      <c r="O67">
        <f t="shared" ca="1" si="12"/>
        <v>1.2901919944340634</v>
      </c>
      <c r="Q67">
        <f t="shared" ca="1" si="13"/>
        <v>5.8827148239847436E-2</v>
      </c>
      <c r="R67">
        <f t="shared" ca="1" si="14"/>
        <v>3.8098749383038415E-2</v>
      </c>
      <c r="S67">
        <f t="shared" ca="1" si="15"/>
        <v>0.63083930842501335</v>
      </c>
      <c r="T67">
        <f t="shared" ca="1" si="16"/>
        <v>0.6558254374036776</v>
      </c>
    </row>
    <row r="68" spans="1:20" x14ac:dyDescent="0.3">
      <c r="A68" s="6"/>
      <c r="B68" s="14">
        <v>5</v>
      </c>
      <c r="C68">
        <v>43</v>
      </c>
      <c r="D68">
        <f t="shared" si="17"/>
        <v>5</v>
      </c>
      <c r="E68">
        <v>1</v>
      </c>
      <c r="F68">
        <f ca="1">VLOOKUP(E68,INDIRECT(INDEX(Лист1!$C$1:$C$2,Лист1!$E$6,1)&amp;"!Data"),2)</f>
        <v>0.15804099999999999</v>
      </c>
      <c r="G68">
        <f ca="1">VLOOKUP(E68,INDIRECT(INDEX(Лист1!$C$1:$C$2,Лист1!$E$6,1)&amp;"!Data"),3)</f>
        <v>8.9699399999999999E-2</v>
      </c>
      <c r="H68">
        <f ca="1">VLOOKUP(E68,INDIRECT(INDEX(Лист1!$C$1:$C$2,Лист1!$E$6,1)&amp;"!Data"),4)</f>
        <v>0.36935099999999998</v>
      </c>
      <c r="I68">
        <f t="shared" ca="1" si="6"/>
        <v>3.6935099999999997E-3</v>
      </c>
      <c r="J68">
        <f t="shared" ca="1" si="7"/>
        <v>9.7086419999999993E-2</v>
      </c>
      <c r="K68">
        <f t="shared" ca="1" si="8"/>
        <v>3.6935099999999997E-3</v>
      </c>
      <c r="L68">
        <f t="shared" ca="1" si="9"/>
        <v>0.11572944778553883</v>
      </c>
      <c r="M68">
        <f t="shared" ca="1" si="10"/>
        <v>3.8098749383038415E-2</v>
      </c>
      <c r="N68">
        <f t="shared" ca="1" si="11"/>
        <v>1.2410372929821176</v>
      </c>
      <c r="O68">
        <f t="shared" ca="1" si="12"/>
        <v>1.2901919944340634</v>
      </c>
      <c r="Q68">
        <f t="shared" ca="1" si="13"/>
        <v>5.8827148239847436E-2</v>
      </c>
      <c r="R68">
        <f t="shared" ca="1" si="14"/>
        <v>3.8098749383038415E-2</v>
      </c>
      <c r="S68">
        <f t="shared" ca="1" si="15"/>
        <v>0.63083930842501335</v>
      </c>
      <c r="T68">
        <f t="shared" ca="1" si="16"/>
        <v>0.6558254374036776</v>
      </c>
    </row>
    <row r="69" spans="1:20" x14ac:dyDescent="0.3">
      <c r="A69" s="6"/>
      <c r="B69" s="14">
        <v>5</v>
      </c>
      <c r="C69">
        <v>44</v>
      </c>
      <c r="D69">
        <f t="shared" si="17"/>
        <v>5</v>
      </c>
      <c r="E69">
        <v>1</v>
      </c>
      <c r="F69">
        <f ca="1">VLOOKUP(E69,INDIRECT(INDEX(Лист1!$C$1:$C$2,Лист1!$E$6,1)&amp;"!Data"),2)</f>
        <v>0.15804099999999999</v>
      </c>
      <c r="G69">
        <f ca="1">VLOOKUP(E69,INDIRECT(INDEX(Лист1!$C$1:$C$2,Лист1!$E$6,1)&amp;"!Data"),3)</f>
        <v>8.9699399999999999E-2</v>
      </c>
      <c r="H69">
        <f ca="1">VLOOKUP(E69,INDIRECT(INDEX(Лист1!$C$1:$C$2,Лист1!$E$6,1)&amp;"!Data"),4)</f>
        <v>0.36935099999999998</v>
      </c>
      <c r="I69">
        <f t="shared" ca="1" si="6"/>
        <v>3.6935099999999997E-3</v>
      </c>
      <c r="J69">
        <f t="shared" ca="1" si="7"/>
        <v>9.7086419999999993E-2</v>
      </c>
      <c r="K69">
        <f t="shared" ca="1" si="8"/>
        <v>3.6935099999999997E-3</v>
      </c>
      <c r="L69">
        <f t="shared" ca="1" si="9"/>
        <v>0.11572944778553883</v>
      </c>
      <c r="M69">
        <f t="shared" ca="1" si="10"/>
        <v>3.8098749383038415E-2</v>
      </c>
      <c r="N69">
        <f t="shared" ca="1" si="11"/>
        <v>1.2410372929821176</v>
      </c>
      <c r="O69">
        <f t="shared" ca="1" si="12"/>
        <v>1.2901919944340634</v>
      </c>
      <c r="Q69">
        <f t="shared" ca="1" si="13"/>
        <v>5.8827148239847436E-2</v>
      </c>
      <c r="R69">
        <f t="shared" ca="1" si="14"/>
        <v>3.8098749383038415E-2</v>
      </c>
      <c r="S69">
        <f t="shared" ca="1" si="15"/>
        <v>0.63083930842501335</v>
      </c>
      <c r="T69">
        <f t="shared" ca="1" si="16"/>
        <v>0.6558254374036776</v>
      </c>
    </row>
    <row r="70" spans="1:20" x14ac:dyDescent="0.3">
      <c r="A70" s="6"/>
      <c r="B70" s="14">
        <v>5</v>
      </c>
      <c r="C70">
        <v>45</v>
      </c>
      <c r="D70">
        <f t="shared" si="17"/>
        <v>5</v>
      </c>
      <c r="E70">
        <v>1</v>
      </c>
      <c r="F70">
        <f ca="1">VLOOKUP(E70,INDIRECT(INDEX(Лист1!$C$1:$C$2,Лист1!$E$6,1)&amp;"!Data"),2)</f>
        <v>0.15804099999999999</v>
      </c>
      <c r="G70">
        <f ca="1">VLOOKUP(E70,INDIRECT(INDEX(Лист1!$C$1:$C$2,Лист1!$E$6,1)&amp;"!Data"),3)</f>
        <v>8.9699399999999999E-2</v>
      </c>
      <c r="H70">
        <f ca="1">VLOOKUP(E70,INDIRECT(INDEX(Лист1!$C$1:$C$2,Лист1!$E$6,1)&amp;"!Data"),4)</f>
        <v>0.36935099999999998</v>
      </c>
      <c r="I70">
        <f t="shared" ca="1" si="6"/>
        <v>3.6935099999999997E-3</v>
      </c>
      <c r="J70">
        <f t="shared" ca="1" si="7"/>
        <v>9.7086419999999993E-2</v>
      </c>
      <c r="K70">
        <f t="shared" ca="1" si="8"/>
        <v>3.6935099999999997E-3</v>
      </c>
      <c r="L70">
        <f t="shared" ca="1" si="9"/>
        <v>0.11572944778553883</v>
      </c>
      <c r="M70">
        <f t="shared" ca="1" si="10"/>
        <v>3.8098749383038415E-2</v>
      </c>
      <c r="N70">
        <f t="shared" ca="1" si="11"/>
        <v>1.2410372929821176</v>
      </c>
      <c r="O70">
        <f t="shared" ca="1" si="12"/>
        <v>1.2901919944340634</v>
      </c>
      <c r="Q70">
        <f t="shared" ca="1" si="13"/>
        <v>5.8827148239847436E-2</v>
      </c>
      <c r="R70">
        <f t="shared" ca="1" si="14"/>
        <v>3.8098749383038415E-2</v>
      </c>
      <c r="S70">
        <f t="shared" ca="1" si="15"/>
        <v>0.63083930842501335</v>
      </c>
      <c r="T70">
        <f t="shared" ca="1" si="16"/>
        <v>0.6558254374036776</v>
      </c>
    </row>
    <row r="71" spans="1:20" x14ac:dyDescent="0.3">
      <c r="A71" s="6"/>
      <c r="B71" s="14">
        <v>5</v>
      </c>
      <c r="C71">
        <v>46</v>
      </c>
      <c r="D71">
        <f t="shared" si="17"/>
        <v>5</v>
      </c>
      <c r="E71">
        <v>1</v>
      </c>
      <c r="F71">
        <f ca="1">VLOOKUP(E71,INDIRECT(INDEX(Лист1!$C$1:$C$2,Лист1!$E$6,1)&amp;"!Data"),2)</f>
        <v>0.15804099999999999</v>
      </c>
      <c r="G71">
        <f ca="1">VLOOKUP(E71,INDIRECT(INDEX(Лист1!$C$1:$C$2,Лист1!$E$6,1)&amp;"!Data"),3)</f>
        <v>8.9699399999999999E-2</v>
      </c>
      <c r="H71">
        <f ca="1">VLOOKUP(E71,INDIRECT(INDEX(Лист1!$C$1:$C$2,Лист1!$E$6,1)&amp;"!Data"),4)</f>
        <v>0.36935099999999998</v>
      </c>
      <c r="I71">
        <f t="shared" ca="1" si="6"/>
        <v>3.6935099999999997E-3</v>
      </c>
      <c r="J71">
        <f t="shared" ca="1" si="7"/>
        <v>9.7086419999999993E-2</v>
      </c>
      <c r="K71">
        <f t="shared" ca="1" si="8"/>
        <v>3.6935099999999997E-3</v>
      </c>
      <c r="L71">
        <f t="shared" ca="1" si="9"/>
        <v>0.11572944778553883</v>
      </c>
      <c r="M71">
        <f t="shared" ca="1" si="10"/>
        <v>3.8098749383038415E-2</v>
      </c>
      <c r="N71">
        <f t="shared" ca="1" si="11"/>
        <v>1.2410372929821176</v>
      </c>
      <c r="O71">
        <f t="shared" ca="1" si="12"/>
        <v>1.2901919944340634</v>
      </c>
      <c r="Q71">
        <f t="shared" ca="1" si="13"/>
        <v>5.8827148239847436E-2</v>
      </c>
      <c r="R71">
        <f t="shared" ca="1" si="14"/>
        <v>3.8098749383038415E-2</v>
      </c>
      <c r="S71">
        <f t="shared" ca="1" si="15"/>
        <v>0.63083930842501335</v>
      </c>
      <c r="T71">
        <f t="shared" ca="1" si="16"/>
        <v>0.6558254374036776</v>
      </c>
    </row>
    <row r="72" spans="1:20" x14ac:dyDescent="0.3">
      <c r="A72" s="6"/>
      <c r="B72" s="14">
        <v>5</v>
      </c>
      <c r="C72">
        <v>47</v>
      </c>
      <c r="D72">
        <f t="shared" si="17"/>
        <v>5</v>
      </c>
      <c r="E72">
        <v>1</v>
      </c>
      <c r="F72">
        <f ca="1">VLOOKUP(E72,INDIRECT(INDEX(Лист1!$C$1:$C$2,Лист1!$E$6,1)&amp;"!Data"),2)</f>
        <v>0.15804099999999999</v>
      </c>
      <c r="G72">
        <f ca="1">VLOOKUP(E72,INDIRECT(INDEX(Лист1!$C$1:$C$2,Лист1!$E$6,1)&amp;"!Data"),3)</f>
        <v>8.9699399999999999E-2</v>
      </c>
      <c r="H72">
        <f ca="1">VLOOKUP(E72,INDIRECT(INDEX(Лист1!$C$1:$C$2,Лист1!$E$6,1)&amp;"!Data"),4)</f>
        <v>0.36935099999999998</v>
      </c>
      <c r="I72">
        <f t="shared" ca="1" si="6"/>
        <v>3.6935099999999997E-3</v>
      </c>
      <c r="J72">
        <f t="shared" ca="1" si="7"/>
        <v>9.7086419999999993E-2</v>
      </c>
      <c r="K72">
        <f t="shared" ca="1" si="8"/>
        <v>3.6935099999999997E-3</v>
      </c>
      <c r="L72">
        <f t="shared" ca="1" si="9"/>
        <v>0.11572944778553883</v>
      </c>
      <c r="M72">
        <f t="shared" ca="1" si="10"/>
        <v>3.8098749383038415E-2</v>
      </c>
      <c r="N72">
        <f t="shared" ca="1" si="11"/>
        <v>1.2410372929821176</v>
      </c>
      <c r="O72">
        <f t="shared" ca="1" si="12"/>
        <v>1.2901919944340634</v>
      </c>
      <c r="Q72">
        <f t="shared" ca="1" si="13"/>
        <v>5.8827148239847436E-2</v>
      </c>
      <c r="R72">
        <f t="shared" ca="1" si="14"/>
        <v>3.8098749383038415E-2</v>
      </c>
      <c r="S72">
        <f t="shared" ca="1" si="15"/>
        <v>0.63083930842501335</v>
      </c>
      <c r="T72">
        <f t="shared" ca="1" si="16"/>
        <v>0.6558254374036776</v>
      </c>
    </row>
    <row r="73" spans="1:20" x14ac:dyDescent="0.3">
      <c r="A73" s="6"/>
      <c r="B73" s="14">
        <v>5</v>
      </c>
      <c r="C73">
        <v>48</v>
      </c>
      <c r="D73">
        <f t="shared" si="17"/>
        <v>5</v>
      </c>
      <c r="E73">
        <v>1</v>
      </c>
      <c r="F73">
        <f ca="1">VLOOKUP(E73,INDIRECT(INDEX(Лист1!$C$1:$C$2,Лист1!$E$6,1)&amp;"!Data"),2)</f>
        <v>0.15804099999999999</v>
      </c>
      <c r="G73">
        <f ca="1">VLOOKUP(E73,INDIRECT(INDEX(Лист1!$C$1:$C$2,Лист1!$E$6,1)&amp;"!Data"),3)</f>
        <v>8.9699399999999999E-2</v>
      </c>
      <c r="H73">
        <f ca="1">VLOOKUP(E73,INDIRECT(INDEX(Лист1!$C$1:$C$2,Лист1!$E$6,1)&amp;"!Data"),4)</f>
        <v>0.36935099999999998</v>
      </c>
      <c r="I73">
        <f t="shared" ca="1" si="6"/>
        <v>3.6935099999999997E-3</v>
      </c>
      <c r="J73">
        <f t="shared" ca="1" si="7"/>
        <v>9.7086419999999993E-2</v>
      </c>
      <c r="K73">
        <f t="shared" ca="1" si="8"/>
        <v>3.6935099999999997E-3</v>
      </c>
      <c r="L73">
        <f t="shared" ca="1" si="9"/>
        <v>0.11572944778553883</v>
      </c>
      <c r="M73">
        <f t="shared" ca="1" si="10"/>
        <v>3.8098749383038415E-2</v>
      </c>
      <c r="N73">
        <f t="shared" ca="1" si="11"/>
        <v>1.2410372929821176</v>
      </c>
      <c r="O73">
        <f t="shared" ca="1" si="12"/>
        <v>1.2901919944340634</v>
      </c>
      <c r="Q73">
        <f t="shared" ca="1" si="13"/>
        <v>5.8827148239847436E-2</v>
      </c>
      <c r="R73">
        <f t="shared" ca="1" si="14"/>
        <v>3.8098749383038415E-2</v>
      </c>
      <c r="S73">
        <f t="shared" ca="1" si="15"/>
        <v>0.63083930842501335</v>
      </c>
      <c r="T73">
        <f t="shared" ca="1" si="16"/>
        <v>0.65582543740367749</v>
      </c>
    </row>
    <row r="74" spans="1:20" x14ac:dyDescent="0.3">
      <c r="A74" s="6"/>
      <c r="B74" s="14">
        <v>5</v>
      </c>
      <c r="C74">
        <v>49</v>
      </c>
      <c r="D74">
        <f t="shared" ref="D74:D85" si="18">IF($D$20=0,B74,O74)</f>
        <v>5</v>
      </c>
      <c r="E74">
        <v>1</v>
      </c>
      <c r="F74">
        <f ca="1">VLOOKUP(E74,INDIRECT(INDEX(Лист1!$C$1:$C$2,Лист1!$E$6,1)&amp;"!Data"),2)</f>
        <v>0.15804099999999999</v>
      </c>
      <c r="G74">
        <f ca="1">VLOOKUP(E74,INDIRECT(INDEX(Лист1!$C$1:$C$2,Лист1!$E$6,1)&amp;"!Data"),3)</f>
        <v>8.9699399999999999E-2</v>
      </c>
      <c r="H74">
        <f ca="1">VLOOKUP(E74,INDIRECT(INDEX(Лист1!$C$1:$C$2,Лист1!$E$6,1)&amp;"!Data"),4)</f>
        <v>0.36935099999999998</v>
      </c>
      <c r="I74">
        <f t="shared" ca="1" si="6"/>
        <v>3.6935099999999997E-3</v>
      </c>
      <c r="J74">
        <f t="shared" ca="1" si="7"/>
        <v>9.7086419999999993E-2</v>
      </c>
      <c r="K74">
        <f t="shared" ca="1" si="8"/>
        <v>3.6935099999999997E-3</v>
      </c>
      <c r="L74">
        <f t="shared" ca="1" si="9"/>
        <v>0.11572944778553883</v>
      </c>
      <c r="M74">
        <f t="shared" ca="1" si="10"/>
        <v>3.8098749383038415E-2</v>
      </c>
      <c r="N74">
        <f t="shared" ca="1" si="11"/>
        <v>1.2410372929821176</v>
      </c>
      <c r="O74">
        <f t="shared" ca="1" si="12"/>
        <v>1.2901919944340632</v>
      </c>
      <c r="Q74">
        <f t="shared" ca="1" si="13"/>
        <v>5.8827148239847429E-2</v>
      </c>
      <c r="R74">
        <f t="shared" ca="1" si="14"/>
        <v>3.8098749383038415E-2</v>
      </c>
      <c r="S74">
        <f t="shared" ca="1" si="15"/>
        <v>0.63083930842501335</v>
      </c>
      <c r="T74">
        <f t="shared" ca="1" si="16"/>
        <v>0.65582543740367594</v>
      </c>
    </row>
    <row r="75" spans="1:20" x14ac:dyDescent="0.3">
      <c r="A75" s="6" t="s">
        <v>17</v>
      </c>
      <c r="B75" s="14">
        <v>5</v>
      </c>
      <c r="C75">
        <v>50</v>
      </c>
      <c r="D75">
        <f t="shared" si="18"/>
        <v>5</v>
      </c>
      <c r="E75">
        <v>1</v>
      </c>
      <c r="F75">
        <f ca="1">VLOOKUP(E75,INDIRECT(INDEX(Лист1!$C$1:$C$2,Лист1!$E$6,1)&amp;"!Data"),2)</f>
        <v>0.15804099999999999</v>
      </c>
      <c r="G75">
        <f ca="1">VLOOKUP(E75,INDIRECT(INDEX(Лист1!$C$1:$C$2,Лист1!$E$6,1)&amp;"!Data"),3)</f>
        <v>8.9699399999999999E-2</v>
      </c>
      <c r="H75">
        <f ca="1">VLOOKUP(E75,INDIRECT(INDEX(Лист1!$C$1:$C$2,Лист1!$E$6,1)&amp;"!Data"),4)</f>
        <v>0.36935099999999998</v>
      </c>
      <c r="I75">
        <f t="shared" ca="1" si="6"/>
        <v>3.6935099999999997E-3</v>
      </c>
      <c r="J75">
        <f t="shared" ca="1" si="7"/>
        <v>9.7086419999999993E-2</v>
      </c>
      <c r="K75">
        <f t="shared" ca="1" si="8"/>
        <v>3.6935099999999997E-3</v>
      </c>
      <c r="L75">
        <f t="shared" ca="1" si="9"/>
        <v>0.11572944778553883</v>
      </c>
      <c r="M75">
        <f t="shared" ca="1" si="10"/>
        <v>3.8098749383038415E-2</v>
      </c>
      <c r="N75">
        <f t="shared" ca="1" si="11"/>
        <v>1.2410372929821176</v>
      </c>
      <c r="O75">
        <f t="shared" ca="1" si="12"/>
        <v>1.2901919944340552</v>
      </c>
      <c r="Q75">
        <f t="shared" ca="1" si="13"/>
        <v>5.8827148239847062E-2</v>
      </c>
      <c r="R75">
        <f t="shared" ca="1" si="14"/>
        <v>3.8098749383038415E-2</v>
      </c>
      <c r="S75">
        <f t="shared" ca="1" si="15"/>
        <v>0.63083930842500957</v>
      </c>
      <c r="T75">
        <f t="shared" ca="1" si="16"/>
        <v>0.65582543740363453</v>
      </c>
    </row>
    <row r="76" spans="1:20" x14ac:dyDescent="0.3">
      <c r="A76" s="6" t="s">
        <v>10</v>
      </c>
      <c r="B76" s="14">
        <v>5</v>
      </c>
      <c r="C76">
        <v>51</v>
      </c>
      <c r="D76">
        <f t="shared" si="18"/>
        <v>5</v>
      </c>
      <c r="E76">
        <v>1</v>
      </c>
      <c r="F76">
        <f ca="1">VLOOKUP(E76,INDIRECT(INDEX(Лист1!$C$1:$C$2,Лист1!$E$6,1)&amp;"!Data"),2)</f>
        <v>0.15804099999999999</v>
      </c>
      <c r="G76">
        <f ca="1">VLOOKUP(E76,INDIRECT(INDEX(Лист1!$C$1:$C$2,Лист1!$E$6,1)&amp;"!Data"),3)</f>
        <v>8.9699399999999999E-2</v>
      </c>
      <c r="H76">
        <f ca="1">VLOOKUP(E76,INDIRECT(INDEX(Лист1!$C$1:$C$2,Лист1!$E$6,1)&amp;"!Data"),4)</f>
        <v>0.36935099999999998</v>
      </c>
      <c r="I76">
        <f t="shared" ca="1" si="6"/>
        <v>3.6935099999999997E-3</v>
      </c>
      <c r="J76">
        <f t="shared" ca="1" si="7"/>
        <v>9.7086419999999993E-2</v>
      </c>
      <c r="K76">
        <f t="shared" ca="1" si="8"/>
        <v>3.6935099999999997E-3</v>
      </c>
      <c r="L76">
        <f t="shared" ca="1" si="9"/>
        <v>0.11572944778553884</v>
      </c>
      <c r="M76">
        <f t="shared" ca="1" si="10"/>
        <v>3.8098749383038415E-2</v>
      </c>
      <c r="N76">
        <f t="shared" ca="1" si="11"/>
        <v>1.2410372929821178</v>
      </c>
      <c r="O76">
        <f t="shared" ca="1" si="12"/>
        <v>1.2901919944338456</v>
      </c>
      <c r="Q76">
        <f t="shared" ca="1" si="13"/>
        <v>5.8827148239837507E-2</v>
      </c>
      <c r="R76">
        <f t="shared" ca="1" si="14"/>
        <v>3.8098749383038415E-2</v>
      </c>
      <c r="S76">
        <f t="shared" ca="1" si="15"/>
        <v>0.63083930842491087</v>
      </c>
      <c r="T76">
        <f t="shared" ca="1" si="16"/>
        <v>0.65582543740264609</v>
      </c>
    </row>
    <row r="77" spans="1:20" x14ac:dyDescent="0.3">
      <c r="A77" s="6" t="s">
        <v>11</v>
      </c>
      <c r="B77" s="14">
        <v>5</v>
      </c>
      <c r="C77">
        <v>52</v>
      </c>
      <c r="D77">
        <f t="shared" si="18"/>
        <v>5</v>
      </c>
      <c r="E77">
        <v>1</v>
      </c>
      <c r="F77">
        <f ca="1">VLOOKUP(E77,INDIRECT(INDEX(Лист1!$C$1:$C$2,Лист1!$E$6,1)&amp;"!Data"),2)</f>
        <v>0.15804099999999999</v>
      </c>
      <c r="G77">
        <f ca="1">VLOOKUP(E77,INDIRECT(INDEX(Лист1!$C$1:$C$2,Лист1!$E$6,1)&amp;"!Data"),3)</f>
        <v>8.9699399999999999E-2</v>
      </c>
      <c r="H77">
        <f ca="1">VLOOKUP(E77,INDIRECT(INDEX(Лист1!$C$1:$C$2,Лист1!$E$6,1)&amp;"!Data"),4)</f>
        <v>0.36935099999999998</v>
      </c>
      <c r="I77">
        <f t="shared" ca="1" si="6"/>
        <v>3.6935099999999997E-3</v>
      </c>
      <c r="J77">
        <f t="shared" ca="1" si="7"/>
        <v>9.7086419999999993E-2</v>
      </c>
      <c r="K77">
        <f t="shared" ca="1" si="8"/>
        <v>3.6935099999999997E-3</v>
      </c>
      <c r="L77">
        <f t="shared" ca="1" si="9"/>
        <v>0.11572944778553884</v>
      </c>
      <c r="M77">
        <f t="shared" ca="1" si="10"/>
        <v>3.8098749383038415E-2</v>
      </c>
      <c r="N77">
        <f t="shared" ca="1" si="11"/>
        <v>1.2410372929821178</v>
      </c>
      <c r="O77">
        <f t="shared" ca="1" si="12"/>
        <v>1.2901919944283367</v>
      </c>
      <c r="Q77">
        <f t="shared" ca="1" si="13"/>
        <v>5.8827148239586326E-2</v>
      </c>
      <c r="R77">
        <f t="shared" ca="1" si="14"/>
        <v>3.8098749383038415E-2</v>
      </c>
      <c r="S77">
        <f t="shared" ca="1" si="15"/>
        <v>0.63083930842231606</v>
      </c>
      <c r="T77">
        <f t="shared" ca="1" si="16"/>
        <v>0.65582543737929122</v>
      </c>
    </row>
    <row r="78" spans="1:20" x14ac:dyDescent="0.3">
      <c r="A78" s="6" t="s">
        <v>12</v>
      </c>
      <c r="B78" s="14">
        <v>5</v>
      </c>
      <c r="C78">
        <v>53</v>
      </c>
      <c r="D78">
        <f t="shared" si="18"/>
        <v>5</v>
      </c>
      <c r="E78">
        <v>1</v>
      </c>
      <c r="F78">
        <f ca="1">VLOOKUP(E78,INDIRECT(INDEX(Лист1!$C$1:$C$2,Лист1!$E$6,1)&amp;"!Data"),2)</f>
        <v>0.15804099999999999</v>
      </c>
      <c r="G78">
        <f ca="1">VLOOKUP(E78,INDIRECT(INDEX(Лист1!$C$1:$C$2,Лист1!$E$6,1)&amp;"!Data"),3)</f>
        <v>8.9699399999999999E-2</v>
      </c>
      <c r="H78">
        <f ca="1">VLOOKUP(E78,INDIRECT(INDEX(Лист1!$C$1:$C$2,Лист1!$E$6,1)&amp;"!Data"),4)</f>
        <v>0.36935099999999998</v>
      </c>
      <c r="I78">
        <f t="shared" ca="1" si="6"/>
        <v>3.6935099999999997E-3</v>
      </c>
      <c r="J78">
        <f t="shared" ca="1" si="7"/>
        <v>9.7086419999999993E-2</v>
      </c>
      <c r="K78">
        <f t="shared" ca="1" si="8"/>
        <v>3.6935099999999997E-3</v>
      </c>
      <c r="L78">
        <f t="shared" ca="1" si="9"/>
        <v>0.11572944778553886</v>
      </c>
      <c r="M78">
        <f t="shared" ca="1" si="10"/>
        <v>3.8098749383038415E-2</v>
      </c>
      <c r="N78">
        <f t="shared" ca="1" si="11"/>
        <v>1.2410372929821178</v>
      </c>
      <c r="O78">
        <f t="shared" ca="1" si="12"/>
        <v>1.2901919942837394</v>
      </c>
      <c r="Q78">
        <f t="shared" ca="1" si="13"/>
        <v>5.8827148232993315E-2</v>
      </c>
      <c r="R78">
        <f t="shared" ca="1" si="14"/>
        <v>3.8098749383038415E-2</v>
      </c>
      <c r="S78">
        <f t="shared" ca="1" si="15"/>
        <v>0.63083930835420998</v>
      </c>
      <c r="T78">
        <f t="shared" ca="1" si="16"/>
        <v>0.65582543683439043</v>
      </c>
    </row>
    <row r="79" spans="1:20" x14ac:dyDescent="0.3">
      <c r="A79" s="6" t="s">
        <v>16</v>
      </c>
      <c r="B79" s="14">
        <v>5</v>
      </c>
      <c r="C79">
        <v>54</v>
      </c>
      <c r="D79">
        <f t="shared" si="18"/>
        <v>5</v>
      </c>
      <c r="E79">
        <v>1</v>
      </c>
      <c r="F79">
        <f ca="1">VLOOKUP(E79,INDIRECT(INDEX(Лист1!$C$1:$C$2,Лист1!$E$6,1)&amp;"!Data"),2)</f>
        <v>0.15804099999999999</v>
      </c>
      <c r="G79">
        <f ca="1">VLOOKUP(E79,INDIRECT(INDEX(Лист1!$C$1:$C$2,Лист1!$E$6,1)&amp;"!Data"),3)</f>
        <v>8.9699399999999999E-2</v>
      </c>
      <c r="H79">
        <f ca="1">VLOOKUP(E79,INDIRECT(INDEX(Лист1!$C$1:$C$2,Лист1!$E$6,1)&amp;"!Data"),4)</f>
        <v>0.36935099999999998</v>
      </c>
      <c r="I79">
        <f t="shared" ca="1" si="6"/>
        <v>3.6935099999999997E-3</v>
      </c>
      <c r="J79">
        <f t="shared" ca="1" si="7"/>
        <v>9.7086419999999993E-2</v>
      </c>
      <c r="K79">
        <f t="shared" ca="1" si="8"/>
        <v>3.6935099999999997E-3</v>
      </c>
      <c r="L79">
        <f t="shared" ca="1" si="9"/>
        <v>0.11572944778553886</v>
      </c>
      <c r="M79">
        <f t="shared" ca="1" si="10"/>
        <v>3.8098749383038415E-2</v>
      </c>
      <c r="N79">
        <f t="shared" ca="1" si="11"/>
        <v>1.2410372929821178</v>
      </c>
      <c r="O79">
        <f t="shared" ca="1" si="12"/>
        <v>1.2901919904884127</v>
      </c>
      <c r="Q79">
        <f t="shared" ca="1" si="13"/>
        <v>5.8827148059942914E-2</v>
      </c>
      <c r="R79">
        <f t="shared" ca="1" si="14"/>
        <v>3.8098749383038415E-2</v>
      </c>
      <c r="S79">
        <f t="shared" ca="1" si="15"/>
        <v>0.63083930656659126</v>
      </c>
      <c r="T79">
        <f t="shared" ca="1" si="16"/>
        <v>0.6558254243196846</v>
      </c>
    </row>
    <row r="80" spans="1:20" x14ac:dyDescent="0.3">
      <c r="A80" s="6" t="s">
        <v>10</v>
      </c>
      <c r="B80" s="14">
        <v>5</v>
      </c>
      <c r="C80">
        <v>55</v>
      </c>
      <c r="D80">
        <f t="shared" si="18"/>
        <v>5</v>
      </c>
      <c r="E80">
        <v>1</v>
      </c>
      <c r="F80">
        <f ca="1">VLOOKUP(E80,INDIRECT(INDEX(Лист1!$C$1:$C$2,Лист1!$E$6,1)&amp;"!Data"),2)</f>
        <v>0.15804099999999999</v>
      </c>
      <c r="G80">
        <f ca="1">VLOOKUP(E80,INDIRECT(INDEX(Лист1!$C$1:$C$2,Лист1!$E$6,1)&amp;"!Data"),3)</f>
        <v>8.9699399999999999E-2</v>
      </c>
      <c r="H80">
        <f ca="1">VLOOKUP(E80,INDIRECT(INDEX(Лист1!$C$1:$C$2,Лист1!$E$6,1)&amp;"!Data"),4)</f>
        <v>0.36935099999999998</v>
      </c>
      <c r="I80">
        <f t="shared" ca="1" si="6"/>
        <v>3.6935099999999997E-3</v>
      </c>
      <c r="J80">
        <f t="shared" ca="1" si="7"/>
        <v>9.7086419999999993E-2</v>
      </c>
      <c r="K80">
        <f t="shared" ca="1" si="8"/>
        <v>3.6935099999999997E-3</v>
      </c>
      <c r="L80">
        <f t="shared" ca="1" si="9"/>
        <v>0.11572944778553886</v>
      </c>
      <c r="M80">
        <f t="shared" ca="1" si="10"/>
        <v>3.8098749383038415E-2</v>
      </c>
      <c r="N80">
        <f t="shared" ca="1" si="11"/>
        <v>1.2410372929821178</v>
      </c>
      <c r="O80">
        <f t="shared" ca="1" si="12"/>
        <v>1.2901918908702721</v>
      </c>
      <c r="Q80">
        <f t="shared" ca="1" si="13"/>
        <v>5.8827143517788609E-2</v>
      </c>
      <c r="R80">
        <f t="shared" ca="1" si="14"/>
        <v>3.8098749383038415E-2</v>
      </c>
      <c r="S80">
        <f t="shared" ca="1" si="15"/>
        <v>0.63083925964592535</v>
      </c>
      <c r="T80">
        <f t="shared" ca="1" si="16"/>
        <v>0.65582514275959947</v>
      </c>
    </row>
    <row r="81" spans="1:20" x14ac:dyDescent="0.3">
      <c r="A81" s="6" t="s">
        <v>18</v>
      </c>
      <c r="B81" s="14">
        <v>5</v>
      </c>
      <c r="C81">
        <v>56</v>
      </c>
      <c r="D81">
        <f t="shared" si="18"/>
        <v>5</v>
      </c>
      <c r="E81">
        <v>1</v>
      </c>
      <c r="F81">
        <f ca="1">VLOOKUP(E81,INDIRECT(INDEX(Лист1!$C$1:$C$2,Лист1!$E$6,1)&amp;"!Data"),2)</f>
        <v>0.15804099999999999</v>
      </c>
      <c r="G81">
        <f ca="1">VLOOKUP(E81,INDIRECT(INDEX(Лист1!$C$1:$C$2,Лист1!$E$6,1)&amp;"!Data"),3)</f>
        <v>8.9699399999999999E-2</v>
      </c>
      <c r="H81">
        <f ca="1">VLOOKUP(E81,INDIRECT(INDEX(Лист1!$C$1:$C$2,Лист1!$E$6,1)&amp;"!Data"),4)</f>
        <v>0.36935099999999998</v>
      </c>
      <c r="I81">
        <f t="shared" ca="1" si="6"/>
        <v>3.6935099999999997E-3</v>
      </c>
      <c r="J81">
        <f t="shared" ca="1" si="7"/>
        <v>9.7086419999999993E-2</v>
      </c>
      <c r="K81">
        <f t="shared" ca="1" si="8"/>
        <v>3.6935099999999997E-3</v>
      </c>
      <c r="L81">
        <f t="shared" ca="1" si="9"/>
        <v>0.11572944778553886</v>
      </c>
      <c r="M81">
        <f t="shared" ca="1" si="10"/>
        <v>3.8098749383038415E-2</v>
      </c>
      <c r="N81">
        <f t="shared" ca="1" si="11"/>
        <v>1.2410372929821178</v>
      </c>
      <c r="O81">
        <f t="shared" ca="1" si="12"/>
        <v>1.2901892761350822</v>
      </c>
      <c r="Q81">
        <f t="shared" ca="1" si="13"/>
        <v>5.8827024297226638E-2</v>
      </c>
      <c r="R81">
        <f t="shared" ca="1" si="14"/>
        <v>3.8098749383038415E-2</v>
      </c>
      <c r="S81">
        <f t="shared" ca="1" si="15"/>
        <v>0.63083802809195655</v>
      </c>
      <c r="T81">
        <f t="shared" ca="1" si="16"/>
        <v>0.65581898404249972</v>
      </c>
    </row>
    <row r="82" spans="1:20" x14ac:dyDescent="0.3">
      <c r="A82" s="6" t="s">
        <v>19</v>
      </c>
      <c r="B82" s="14">
        <v>5</v>
      </c>
      <c r="C82">
        <v>57</v>
      </c>
      <c r="D82">
        <f t="shared" si="18"/>
        <v>5</v>
      </c>
      <c r="E82">
        <v>1</v>
      </c>
      <c r="F82">
        <f ca="1">VLOOKUP(E82,INDIRECT(INDEX(Лист1!$C$1:$C$2,Лист1!$E$6,1)&amp;"!Data"),2)</f>
        <v>0.15804099999999999</v>
      </c>
      <c r="G82">
        <f ca="1">VLOOKUP(E82,INDIRECT(INDEX(Лист1!$C$1:$C$2,Лист1!$E$6,1)&amp;"!Data"),3)</f>
        <v>8.9699399999999999E-2</v>
      </c>
      <c r="H82">
        <f ca="1">VLOOKUP(E82,INDIRECT(INDEX(Лист1!$C$1:$C$2,Лист1!$E$6,1)&amp;"!Data"),4)</f>
        <v>0.36935099999999998</v>
      </c>
      <c r="I82">
        <f t="shared" ca="1" si="6"/>
        <v>3.6935099999999997E-3</v>
      </c>
      <c r="J82">
        <f t="shared" ca="1" si="7"/>
        <v>9.7086419999999993E-2</v>
      </c>
      <c r="K82">
        <f t="shared" ca="1" si="8"/>
        <v>3.6935099999999997E-3</v>
      </c>
      <c r="L82">
        <f t="shared" ca="1" si="9"/>
        <v>0.11572944778553886</v>
      </c>
      <c r="M82">
        <f t="shared" ca="1" si="10"/>
        <v>3.8098749383038415E-2</v>
      </c>
      <c r="N82">
        <f t="shared" ca="1" si="11"/>
        <v>1.2410372929821178</v>
      </c>
      <c r="O82">
        <f t="shared" ca="1" si="12"/>
        <v>1.2901206456621084</v>
      </c>
      <c r="Q82">
        <f t="shared" ca="1" si="13"/>
        <v>5.8823895045902158E-2</v>
      </c>
      <c r="R82">
        <f t="shared" ca="1" si="14"/>
        <v>3.8098749383038415E-2</v>
      </c>
      <c r="S82">
        <f t="shared" ca="1" si="15"/>
        <v>0.63080570277974213</v>
      </c>
      <c r="T82">
        <f t="shared" ca="1" si="16"/>
        <v>0.6556896579304704</v>
      </c>
    </row>
    <row r="83" spans="1:20" x14ac:dyDescent="0.3">
      <c r="B83" s="14">
        <v>5</v>
      </c>
      <c r="C83">
        <v>58</v>
      </c>
      <c r="D83">
        <f t="shared" si="18"/>
        <v>5</v>
      </c>
      <c r="E83">
        <v>1</v>
      </c>
      <c r="F83">
        <f ca="1">VLOOKUP(E83,INDIRECT(INDEX(Лист1!$C$1:$C$2,Лист1!$E$6,1)&amp;"!Data"),2)</f>
        <v>0.15804099999999999</v>
      </c>
      <c r="G83">
        <f ca="1">VLOOKUP(E83,INDIRECT(INDEX(Лист1!$C$1:$C$2,Лист1!$E$6,1)&amp;"!Data"),3)</f>
        <v>8.9699399999999999E-2</v>
      </c>
      <c r="H83">
        <f ca="1">VLOOKUP(E83,INDIRECT(INDEX(Лист1!$C$1:$C$2,Лист1!$E$6,1)&amp;"!Data"),4)</f>
        <v>0.36935099999999998</v>
      </c>
      <c r="I83">
        <f t="shared" ca="1" si="6"/>
        <v>3.6935099999999997E-3</v>
      </c>
      <c r="J83">
        <f t="shared" ca="1" si="7"/>
        <v>9.7086419999999993E-2</v>
      </c>
      <c r="K83">
        <f t="shared" ca="1" si="8"/>
        <v>3.6935099999999997E-3</v>
      </c>
      <c r="L83">
        <f t="shared" ca="1" si="9"/>
        <v>0.11572944778553886</v>
      </c>
      <c r="M83">
        <f t="shared" ca="1" si="10"/>
        <v>3.8098749383038415E-2</v>
      </c>
      <c r="N83">
        <f t="shared" ca="1" si="11"/>
        <v>1.2410372929821178</v>
      </c>
      <c r="O83">
        <f t="shared" ca="1" si="12"/>
        <v>1.2883192617824479</v>
      </c>
      <c r="Q83">
        <f t="shared" ca="1" si="13"/>
        <v>5.874175976915047E-2</v>
      </c>
      <c r="R83">
        <f t="shared" ca="1" si="14"/>
        <v>3.8098749383038415E-2</v>
      </c>
      <c r="S83">
        <f t="shared" ca="1" si="15"/>
        <v>0.62995724153789678</v>
      </c>
      <c r="T83">
        <f t="shared" ca="1" si="16"/>
        <v>0.65314362160681982</v>
      </c>
    </row>
    <row r="84" spans="1:20" x14ac:dyDescent="0.3">
      <c r="B84" s="14">
        <v>5</v>
      </c>
      <c r="C84">
        <v>59</v>
      </c>
      <c r="D84">
        <f t="shared" si="18"/>
        <v>5</v>
      </c>
      <c r="E84">
        <v>1</v>
      </c>
      <c r="F84">
        <f ca="1">VLOOKUP(E84,INDIRECT(INDEX(Лист1!$C$1:$C$2,Лист1!$E$6,1)&amp;"!Data"),2)</f>
        <v>0.15804099999999999</v>
      </c>
      <c r="G84">
        <f ca="1">VLOOKUP(E84,INDIRECT(INDEX(Лист1!$C$1:$C$2,Лист1!$E$6,1)&amp;"!Data"),3)</f>
        <v>8.9699399999999999E-2</v>
      </c>
      <c r="H84">
        <f ca="1">VLOOKUP(E84,INDIRECT(INDEX(Лист1!$C$1:$C$2,Лист1!$E$6,1)&amp;"!Data"),4)</f>
        <v>0.36935099999999998</v>
      </c>
      <c r="I84">
        <f t="shared" ca="1" si="6"/>
        <v>3.6935099999999997E-3</v>
      </c>
      <c r="J84">
        <f t="shared" ca="1" si="7"/>
        <v>9.7086419999999993E-2</v>
      </c>
      <c r="K84">
        <f t="shared" ca="1" si="8"/>
        <v>3.6935099999999997E-3</v>
      </c>
      <c r="L84">
        <f t="shared" ca="1" si="9"/>
        <v>0.11572944778553886</v>
      </c>
      <c r="M84">
        <f t="shared" ca="1" si="10"/>
        <v>3.8098749383038415E-2</v>
      </c>
      <c r="N84">
        <f t="shared" ca="1" si="11"/>
        <v>1.2410372929821178</v>
      </c>
      <c r="O84">
        <f t="shared" ca="1" si="12"/>
        <v>1.2410372929821178</v>
      </c>
      <c r="Q84">
        <f t="shared" ca="1" si="13"/>
        <v>5.6585907462138652E-2</v>
      </c>
      <c r="R84">
        <f t="shared" ca="1" si="14"/>
        <v>3.8098749383038415E-2</v>
      </c>
      <c r="S84">
        <f t="shared" ca="1" si="15"/>
        <v>0.6076871865994764</v>
      </c>
      <c r="T84">
        <f t="shared" ca="1" si="16"/>
        <v>0.60858638260828601</v>
      </c>
    </row>
    <row r="85" spans="1:20" ht="15" thickBot="1" x14ac:dyDescent="0.35">
      <c r="B85" s="15">
        <v>0</v>
      </c>
      <c r="C85">
        <v>60</v>
      </c>
      <c r="D85">
        <f t="shared" si="18"/>
        <v>0</v>
      </c>
      <c r="E85">
        <v>1</v>
      </c>
      <c r="F85">
        <f ca="1">VLOOKUP(E85,INDIRECT(INDEX(Лист1!$C$1:$C$2,Лист1!$E$6,1)&amp;"!Data"),2)</f>
        <v>0.15804099999999999</v>
      </c>
      <c r="G85">
        <f ca="1">VLOOKUP(E85,INDIRECT(INDEX(Лист1!$C$1:$C$2,Лист1!$E$6,1)&amp;"!Data"),3)</f>
        <v>8.9699399999999999E-2</v>
      </c>
      <c r="H85">
        <f ca="1">VLOOKUP(E85,INDIRECT(INDEX(Лист1!$C$1:$C$2,Лист1!$E$6,1)&amp;"!Data"),4)</f>
        <v>0.36935099999999998</v>
      </c>
      <c r="I85">
        <f t="shared" ca="1" si="6"/>
        <v>3.6935099999999997E-3</v>
      </c>
      <c r="J85">
        <f t="shared" ca="1" si="7"/>
        <v>9.5239665000000001E-2</v>
      </c>
      <c r="K85">
        <f t="shared" ca="1" si="8"/>
        <v>1.8467549999999998E-3</v>
      </c>
      <c r="L85">
        <f t="shared" ca="1" si="9"/>
        <v>0</v>
      </c>
      <c r="M85">
        <f t="shared" ca="1" si="10"/>
        <v>1.9419300217611589E-2</v>
      </c>
      <c r="N85">
        <f t="shared" ca="1" si="11"/>
        <v>4.820015154734348E-2</v>
      </c>
      <c r="O85">
        <f>M86*O86+N86</f>
        <v>0</v>
      </c>
      <c r="Q85">
        <f t="shared" ca="1" si="13"/>
        <v>0</v>
      </c>
      <c r="R85">
        <f t="shared" ca="1" si="14"/>
        <v>1.9419300217611589E-2</v>
      </c>
      <c r="S85">
        <f t="shared" ca="1" si="15"/>
        <v>2.3601719829941973E-2</v>
      </c>
      <c r="T85">
        <f t="shared" ca="1" si="16"/>
        <v>2.3601719829941973E-2</v>
      </c>
    </row>
    <row r="86" spans="1:20" x14ac:dyDescent="0.3">
      <c r="K86">
        <f ca="1">SUM(L25:L85)</f>
        <v>6.8280374193467912</v>
      </c>
      <c r="L86" s="6"/>
      <c r="Q86" s="6"/>
    </row>
    <row r="87" spans="1:20" x14ac:dyDescent="0.3">
      <c r="C87" t="s">
        <v>0</v>
      </c>
      <c r="D87" s="11" t="s">
        <v>97</v>
      </c>
      <c r="F87" t="s">
        <v>96</v>
      </c>
      <c r="K87" s="5"/>
      <c r="L87">
        <f ca="1">MAX(L25:L85)/2.5</f>
        <v>4.6291779114215545E-2</v>
      </c>
      <c r="O87">
        <f ca="1">MAX(O25:O85)</f>
        <v>1.2901919944340636</v>
      </c>
      <c r="P87" s="5"/>
    </row>
    <row r="88" spans="1:20" x14ac:dyDescent="0.3">
      <c r="C88">
        <v>0</v>
      </c>
      <c r="D88">
        <f>IF($D$20=0,0,O26/$O$87)</f>
        <v>0</v>
      </c>
      <c r="F88">
        <f ca="1">Лист2!L25/2.5/Лист2!$L$87</f>
        <v>0</v>
      </c>
      <c r="K88">
        <f ca="1">SUM(L25:L85)</f>
        <v>6.8280374193467912</v>
      </c>
      <c r="Q88">
        <f ca="1">SUM(Q25:Q85)</f>
        <v>3.4661417235628793</v>
      </c>
    </row>
    <row r="89" spans="1:20" x14ac:dyDescent="0.3">
      <c r="C89">
        <v>1</v>
      </c>
      <c r="D89">
        <f t="shared" ref="D89:D148" si="19">IF($D$20=0,0,O27/$O$87)</f>
        <v>0</v>
      </c>
      <c r="F89">
        <f ca="1">Лист2!L26/2.5/Лист2!$L$87</f>
        <v>1</v>
      </c>
      <c r="M89" s="7"/>
    </row>
    <row r="90" spans="1:20" x14ac:dyDescent="0.3">
      <c r="C90">
        <v>2</v>
      </c>
      <c r="D90">
        <f t="shared" si="19"/>
        <v>0</v>
      </c>
      <c r="F90">
        <f ca="1">Лист2!L27/2.5/Лист2!$L$87</f>
        <v>1</v>
      </c>
    </row>
    <row r="91" spans="1:20" x14ac:dyDescent="0.3">
      <c r="C91">
        <v>3</v>
      </c>
      <c r="D91">
        <f t="shared" si="19"/>
        <v>0</v>
      </c>
      <c r="F91">
        <f ca="1">Лист2!L28/2.5/Лист2!$L$87</f>
        <v>1</v>
      </c>
      <c r="M91">
        <f ca="1">ABS((Q88-K88)/Q88)</f>
        <v>0.96992447623526135</v>
      </c>
    </row>
    <row r="92" spans="1:20" x14ac:dyDescent="0.3">
      <c r="C92">
        <v>4</v>
      </c>
      <c r="D92">
        <f t="shared" si="19"/>
        <v>0</v>
      </c>
      <c r="F92">
        <f ca="1">Лист2!L29/2.5/Лист2!$L$87</f>
        <v>1</v>
      </c>
    </row>
    <row r="93" spans="1:20" x14ac:dyDescent="0.3">
      <c r="C93">
        <v>5</v>
      </c>
      <c r="D93">
        <f t="shared" si="19"/>
        <v>0</v>
      </c>
      <c r="F93">
        <f ca="1">Лист2!L30/2.5/Лист2!$L$87</f>
        <v>1</v>
      </c>
    </row>
    <row r="94" spans="1:20" x14ac:dyDescent="0.3">
      <c r="C94">
        <v>6</v>
      </c>
      <c r="D94">
        <f t="shared" si="19"/>
        <v>0</v>
      </c>
      <c r="F94">
        <f ca="1">Лист2!L31/2.5/Лист2!$L$87</f>
        <v>1</v>
      </c>
    </row>
    <row r="95" spans="1:20" x14ac:dyDescent="0.3">
      <c r="C95">
        <v>7</v>
      </c>
      <c r="D95">
        <f t="shared" si="19"/>
        <v>0</v>
      </c>
      <c r="F95">
        <f ca="1">Лист2!L32/2.5/Лист2!$L$87</f>
        <v>1</v>
      </c>
      <c r="K95" t="s">
        <v>98</v>
      </c>
      <c r="N95" t="s">
        <v>100</v>
      </c>
    </row>
    <row r="96" spans="1:20" x14ac:dyDescent="0.3">
      <c r="C96">
        <v>8</v>
      </c>
      <c r="D96">
        <f t="shared" si="19"/>
        <v>0</v>
      </c>
      <c r="F96">
        <f ca="1">Лист2!L33/2.5/Лист2!$L$87</f>
        <v>1</v>
      </c>
      <c r="K96">
        <f>5*0.15804</f>
        <v>0.79020000000000001</v>
      </c>
      <c r="N96">
        <f ca="1">SUM(L25:L85)</f>
        <v>6.8280374193467912</v>
      </c>
    </row>
    <row r="97" spans="3:11" x14ac:dyDescent="0.3">
      <c r="C97">
        <v>9</v>
      </c>
      <c r="D97">
        <f t="shared" si="19"/>
        <v>0</v>
      </c>
      <c r="F97">
        <f ca="1">Лист2!L34/2.5/Лист2!$L$87</f>
        <v>1</v>
      </c>
      <c r="K97" t="s">
        <v>99</v>
      </c>
    </row>
    <row r="98" spans="3:11" x14ac:dyDescent="0.3">
      <c r="C98">
        <v>10</v>
      </c>
      <c r="D98">
        <f t="shared" si="19"/>
        <v>0</v>
      </c>
      <c r="F98">
        <f ca="1">Лист2!L35/2.5/Лист2!$L$87</f>
        <v>1</v>
      </c>
      <c r="K98">
        <v>0.11572944778553899</v>
      </c>
    </row>
    <row r="99" spans="3:11" x14ac:dyDescent="0.3">
      <c r="C99">
        <v>11</v>
      </c>
      <c r="D99">
        <f t="shared" si="19"/>
        <v>0</v>
      </c>
      <c r="F99">
        <f ca="1">Лист2!L36/2.5/Лист2!$L$87</f>
        <v>1</v>
      </c>
    </row>
    <row r="100" spans="3:11" x14ac:dyDescent="0.3">
      <c r="C100">
        <v>12</v>
      </c>
      <c r="D100">
        <f t="shared" si="19"/>
        <v>0</v>
      </c>
      <c r="F100">
        <f ca="1">Лист2!L37/2.5/Лист2!$L$87</f>
        <v>1</v>
      </c>
    </row>
    <row r="101" spans="3:11" x14ac:dyDescent="0.3">
      <c r="C101">
        <v>13</v>
      </c>
      <c r="D101">
        <f t="shared" si="19"/>
        <v>0</v>
      </c>
      <c r="F101">
        <f ca="1">Лист2!L38/2.5/Лист2!$L$87</f>
        <v>1</v>
      </c>
    </row>
    <row r="102" spans="3:11" x14ac:dyDescent="0.3">
      <c r="C102">
        <v>14</v>
      </c>
      <c r="D102">
        <f t="shared" si="19"/>
        <v>0</v>
      </c>
      <c r="F102">
        <f ca="1">Лист2!L39/2.5/Лист2!$L$87</f>
        <v>1</v>
      </c>
    </row>
    <row r="103" spans="3:11" x14ac:dyDescent="0.3">
      <c r="C103">
        <v>15</v>
      </c>
      <c r="D103">
        <f t="shared" si="19"/>
        <v>0</v>
      </c>
      <c r="F103">
        <f ca="1">Лист2!L40/2.5/Лист2!$L$87</f>
        <v>1</v>
      </c>
    </row>
    <row r="104" spans="3:11" x14ac:dyDescent="0.3">
      <c r="C104">
        <v>16</v>
      </c>
      <c r="D104">
        <f t="shared" si="19"/>
        <v>0</v>
      </c>
      <c r="F104">
        <f ca="1">Лист2!L41/2.5/Лист2!$L$87</f>
        <v>1</v>
      </c>
    </row>
    <row r="105" spans="3:11" x14ac:dyDescent="0.3">
      <c r="C105">
        <v>17</v>
      </c>
      <c r="D105">
        <f t="shared" si="19"/>
        <v>0</v>
      </c>
      <c r="F105">
        <f ca="1">Лист2!L42/2.5/Лист2!$L$87</f>
        <v>1</v>
      </c>
    </row>
    <row r="106" spans="3:11" x14ac:dyDescent="0.3">
      <c r="C106">
        <v>18</v>
      </c>
      <c r="D106">
        <f t="shared" si="19"/>
        <v>0</v>
      </c>
      <c r="F106">
        <f ca="1">Лист2!L43/2.5/Лист2!$L$87</f>
        <v>1</v>
      </c>
    </row>
    <row r="107" spans="3:11" x14ac:dyDescent="0.3">
      <c r="C107">
        <v>19</v>
      </c>
      <c r="D107">
        <f t="shared" si="19"/>
        <v>0</v>
      </c>
      <c r="F107">
        <f ca="1">Лист2!L44/2.5/Лист2!$L$87</f>
        <v>1</v>
      </c>
    </row>
    <row r="108" spans="3:11" x14ac:dyDescent="0.3">
      <c r="C108">
        <v>20</v>
      </c>
      <c r="D108">
        <f t="shared" si="19"/>
        <v>0</v>
      </c>
      <c r="F108">
        <f ca="1">Лист2!L45/2.5/Лист2!$L$87</f>
        <v>1</v>
      </c>
    </row>
    <row r="109" spans="3:11" x14ac:dyDescent="0.3">
      <c r="C109">
        <v>21</v>
      </c>
      <c r="D109">
        <f t="shared" si="19"/>
        <v>0</v>
      </c>
      <c r="F109">
        <f ca="1">Лист2!L46/2.5/Лист2!$L$87</f>
        <v>1</v>
      </c>
    </row>
    <row r="110" spans="3:11" x14ac:dyDescent="0.3">
      <c r="C110">
        <v>22</v>
      </c>
      <c r="D110">
        <f t="shared" si="19"/>
        <v>0</v>
      </c>
      <c r="F110">
        <f ca="1">Лист2!L47/2.5/Лист2!$L$87</f>
        <v>1</v>
      </c>
    </row>
    <row r="111" spans="3:11" x14ac:dyDescent="0.3">
      <c r="C111">
        <v>23</v>
      </c>
      <c r="D111">
        <f t="shared" si="19"/>
        <v>0</v>
      </c>
      <c r="F111">
        <f ca="1">Лист2!L48/2.5/Лист2!$L$87</f>
        <v>1</v>
      </c>
    </row>
    <row r="112" spans="3:11" x14ac:dyDescent="0.3">
      <c r="C112">
        <v>24</v>
      </c>
      <c r="D112">
        <f t="shared" si="19"/>
        <v>0</v>
      </c>
      <c r="F112">
        <f ca="1">Лист2!L49/2.5/Лист2!$L$87</f>
        <v>1</v>
      </c>
    </row>
    <row r="113" spans="3:6" x14ac:dyDescent="0.3">
      <c r="C113">
        <v>25</v>
      </c>
      <c r="D113">
        <f t="shared" si="19"/>
        <v>0</v>
      </c>
      <c r="F113">
        <f ca="1">Лист2!L50/2.5/Лист2!$L$87</f>
        <v>1</v>
      </c>
    </row>
    <row r="114" spans="3:6" x14ac:dyDescent="0.3">
      <c r="C114">
        <v>26</v>
      </c>
      <c r="D114">
        <f t="shared" si="19"/>
        <v>0</v>
      </c>
      <c r="F114">
        <f ca="1">Лист2!L51/2.5/Лист2!$L$87</f>
        <v>1</v>
      </c>
    </row>
    <row r="115" spans="3:6" x14ac:dyDescent="0.3">
      <c r="C115">
        <v>27</v>
      </c>
      <c r="D115">
        <f t="shared" si="19"/>
        <v>0</v>
      </c>
      <c r="F115">
        <f ca="1">Лист2!L52/2.5/Лист2!$L$87</f>
        <v>1</v>
      </c>
    </row>
    <row r="116" spans="3:6" x14ac:dyDescent="0.3">
      <c r="C116">
        <v>28</v>
      </c>
      <c r="D116">
        <f t="shared" si="19"/>
        <v>0</v>
      </c>
      <c r="F116">
        <f ca="1">Лист2!L53/2.5/Лист2!$L$87</f>
        <v>1</v>
      </c>
    </row>
    <row r="117" spans="3:6" x14ac:dyDescent="0.3">
      <c r="C117">
        <v>29</v>
      </c>
      <c r="D117">
        <f t="shared" si="19"/>
        <v>0</v>
      </c>
      <c r="F117">
        <f ca="1">Лист2!L54/2.5/Лист2!$L$87</f>
        <v>1</v>
      </c>
    </row>
    <row r="118" spans="3:6" x14ac:dyDescent="0.3">
      <c r="C118">
        <v>30</v>
      </c>
      <c r="D118">
        <f t="shared" si="19"/>
        <v>0</v>
      </c>
      <c r="F118">
        <f ca="1">Лист2!L55/2.5/Лист2!$L$87</f>
        <v>1</v>
      </c>
    </row>
    <row r="119" spans="3:6" x14ac:dyDescent="0.3">
      <c r="C119">
        <v>31</v>
      </c>
      <c r="D119">
        <f t="shared" si="19"/>
        <v>0</v>
      </c>
      <c r="F119">
        <f ca="1">Лист2!L56/2.5/Лист2!$L$87</f>
        <v>1</v>
      </c>
    </row>
    <row r="120" spans="3:6" x14ac:dyDescent="0.3">
      <c r="C120">
        <v>32</v>
      </c>
      <c r="D120">
        <f t="shared" si="19"/>
        <v>0</v>
      </c>
      <c r="F120">
        <f ca="1">Лист2!L57/2.5/Лист2!$L$87</f>
        <v>1</v>
      </c>
    </row>
    <row r="121" spans="3:6" x14ac:dyDescent="0.3">
      <c r="C121">
        <v>33</v>
      </c>
      <c r="D121">
        <f t="shared" si="19"/>
        <v>0</v>
      </c>
      <c r="F121">
        <f ca="1">Лист2!L58/2.5/Лист2!$L$87</f>
        <v>1</v>
      </c>
    </row>
    <row r="122" spans="3:6" x14ac:dyDescent="0.3">
      <c r="C122">
        <v>34</v>
      </c>
      <c r="D122">
        <f t="shared" si="19"/>
        <v>0</v>
      </c>
      <c r="F122">
        <f ca="1">Лист2!L59/2.5/Лист2!$L$87</f>
        <v>1</v>
      </c>
    </row>
    <row r="123" spans="3:6" x14ac:dyDescent="0.3">
      <c r="C123">
        <v>35</v>
      </c>
      <c r="D123">
        <f t="shared" si="19"/>
        <v>0</v>
      </c>
      <c r="F123">
        <f ca="1">Лист2!L60/2.5/Лист2!$L$87</f>
        <v>1</v>
      </c>
    </row>
    <row r="124" spans="3:6" x14ac:dyDescent="0.3">
      <c r="C124">
        <v>36</v>
      </c>
      <c r="D124">
        <f t="shared" si="19"/>
        <v>0</v>
      </c>
      <c r="F124">
        <f ca="1">Лист2!L61/2.5/Лист2!$L$87</f>
        <v>1</v>
      </c>
    </row>
    <row r="125" spans="3:6" x14ac:dyDescent="0.3">
      <c r="C125">
        <v>37</v>
      </c>
      <c r="D125">
        <f t="shared" si="19"/>
        <v>0</v>
      </c>
      <c r="F125">
        <f ca="1">Лист2!L62/2.5/Лист2!$L$87</f>
        <v>0.99999999999999967</v>
      </c>
    </row>
    <row r="126" spans="3:6" x14ac:dyDescent="0.3">
      <c r="C126">
        <v>38</v>
      </c>
      <c r="D126">
        <f t="shared" si="19"/>
        <v>0</v>
      </c>
      <c r="F126">
        <f ca="1">Лист2!L63/2.5/Лист2!$L$87</f>
        <v>0.99999999999999967</v>
      </c>
    </row>
    <row r="127" spans="3:6" x14ac:dyDescent="0.3">
      <c r="C127">
        <v>39</v>
      </c>
      <c r="D127">
        <f t="shared" si="19"/>
        <v>0</v>
      </c>
      <c r="F127">
        <f ca="1">Лист2!L64/2.5/Лист2!$L$87</f>
        <v>0.99999999999999967</v>
      </c>
    </row>
    <row r="128" spans="3:6" x14ac:dyDescent="0.3">
      <c r="C128">
        <v>40</v>
      </c>
      <c r="D128">
        <f t="shared" si="19"/>
        <v>0</v>
      </c>
      <c r="F128">
        <f ca="1">Лист2!L65/2.5/Лист2!$L$87</f>
        <v>0.99999999999999967</v>
      </c>
    </row>
    <row r="129" spans="3:6" x14ac:dyDescent="0.3">
      <c r="C129">
        <v>41</v>
      </c>
      <c r="D129">
        <f t="shared" si="19"/>
        <v>0</v>
      </c>
      <c r="F129">
        <f ca="1">Лист2!L66/2.5/Лист2!$L$87</f>
        <v>0.99999999999999967</v>
      </c>
    </row>
    <row r="130" spans="3:6" x14ac:dyDescent="0.3">
      <c r="C130">
        <v>42</v>
      </c>
      <c r="D130">
        <f t="shared" si="19"/>
        <v>0</v>
      </c>
      <c r="F130">
        <f ca="1">Лист2!L67/2.5/Лист2!$L$87</f>
        <v>0.99999999999999967</v>
      </c>
    </row>
    <row r="131" spans="3:6" x14ac:dyDescent="0.3">
      <c r="C131">
        <v>43</v>
      </c>
      <c r="D131">
        <f t="shared" si="19"/>
        <v>0</v>
      </c>
      <c r="F131">
        <f ca="1">Лист2!L68/2.5/Лист2!$L$87</f>
        <v>0.99999999999999967</v>
      </c>
    </row>
    <row r="132" spans="3:6" x14ac:dyDescent="0.3">
      <c r="C132">
        <v>44</v>
      </c>
      <c r="D132">
        <f t="shared" si="19"/>
        <v>0</v>
      </c>
      <c r="F132">
        <f ca="1">Лист2!L69/2.5/Лист2!$L$87</f>
        <v>0.99999999999999967</v>
      </c>
    </row>
    <row r="133" spans="3:6" x14ac:dyDescent="0.3">
      <c r="C133">
        <v>45</v>
      </c>
      <c r="D133">
        <f t="shared" si="19"/>
        <v>0</v>
      </c>
      <c r="F133">
        <f ca="1">Лист2!L70/2.5/Лист2!$L$87</f>
        <v>0.99999999999999967</v>
      </c>
    </row>
    <row r="134" spans="3:6" x14ac:dyDescent="0.3">
      <c r="C134">
        <v>46</v>
      </c>
      <c r="D134">
        <f t="shared" si="19"/>
        <v>0</v>
      </c>
      <c r="F134">
        <f ca="1">Лист2!L71/2.5/Лист2!$L$87</f>
        <v>0.99999999999999967</v>
      </c>
    </row>
    <row r="135" spans="3:6" x14ac:dyDescent="0.3">
      <c r="C135">
        <v>47</v>
      </c>
      <c r="D135">
        <f t="shared" si="19"/>
        <v>0</v>
      </c>
      <c r="F135">
        <f ca="1">Лист2!L72/2.5/Лист2!$L$87</f>
        <v>0.99999999999999967</v>
      </c>
    </row>
    <row r="136" spans="3:6" x14ac:dyDescent="0.3">
      <c r="C136">
        <v>48</v>
      </c>
      <c r="D136">
        <f t="shared" si="19"/>
        <v>0</v>
      </c>
      <c r="F136">
        <f ca="1">Лист2!L73/2.5/Лист2!$L$87</f>
        <v>0.99999999999999967</v>
      </c>
    </row>
    <row r="137" spans="3:6" x14ac:dyDescent="0.3">
      <c r="C137">
        <v>49</v>
      </c>
      <c r="D137">
        <f t="shared" si="19"/>
        <v>0</v>
      </c>
      <c r="F137">
        <f ca="1">Лист2!L74/2.5/Лист2!$L$87</f>
        <v>0.99999999999999989</v>
      </c>
    </row>
    <row r="138" spans="3:6" x14ac:dyDescent="0.3">
      <c r="C138">
        <v>50</v>
      </c>
      <c r="D138">
        <f t="shared" si="19"/>
        <v>0</v>
      </c>
      <c r="F138">
        <f ca="1">Лист2!L75/2.5/Лист2!$L$87</f>
        <v>0.99999999999999989</v>
      </c>
    </row>
    <row r="139" spans="3:6" x14ac:dyDescent="0.3">
      <c r="C139">
        <v>51</v>
      </c>
      <c r="D139">
        <f t="shared" si="19"/>
        <v>0</v>
      </c>
      <c r="F139">
        <f ca="1">Лист2!L76/2.5/Лист2!$L$87</f>
        <v>1</v>
      </c>
    </row>
    <row r="140" spans="3:6" x14ac:dyDescent="0.3">
      <c r="C140">
        <v>52</v>
      </c>
      <c r="D140">
        <f t="shared" si="19"/>
        <v>0</v>
      </c>
      <c r="F140">
        <f ca="1">Лист2!L77/2.5/Лист2!$L$87</f>
        <v>1</v>
      </c>
    </row>
    <row r="141" spans="3:6" x14ac:dyDescent="0.3">
      <c r="C141">
        <v>53</v>
      </c>
      <c r="D141">
        <f t="shared" si="19"/>
        <v>0</v>
      </c>
      <c r="F141">
        <f ca="1">Лист2!L78/2.5/Лист2!$L$87</f>
        <v>1</v>
      </c>
    </row>
    <row r="142" spans="3:6" x14ac:dyDescent="0.3">
      <c r="C142">
        <v>54</v>
      </c>
      <c r="D142">
        <f t="shared" si="19"/>
        <v>0</v>
      </c>
      <c r="F142">
        <f ca="1">Лист2!L79/2.5/Лист2!$L$87</f>
        <v>1</v>
      </c>
    </row>
    <row r="143" spans="3:6" x14ac:dyDescent="0.3">
      <c r="C143">
        <v>55</v>
      </c>
      <c r="D143">
        <f t="shared" si="19"/>
        <v>0</v>
      </c>
      <c r="F143">
        <f ca="1">Лист2!L80/2.5/Лист2!$L$87</f>
        <v>1</v>
      </c>
    </row>
    <row r="144" spans="3:6" x14ac:dyDescent="0.3">
      <c r="C144">
        <v>56</v>
      </c>
      <c r="D144">
        <f t="shared" si="19"/>
        <v>0</v>
      </c>
      <c r="F144">
        <f ca="1">Лист2!L81/2.5/Лист2!$L$87</f>
        <v>1</v>
      </c>
    </row>
    <row r="145" spans="3:6" x14ac:dyDescent="0.3">
      <c r="C145">
        <v>57</v>
      </c>
      <c r="D145">
        <f t="shared" si="19"/>
        <v>0</v>
      </c>
      <c r="F145">
        <f ca="1">Лист2!L82/2.5/Лист2!$L$87</f>
        <v>1</v>
      </c>
    </row>
    <row r="146" spans="3:6" x14ac:dyDescent="0.3">
      <c r="C146">
        <v>58</v>
      </c>
      <c r="D146">
        <f t="shared" si="19"/>
        <v>0</v>
      </c>
      <c r="F146">
        <f ca="1">Лист2!L83/2.5/Лист2!$L$87</f>
        <v>1</v>
      </c>
    </row>
    <row r="147" spans="3:6" x14ac:dyDescent="0.3">
      <c r="C147">
        <v>59</v>
      </c>
      <c r="D147">
        <f t="shared" si="19"/>
        <v>0</v>
      </c>
      <c r="F147">
        <f ca="1">Лист2!L84/2.5/Лист2!$L$87</f>
        <v>1</v>
      </c>
    </row>
    <row r="148" spans="3:6" x14ac:dyDescent="0.3">
      <c r="C148">
        <v>60</v>
      </c>
      <c r="D148">
        <f t="shared" si="19"/>
        <v>0</v>
      </c>
      <c r="F148">
        <f ca="1">Лист2!L85/2.5/Лист2!$L$87</f>
        <v>0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06" r:id="rId4" name="Drop Down 82">
              <controlPr locked="0" defaultSize="0" autoLine="0" autoPict="0">
                <anchor moveWithCells="1">
                  <from>
                    <xdr:col>1</xdr:col>
                    <xdr:colOff>7620</xdr:colOff>
                    <xdr:row>19</xdr:row>
                    <xdr:rowOff>7620</xdr:rowOff>
                  </from>
                  <to>
                    <xdr:col>2</xdr:col>
                    <xdr:colOff>30480</xdr:colOff>
                    <xdr:row>20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5" name="Drop Down 83">
              <controlPr defaultSize="0" autoLine="0" autoPict="0">
                <anchor moveWithCells="1">
                  <from>
                    <xdr:col>4</xdr:col>
                    <xdr:colOff>22860</xdr:colOff>
                    <xdr:row>24</xdr:row>
                    <xdr:rowOff>15240</xdr:rowOff>
                  </from>
                  <to>
                    <xdr:col>4</xdr:col>
                    <xdr:colOff>594360</xdr:colOff>
                    <xdr:row>25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6" name="Drop Down 84">
              <controlPr defaultSize="0" autoLine="0" autoPict="0">
                <anchor moveWithCells="1">
                  <from>
                    <xdr:col>4</xdr:col>
                    <xdr:colOff>30480</xdr:colOff>
                    <xdr:row>25</xdr:row>
                    <xdr:rowOff>22860</xdr:rowOff>
                  </from>
                  <to>
                    <xdr:col>5</xdr:col>
                    <xdr:colOff>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7" name="Drop Down 85">
              <controlPr defaultSize="0" autoLine="0" autoPict="0">
                <anchor moveWithCells="1">
                  <from>
                    <xdr:col>4</xdr:col>
                    <xdr:colOff>30480</xdr:colOff>
                    <xdr:row>26</xdr:row>
                    <xdr:rowOff>22860</xdr:rowOff>
                  </from>
                  <to>
                    <xdr:col>5</xdr:col>
                    <xdr:colOff>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" name="Drop Down 87">
              <controlPr defaultSize="0" autoLine="0" autoPict="0">
                <anchor moveWithCells="1">
                  <from>
                    <xdr:col>4</xdr:col>
                    <xdr:colOff>30480</xdr:colOff>
                    <xdr:row>27</xdr:row>
                    <xdr:rowOff>22860</xdr:rowOff>
                  </from>
                  <to>
                    <xdr:col>5</xdr:col>
                    <xdr:colOff>0</xdr:colOff>
                    <xdr:row>28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9" name="Drop Down 88">
              <controlPr defaultSize="0" autoLine="0" autoPict="0">
                <anchor moveWithCells="1">
                  <from>
                    <xdr:col>4</xdr:col>
                    <xdr:colOff>30480</xdr:colOff>
                    <xdr:row>28</xdr:row>
                    <xdr:rowOff>22860</xdr:rowOff>
                  </from>
                  <to>
                    <xdr:col>5</xdr:col>
                    <xdr:colOff>0</xdr:colOff>
                    <xdr:row>29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10" name="Drop Down 89">
              <controlPr defaultSize="0" autoLine="0" autoPict="0">
                <anchor moveWithCells="1">
                  <from>
                    <xdr:col>4</xdr:col>
                    <xdr:colOff>30480</xdr:colOff>
                    <xdr:row>29</xdr:row>
                    <xdr:rowOff>22860</xdr:rowOff>
                  </from>
                  <to>
                    <xdr:col>5</xdr:col>
                    <xdr:colOff>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11" name="Drop Down 91">
              <controlPr defaultSize="0" autoLine="0" autoPict="0">
                <anchor moveWithCells="1">
                  <from>
                    <xdr:col>4</xdr:col>
                    <xdr:colOff>30480</xdr:colOff>
                    <xdr:row>30</xdr:row>
                    <xdr:rowOff>22860</xdr:rowOff>
                  </from>
                  <to>
                    <xdr:col>5</xdr:col>
                    <xdr:colOff>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12" name="Drop Down 92">
              <controlPr defaultSize="0" autoLine="0" autoPict="0">
                <anchor moveWithCells="1">
                  <from>
                    <xdr:col>4</xdr:col>
                    <xdr:colOff>30480</xdr:colOff>
                    <xdr:row>31</xdr:row>
                    <xdr:rowOff>22860</xdr:rowOff>
                  </from>
                  <to>
                    <xdr:col>5</xdr:col>
                    <xdr:colOff>0</xdr:colOff>
                    <xdr:row>32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13" name="Drop Down 93">
              <controlPr defaultSize="0" autoLine="0" autoPict="0">
                <anchor moveWithCells="1">
                  <from>
                    <xdr:col>4</xdr:col>
                    <xdr:colOff>30480</xdr:colOff>
                    <xdr:row>32</xdr:row>
                    <xdr:rowOff>22860</xdr:rowOff>
                  </from>
                  <to>
                    <xdr:col>5</xdr:col>
                    <xdr:colOff>0</xdr:colOff>
                    <xdr:row>33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14" name="Drop Down 94">
              <controlPr defaultSize="0" autoLine="0" autoPict="0">
                <anchor moveWithCells="1">
                  <from>
                    <xdr:col>4</xdr:col>
                    <xdr:colOff>30480</xdr:colOff>
                    <xdr:row>73</xdr:row>
                    <xdr:rowOff>22860</xdr:rowOff>
                  </from>
                  <to>
                    <xdr:col>5</xdr:col>
                    <xdr:colOff>0</xdr:colOff>
                    <xdr:row>74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15" name="Drop Down 95">
              <controlPr defaultSize="0" autoLine="0" autoPict="0">
                <anchor moveWithCells="1">
                  <from>
                    <xdr:col>4</xdr:col>
                    <xdr:colOff>30480</xdr:colOff>
                    <xdr:row>74</xdr:row>
                    <xdr:rowOff>22860</xdr:rowOff>
                  </from>
                  <to>
                    <xdr:col>5</xdr:col>
                    <xdr:colOff>0</xdr:colOff>
                    <xdr:row>75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16" name="Drop Down 96">
              <controlPr defaultSize="0" autoLine="0" autoPict="0">
                <anchor moveWithCells="1">
                  <from>
                    <xdr:col>4</xdr:col>
                    <xdr:colOff>30480</xdr:colOff>
                    <xdr:row>75</xdr:row>
                    <xdr:rowOff>22860</xdr:rowOff>
                  </from>
                  <to>
                    <xdr:col>5</xdr:col>
                    <xdr:colOff>0</xdr:colOff>
                    <xdr:row>76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17" name="Drop Down 97">
              <controlPr defaultSize="0" autoLine="0" autoPict="0">
                <anchor moveWithCells="1">
                  <from>
                    <xdr:col>4</xdr:col>
                    <xdr:colOff>30480</xdr:colOff>
                    <xdr:row>76</xdr:row>
                    <xdr:rowOff>22860</xdr:rowOff>
                  </from>
                  <to>
                    <xdr:col>5</xdr:col>
                    <xdr:colOff>0</xdr:colOff>
                    <xdr:row>77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8" name="Drop Down 99">
              <controlPr defaultSize="0" autoLine="0" autoPict="0">
                <anchor moveWithCells="1">
                  <from>
                    <xdr:col>4</xdr:col>
                    <xdr:colOff>30480</xdr:colOff>
                    <xdr:row>77</xdr:row>
                    <xdr:rowOff>22860</xdr:rowOff>
                  </from>
                  <to>
                    <xdr:col>5</xdr:col>
                    <xdr:colOff>0</xdr:colOff>
                    <xdr:row>78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19" name="Drop Down 100">
              <controlPr defaultSize="0" autoLine="0" autoPict="0">
                <anchor moveWithCells="1">
                  <from>
                    <xdr:col>4</xdr:col>
                    <xdr:colOff>30480</xdr:colOff>
                    <xdr:row>78</xdr:row>
                    <xdr:rowOff>22860</xdr:rowOff>
                  </from>
                  <to>
                    <xdr:col>5</xdr:col>
                    <xdr:colOff>0</xdr:colOff>
                    <xdr:row>79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20" name="Drop Down 102">
              <controlPr defaultSize="0" autoLine="0" autoPict="0">
                <anchor moveWithCells="1">
                  <from>
                    <xdr:col>4</xdr:col>
                    <xdr:colOff>30480</xdr:colOff>
                    <xdr:row>79</xdr:row>
                    <xdr:rowOff>22860</xdr:rowOff>
                  </from>
                  <to>
                    <xdr:col>5</xdr:col>
                    <xdr:colOff>0</xdr:colOff>
                    <xdr:row>80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21" name="Drop Down 103">
              <controlPr defaultSize="0" autoLine="0" autoPict="0">
                <anchor moveWithCells="1">
                  <from>
                    <xdr:col>4</xdr:col>
                    <xdr:colOff>30480</xdr:colOff>
                    <xdr:row>80</xdr:row>
                    <xdr:rowOff>22860</xdr:rowOff>
                  </from>
                  <to>
                    <xdr:col>5</xdr:col>
                    <xdr:colOff>0</xdr:colOff>
                    <xdr:row>81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22" name="Drop Down 104">
              <controlPr defaultSize="0" autoLine="0" autoPict="0">
                <anchor moveWithCells="1">
                  <from>
                    <xdr:col>4</xdr:col>
                    <xdr:colOff>30480</xdr:colOff>
                    <xdr:row>81</xdr:row>
                    <xdr:rowOff>22860</xdr:rowOff>
                  </from>
                  <to>
                    <xdr:col>5</xdr:col>
                    <xdr:colOff>0</xdr:colOff>
                    <xdr:row>82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23" name="Drop Down 106">
              <controlPr defaultSize="0" autoLine="0" autoPict="0">
                <anchor moveWithCells="1">
                  <from>
                    <xdr:col>4</xdr:col>
                    <xdr:colOff>30480</xdr:colOff>
                    <xdr:row>82</xdr:row>
                    <xdr:rowOff>22860</xdr:rowOff>
                  </from>
                  <to>
                    <xdr:col>5</xdr:col>
                    <xdr:colOff>0</xdr:colOff>
                    <xdr:row>83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24" name="Drop Down 108">
              <controlPr defaultSize="0" autoLine="0" autoPict="0">
                <anchor moveWithCells="1">
                  <from>
                    <xdr:col>4</xdr:col>
                    <xdr:colOff>30480</xdr:colOff>
                    <xdr:row>83</xdr:row>
                    <xdr:rowOff>22860</xdr:rowOff>
                  </from>
                  <to>
                    <xdr:col>5</xdr:col>
                    <xdr:colOff>0</xdr:colOff>
                    <xdr:row>84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25" name="Drop Down 110">
              <controlPr defaultSize="0" autoLine="0" autoPict="0">
                <anchor moveWithCells="1">
                  <from>
                    <xdr:col>4</xdr:col>
                    <xdr:colOff>30480</xdr:colOff>
                    <xdr:row>84</xdr:row>
                    <xdr:rowOff>22860</xdr:rowOff>
                  </from>
                  <to>
                    <xdr:col>5</xdr:col>
                    <xdr:colOff>0</xdr:colOff>
                    <xdr:row>85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6" name="Drop Down 112">
              <controlPr defaultSize="0" autoLine="0" autoPict="0">
                <anchor moveWithCells="1">
                  <from>
                    <xdr:col>4</xdr:col>
                    <xdr:colOff>30480</xdr:colOff>
                    <xdr:row>33</xdr:row>
                    <xdr:rowOff>22860</xdr:rowOff>
                  </from>
                  <to>
                    <xdr:col>5</xdr:col>
                    <xdr:colOff>0</xdr:colOff>
                    <xdr:row>34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7" name="Drop Down 114">
              <controlPr defaultSize="0" autoLine="0" autoPict="0">
                <anchor moveWithCells="1">
                  <from>
                    <xdr:col>4</xdr:col>
                    <xdr:colOff>30480</xdr:colOff>
                    <xdr:row>34</xdr:row>
                    <xdr:rowOff>22860</xdr:rowOff>
                  </from>
                  <to>
                    <xdr:col>5</xdr:col>
                    <xdr:colOff>0</xdr:colOff>
                    <xdr:row>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8" name="Drop Down 116">
              <controlPr defaultSize="0" autoLine="0" autoPict="0">
                <anchor moveWithCells="1">
                  <from>
                    <xdr:col>4</xdr:col>
                    <xdr:colOff>30480</xdr:colOff>
                    <xdr:row>35</xdr:row>
                    <xdr:rowOff>22860</xdr:rowOff>
                  </from>
                  <to>
                    <xdr:col>5</xdr:col>
                    <xdr:colOff>0</xdr:colOff>
                    <xdr:row>36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9" name="Drop Down 118">
              <controlPr defaultSize="0" autoLine="0" autoPict="0">
                <anchor moveWithCells="1">
                  <from>
                    <xdr:col>4</xdr:col>
                    <xdr:colOff>30480</xdr:colOff>
                    <xdr:row>36</xdr:row>
                    <xdr:rowOff>22860</xdr:rowOff>
                  </from>
                  <to>
                    <xdr:col>5</xdr:col>
                    <xdr:colOff>0</xdr:colOff>
                    <xdr:row>37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30" name="Drop Down 120">
              <controlPr defaultSize="0" autoLine="0" autoPict="0">
                <anchor moveWithCells="1">
                  <from>
                    <xdr:col>4</xdr:col>
                    <xdr:colOff>30480</xdr:colOff>
                    <xdr:row>37</xdr:row>
                    <xdr:rowOff>22860</xdr:rowOff>
                  </from>
                  <to>
                    <xdr:col>5</xdr:col>
                    <xdr:colOff>0</xdr:colOff>
                    <xdr:row>38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31" name="Drop Down 121">
              <controlPr defaultSize="0" autoLine="0" autoPict="0">
                <anchor moveWithCells="1">
                  <from>
                    <xdr:col>4</xdr:col>
                    <xdr:colOff>30480</xdr:colOff>
                    <xdr:row>38</xdr:row>
                    <xdr:rowOff>22860</xdr:rowOff>
                  </from>
                  <to>
                    <xdr:col>5</xdr:col>
                    <xdr:colOff>0</xdr:colOff>
                    <xdr:row>39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32" name="Drop Down 123">
              <controlPr defaultSize="0" autoLine="0" autoPict="0">
                <anchor moveWithCells="1">
                  <from>
                    <xdr:col>4</xdr:col>
                    <xdr:colOff>30480</xdr:colOff>
                    <xdr:row>39</xdr:row>
                    <xdr:rowOff>22860</xdr:rowOff>
                  </from>
                  <to>
                    <xdr:col>5</xdr:col>
                    <xdr:colOff>0</xdr:colOff>
                    <xdr:row>40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33" name="Drop Down 125">
              <controlPr defaultSize="0" autoLine="0" autoPict="0">
                <anchor moveWithCells="1">
                  <from>
                    <xdr:col>4</xdr:col>
                    <xdr:colOff>30480</xdr:colOff>
                    <xdr:row>40</xdr:row>
                    <xdr:rowOff>22860</xdr:rowOff>
                  </from>
                  <to>
                    <xdr:col>5</xdr:col>
                    <xdr:colOff>0</xdr:colOff>
                    <xdr:row>41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34" name="Drop Down 127">
              <controlPr defaultSize="0" autoLine="0" autoPict="0">
                <anchor moveWithCells="1">
                  <from>
                    <xdr:col>4</xdr:col>
                    <xdr:colOff>30480</xdr:colOff>
                    <xdr:row>40</xdr:row>
                    <xdr:rowOff>22860</xdr:rowOff>
                  </from>
                  <to>
                    <xdr:col>5</xdr:col>
                    <xdr:colOff>0</xdr:colOff>
                    <xdr:row>41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35" name="Drop Down 129">
              <controlPr defaultSize="0" autoLine="0" autoPict="0">
                <anchor moveWithCells="1">
                  <from>
                    <xdr:col>4</xdr:col>
                    <xdr:colOff>30480</xdr:colOff>
                    <xdr:row>41</xdr:row>
                    <xdr:rowOff>22860</xdr:rowOff>
                  </from>
                  <to>
                    <xdr:col>5</xdr:col>
                    <xdr:colOff>0</xdr:colOff>
                    <xdr:row>42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36" name="Drop Down 131">
              <controlPr defaultSize="0" autoLine="0" autoPict="0">
                <anchor moveWithCells="1">
                  <from>
                    <xdr:col>4</xdr:col>
                    <xdr:colOff>30480</xdr:colOff>
                    <xdr:row>42</xdr:row>
                    <xdr:rowOff>22860</xdr:rowOff>
                  </from>
                  <to>
                    <xdr:col>5</xdr:col>
                    <xdr:colOff>0</xdr:colOff>
                    <xdr:row>43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37" name="Drop Down 132">
              <controlPr defaultSize="0" autoLine="0" autoPict="0">
                <anchor moveWithCells="1">
                  <from>
                    <xdr:col>4</xdr:col>
                    <xdr:colOff>30480</xdr:colOff>
                    <xdr:row>43</xdr:row>
                    <xdr:rowOff>22860</xdr:rowOff>
                  </from>
                  <to>
                    <xdr:col>5</xdr:col>
                    <xdr:colOff>0</xdr:colOff>
                    <xdr:row>44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38" name="Drop Down 134">
              <controlPr defaultSize="0" autoLine="0" autoPict="0">
                <anchor moveWithCells="1">
                  <from>
                    <xdr:col>4</xdr:col>
                    <xdr:colOff>30480</xdr:colOff>
                    <xdr:row>44</xdr:row>
                    <xdr:rowOff>22860</xdr:rowOff>
                  </from>
                  <to>
                    <xdr:col>5</xdr:col>
                    <xdr:colOff>0</xdr:colOff>
                    <xdr:row>45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39" name="Drop Down 135">
              <controlPr defaultSize="0" autoLine="0" autoPict="0">
                <anchor moveWithCells="1">
                  <from>
                    <xdr:col>4</xdr:col>
                    <xdr:colOff>30480</xdr:colOff>
                    <xdr:row>45</xdr:row>
                    <xdr:rowOff>22860</xdr:rowOff>
                  </from>
                  <to>
                    <xdr:col>5</xdr:col>
                    <xdr:colOff>0</xdr:colOff>
                    <xdr:row>46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40" name="Drop Down 137">
              <controlPr defaultSize="0" autoLine="0" autoPict="0">
                <anchor moveWithCells="1">
                  <from>
                    <xdr:col>4</xdr:col>
                    <xdr:colOff>30480</xdr:colOff>
                    <xdr:row>46</xdr:row>
                    <xdr:rowOff>22860</xdr:rowOff>
                  </from>
                  <to>
                    <xdr:col>5</xdr:col>
                    <xdr:colOff>0</xdr:colOff>
                    <xdr:row>47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41" name="Drop Down 139">
              <controlPr defaultSize="0" autoLine="0" autoPict="0">
                <anchor moveWithCells="1">
                  <from>
                    <xdr:col>4</xdr:col>
                    <xdr:colOff>30480</xdr:colOff>
                    <xdr:row>47</xdr:row>
                    <xdr:rowOff>22860</xdr:rowOff>
                  </from>
                  <to>
                    <xdr:col>5</xdr:col>
                    <xdr:colOff>0</xdr:colOff>
                    <xdr:row>48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42" name="Drop Down 141">
              <controlPr defaultSize="0" autoLine="0" autoPict="0">
                <anchor moveWithCells="1">
                  <from>
                    <xdr:col>4</xdr:col>
                    <xdr:colOff>30480</xdr:colOff>
                    <xdr:row>48</xdr:row>
                    <xdr:rowOff>22860</xdr:rowOff>
                  </from>
                  <to>
                    <xdr:col>5</xdr:col>
                    <xdr:colOff>0</xdr:colOff>
                    <xdr:row>49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43" name="Drop Down 143">
              <controlPr defaultSize="0" autoLine="0" autoPict="0">
                <anchor moveWithCells="1">
                  <from>
                    <xdr:col>4</xdr:col>
                    <xdr:colOff>30480</xdr:colOff>
                    <xdr:row>49</xdr:row>
                    <xdr:rowOff>22860</xdr:rowOff>
                  </from>
                  <to>
                    <xdr:col>5</xdr:col>
                    <xdr:colOff>0</xdr:colOff>
                    <xdr:row>50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44" name="Drop Down 144">
              <controlPr defaultSize="0" autoLine="0" autoPict="0">
                <anchor moveWithCells="1">
                  <from>
                    <xdr:col>4</xdr:col>
                    <xdr:colOff>30480</xdr:colOff>
                    <xdr:row>58</xdr:row>
                    <xdr:rowOff>22860</xdr:rowOff>
                  </from>
                  <to>
                    <xdr:col>5</xdr:col>
                    <xdr:colOff>0</xdr:colOff>
                    <xdr:row>59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45" name="Drop Down 146">
              <controlPr defaultSize="0" autoLine="0" autoPict="0">
                <anchor moveWithCells="1">
                  <from>
                    <xdr:col>4</xdr:col>
                    <xdr:colOff>30480</xdr:colOff>
                    <xdr:row>57</xdr:row>
                    <xdr:rowOff>22860</xdr:rowOff>
                  </from>
                  <to>
                    <xdr:col>5</xdr:col>
                    <xdr:colOff>0</xdr:colOff>
                    <xdr:row>58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46" name="Drop Down 148">
              <controlPr defaultSize="0" autoLine="0" autoPict="0">
                <anchor moveWithCells="1">
                  <from>
                    <xdr:col>4</xdr:col>
                    <xdr:colOff>30480</xdr:colOff>
                    <xdr:row>56</xdr:row>
                    <xdr:rowOff>22860</xdr:rowOff>
                  </from>
                  <to>
                    <xdr:col>5</xdr:col>
                    <xdr:colOff>0</xdr:colOff>
                    <xdr:row>57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47" name="Drop Down 150">
              <controlPr defaultSize="0" autoLine="0" autoPict="0">
                <anchor moveWithCells="1">
                  <from>
                    <xdr:col>4</xdr:col>
                    <xdr:colOff>30480</xdr:colOff>
                    <xdr:row>55</xdr:row>
                    <xdr:rowOff>22860</xdr:rowOff>
                  </from>
                  <to>
                    <xdr:col>5</xdr:col>
                    <xdr:colOff>0</xdr:colOff>
                    <xdr:row>56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48" name="Drop Down 153">
              <controlPr defaultSize="0" autoLine="0" autoPict="0">
                <anchor moveWithCells="1">
                  <from>
                    <xdr:col>4</xdr:col>
                    <xdr:colOff>30480</xdr:colOff>
                    <xdr:row>54</xdr:row>
                    <xdr:rowOff>22860</xdr:rowOff>
                  </from>
                  <to>
                    <xdr:col>5</xdr:col>
                    <xdr:colOff>0</xdr:colOff>
                    <xdr:row>55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49" name="Drop Down 155">
              <controlPr defaultSize="0" autoLine="0" autoPict="0">
                <anchor moveWithCells="1">
                  <from>
                    <xdr:col>4</xdr:col>
                    <xdr:colOff>30480</xdr:colOff>
                    <xdr:row>53</xdr:row>
                    <xdr:rowOff>22860</xdr:rowOff>
                  </from>
                  <to>
                    <xdr:col>5</xdr:col>
                    <xdr:colOff>0</xdr:colOff>
                    <xdr:row>54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50" name="Drop Down 157">
              <controlPr defaultSize="0" autoLine="0" autoPict="0">
                <anchor moveWithCells="1">
                  <from>
                    <xdr:col>4</xdr:col>
                    <xdr:colOff>30480</xdr:colOff>
                    <xdr:row>52</xdr:row>
                    <xdr:rowOff>22860</xdr:rowOff>
                  </from>
                  <to>
                    <xdr:col>5</xdr:col>
                    <xdr:colOff>0</xdr:colOff>
                    <xdr:row>53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51" name="Drop Down 159">
              <controlPr defaultSize="0" autoLine="0" autoPict="0">
                <anchor moveWithCells="1">
                  <from>
                    <xdr:col>4</xdr:col>
                    <xdr:colOff>30480</xdr:colOff>
                    <xdr:row>51</xdr:row>
                    <xdr:rowOff>22860</xdr:rowOff>
                  </from>
                  <to>
                    <xdr:col>5</xdr:col>
                    <xdr:colOff>0</xdr:colOff>
                    <xdr:row>52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52" name="Drop Down 160">
              <controlPr defaultSize="0" autoLine="0" autoPict="0">
                <anchor moveWithCells="1">
                  <from>
                    <xdr:col>4</xdr:col>
                    <xdr:colOff>30480</xdr:colOff>
                    <xdr:row>50</xdr:row>
                    <xdr:rowOff>22860</xdr:rowOff>
                  </from>
                  <to>
                    <xdr:col>5</xdr:col>
                    <xdr:colOff>0</xdr:colOff>
                    <xdr:row>51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53" name="Drop Down 162">
              <controlPr defaultSize="0" autoLine="0" autoPict="0">
                <anchor moveWithCells="1">
                  <from>
                    <xdr:col>4</xdr:col>
                    <xdr:colOff>30480</xdr:colOff>
                    <xdr:row>72</xdr:row>
                    <xdr:rowOff>22860</xdr:rowOff>
                  </from>
                  <to>
                    <xdr:col>5</xdr:col>
                    <xdr:colOff>0</xdr:colOff>
                    <xdr:row>73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54" name="Drop Down 164">
              <controlPr defaultSize="0" autoLine="0" autoPict="0">
                <anchor moveWithCells="1">
                  <from>
                    <xdr:col>4</xdr:col>
                    <xdr:colOff>30480</xdr:colOff>
                    <xdr:row>71</xdr:row>
                    <xdr:rowOff>22860</xdr:rowOff>
                  </from>
                  <to>
                    <xdr:col>5</xdr:col>
                    <xdr:colOff>0</xdr:colOff>
                    <xdr:row>72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55" name="Drop Down 165">
              <controlPr defaultSize="0" autoLine="0" autoPict="0">
                <anchor moveWithCells="1">
                  <from>
                    <xdr:col>4</xdr:col>
                    <xdr:colOff>30480</xdr:colOff>
                    <xdr:row>70</xdr:row>
                    <xdr:rowOff>22860</xdr:rowOff>
                  </from>
                  <to>
                    <xdr:col>5</xdr:col>
                    <xdr:colOff>0</xdr:colOff>
                    <xdr:row>71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56" name="Drop Down 166">
              <controlPr defaultSize="0" autoLine="0" autoPict="0">
                <anchor moveWithCells="1">
                  <from>
                    <xdr:col>4</xdr:col>
                    <xdr:colOff>30480</xdr:colOff>
                    <xdr:row>69</xdr:row>
                    <xdr:rowOff>22860</xdr:rowOff>
                  </from>
                  <to>
                    <xdr:col>5</xdr:col>
                    <xdr:colOff>0</xdr:colOff>
                    <xdr:row>70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57" name="Drop Down 167">
              <controlPr defaultSize="0" autoLine="0" autoPict="0">
                <anchor moveWithCells="1">
                  <from>
                    <xdr:col>4</xdr:col>
                    <xdr:colOff>30480</xdr:colOff>
                    <xdr:row>59</xdr:row>
                    <xdr:rowOff>22860</xdr:rowOff>
                  </from>
                  <to>
                    <xdr:col>5</xdr:col>
                    <xdr:colOff>0</xdr:colOff>
                    <xdr:row>60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58" name="Drop Down 169">
              <controlPr defaultSize="0" autoLine="0" autoPict="0">
                <anchor moveWithCells="1">
                  <from>
                    <xdr:col>4</xdr:col>
                    <xdr:colOff>30480</xdr:colOff>
                    <xdr:row>60</xdr:row>
                    <xdr:rowOff>22860</xdr:rowOff>
                  </from>
                  <to>
                    <xdr:col>5</xdr:col>
                    <xdr:colOff>0</xdr:colOff>
                    <xdr:row>61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59" name="Drop Down 170">
              <controlPr defaultSize="0" autoLine="0" autoPict="0">
                <anchor moveWithCells="1">
                  <from>
                    <xdr:col>4</xdr:col>
                    <xdr:colOff>30480</xdr:colOff>
                    <xdr:row>61</xdr:row>
                    <xdr:rowOff>22860</xdr:rowOff>
                  </from>
                  <to>
                    <xdr:col>5</xdr:col>
                    <xdr:colOff>0</xdr:colOff>
                    <xdr:row>62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60" name="Drop Down 171">
              <controlPr defaultSize="0" autoLine="0" autoPict="0">
                <anchor moveWithCells="1">
                  <from>
                    <xdr:col>4</xdr:col>
                    <xdr:colOff>30480</xdr:colOff>
                    <xdr:row>62</xdr:row>
                    <xdr:rowOff>22860</xdr:rowOff>
                  </from>
                  <to>
                    <xdr:col>5</xdr:col>
                    <xdr:colOff>0</xdr:colOff>
                    <xdr:row>63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61" name="Drop Down 173">
              <controlPr defaultSize="0" autoLine="0" autoPict="0">
                <anchor moveWithCells="1">
                  <from>
                    <xdr:col>4</xdr:col>
                    <xdr:colOff>30480</xdr:colOff>
                    <xdr:row>63</xdr:row>
                    <xdr:rowOff>22860</xdr:rowOff>
                  </from>
                  <to>
                    <xdr:col>5</xdr:col>
                    <xdr:colOff>0</xdr:colOff>
                    <xdr:row>64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62" name="Drop Down 174">
              <controlPr defaultSize="0" autoLine="0" autoPict="0">
                <anchor moveWithCells="1">
                  <from>
                    <xdr:col>4</xdr:col>
                    <xdr:colOff>30480</xdr:colOff>
                    <xdr:row>64</xdr:row>
                    <xdr:rowOff>22860</xdr:rowOff>
                  </from>
                  <to>
                    <xdr:col>5</xdr:col>
                    <xdr:colOff>0</xdr:colOff>
                    <xdr:row>65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63" name="Drop Down 176">
              <controlPr defaultSize="0" autoLine="0" autoPict="0">
                <anchor moveWithCells="1">
                  <from>
                    <xdr:col>4</xdr:col>
                    <xdr:colOff>30480</xdr:colOff>
                    <xdr:row>65</xdr:row>
                    <xdr:rowOff>22860</xdr:rowOff>
                  </from>
                  <to>
                    <xdr:col>5</xdr:col>
                    <xdr:colOff>0</xdr:colOff>
                    <xdr:row>66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64" name="Drop Down 178">
              <controlPr defaultSize="0" autoLine="0" autoPict="0">
                <anchor moveWithCells="1">
                  <from>
                    <xdr:col>4</xdr:col>
                    <xdr:colOff>30480</xdr:colOff>
                    <xdr:row>66</xdr:row>
                    <xdr:rowOff>22860</xdr:rowOff>
                  </from>
                  <to>
                    <xdr:col>5</xdr:col>
                    <xdr:colOff>0</xdr:colOff>
                    <xdr:row>67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65" name="Drop Down 179">
              <controlPr defaultSize="0" autoLine="0" autoPict="0">
                <anchor moveWithCells="1">
                  <from>
                    <xdr:col>4</xdr:col>
                    <xdr:colOff>30480</xdr:colOff>
                    <xdr:row>67</xdr:row>
                    <xdr:rowOff>22860</xdr:rowOff>
                  </from>
                  <to>
                    <xdr:col>5</xdr:col>
                    <xdr:colOff>0</xdr:colOff>
                    <xdr:row>68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66" name="Drop Down 181">
              <controlPr defaultSize="0" autoLine="0" autoPict="0">
                <anchor moveWithCells="1">
                  <from>
                    <xdr:col>4</xdr:col>
                    <xdr:colOff>30480</xdr:colOff>
                    <xdr:row>68</xdr:row>
                    <xdr:rowOff>22860</xdr:rowOff>
                  </from>
                  <to>
                    <xdr:col>5</xdr:col>
                    <xdr:colOff>0</xdr:colOff>
                    <xdr:row>69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67" name="Drop Down 182">
              <controlPr locked="0" defaultSize="0" autoLine="0" autoPict="0">
                <anchor moveWithCells="1">
                  <from>
                    <xdr:col>2</xdr:col>
                    <xdr:colOff>289560</xdr:colOff>
                    <xdr:row>18</xdr:row>
                    <xdr:rowOff>175260</xdr:rowOff>
                  </from>
                  <to>
                    <xdr:col>3</xdr:col>
                    <xdr:colOff>571500</xdr:colOff>
                    <xdr:row>19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/>
  <dimension ref="A1:E44"/>
  <sheetViews>
    <sheetView topLeftCell="A30" workbookViewId="0">
      <selection activeCell="C43" sqref="C43"/>
    </sheetView>
  </sheetViews>
  <sheetFormatPr defaultRowHeight="14.4" x14ac:dyDescent="0.3"/>
  <cols>
    <col min="2" max="2" width="18.33203125" customWidth="1"/>
    <col min="3" max="3" width="17.88671875" customWidth="1"/>
    <col min="4" max="4" width="18.109375" customWidth="1"/>
  </cols>
  <sheetData>
    <row r="1" spans="1:4" x14ac:dyDescent="0.3">
      <c r="A1" t="s">
        <v>20</v>
      </c>
      <c r="C1" t="s">
        <v>21</v>
      </c>
    </row>
    <row r="2" spans="1:4" x14ac:dyDescent="0.3">
      <c r="A2" t="s">
        <v>22</v>
      </c>
      <c r="B2" t="s">
        <v>25</v>
      </c>
      <c r="C2" t="s">
        <v>24</v>
      </c>
      <c r="D2" t="s">
        <v>23</v>
      </c>
    </row>
    <row r="3" spans="1:4" x14ac:dyDescent="0.3">
      <c r="A3">
        <v>1</v>
      </c>
      <c r="B3">
        <v>0.15804099999999999</v>
      </c>
      <c r="C3">
        <v>8.9699399999999999E-2</v>
      </c>
      <c r="D3">
        <v>0.36935099999999998</v>
      </c>
    </row>
    <row r="4" spans="1:4" x14ac:dyDescent="0.3">
      <c r="A4">
        <v>2</v>
      </c>
      <c r="B4">
        <v>0.16034899999999999</v>
      </c>
      <c r="C4">
        <v>9.1761899999999993E-2</v>
      </c>
      <c r="D4">
        <v>0.36847999999999997</v>
      </c>
    </row>
    <row r="5" spans="1:4" x14ac:dyDescent="0.3">
      <c r="A5">
        <v>3</v>
      </c>
      <c r="B5">
        <v>0.16153999999999999</v>
      </c>
      <c r="C5">
        <v>9.3146699999999999E-2</v>
      </c>
      <c r="D5">
        <v>0.36791600000000002</v>
      </c>
    </row>
    <row r="6" spans="1:4" x14ac:dyDescent="0.3">
      <c r="A6">
        <v>4</v>
      </c>
      <c r="B6">
        <v>0.16187399999999999</v>
      </c>
      <c r="C6">
        <v>9.4000799999999995E-2</v>
      </c>
      <c r="D6">
        <v>0.367591</v>
      </c>
    </row>
    <row r="7" spans="1:4" x14ac:dyDescent="0.3">
      <c r="A7">
        <v>5</v>
      </c>
      <c r="B7">
        <v>0.161527</v>
      </c>
      <c r="C7">
        <v>9.4427200000000003E-2</v>
      </c>
      <c r="D7">
        <v>0.36745699999999998</v>
      </c>
    </row>
    <row r="8" spans="1:4" x14ac:dyDescent="0.3">
      <c r="A8">
        <v>6</v>
      </c>
      <c r="B8">
        <v>0.16062599999999999</v>
      </c>
      <c r="C8">
        <v>9.4502100000000006E-2</v>
      </c>
      <c r="D8">
        <v>0.367481</v>
      </c>
    </row>
    <row r="9" spans="1:4" x14ac:dyDescent="0.3">
      <c r="A9">
        <v>7</v>
      </c>
      <c r="B9">
        <v>0.15926799999999999</v>
      </c>
      <c r="C9">
        <v>9.4284599999999996E-2</v>
      </c>
      <c r="D9">
        <v>0.36763400000000002</v>
      </c>
    </row>
    <row r="10" spans="1:4" x14ac:dyDescent="0.3">
      <c r="A10">
        <v>8</v>
      </c>
      <c r="B10">
        <v>0.157531</v>
      </c>
      <c r="C10">
        <v>9.38219E-2</v>
      </c>
      <c r="D10">
        <v>0.36789699999999997</v>
      </c>
    </row>
    <row r="11" spans="1:4" x14ac:dyDescent="0.3">
      <c r="A11">
        <v>9</v>
      </c>
      <c r="B11">
        <v>0.155476</v>
      </c>
      <c r="C11">
        <v>9.3152499999999999E-2</v>
      </c>
      <c r="D11">
        <v>0.368253</v>
      </c>
    </row>
    <row r="12" spans="1:4" x14ac:dyDescent="0.3">
      <c r="A12">
        <v>10</v>
      </c>
      <c r="B12">
        <v>0.15315599999999999</v>
      </c>
      <c r="C12">
        <v>9.2308600000000005E-2</v>
      </c>
      <c r="D12">
        <v>0.36868699999999999</v>
      </c>
    </row>
    <row r="13" spans="1:4" x14ac:dyDescent="0.3">
      <c r="A13">
        <v>11</v>
      </c>
      <c r="B13">
        <v>0.150614</v>
      </c>
      <c r="C13">
        <v>9.1316800000000004E-2</v>
      </c>
      <c r="D13">
        <v>0.36918800000000002</v>
      </c>
    </row>
    <row r="14" spans="1:4" x14ac:dyDescent="0.3">
      <c r="A14">
        <v>12</v>
      </c>
      <c r="B14">
        <v>0.14788599999999999</v>
      </c>
      <c r="C14">
        <v>9.0200000000000002E-2</v>
      </c>
      <c r="D14">
        <v>0.36974699999999999</v>
      </c>
    </row>
    <row r="15" spans="1:4" x14ac:dyDescent="0.3">
      <c r="A15">
        <v>13</v>
      </c>
      <c r="B15">
        <v>0.14500399999999999</v>
      </c>
      <c r="C15">
        <v>8.8977700000000007E-2</v>
      </c>
      <c r="D15">
        <v>0.37035499999999999</v>
      </c>
    </row>
    <row r="16" spans="1:4" x14ac:dyDescent="0.3">
      <c r="A16">
        <v>14</v>
      </c>
      <c r="B16">
        <v>0.14199400000000001</v>
      </c>
      <c r="C16">
        <v>8.7666400000000005E-2</v>
      </c>
      <c r="D16">
        <v>0.371004</v>
      </c>
    </row>
    <row r="17" spans="1:4" x14ac:dyDescent="0.3">
      <c r="A17">
        <v>15</v>
      </c>
      <c r="B17">
        <v>0.13888</v>
      </c>
      <c r="C17">
        <v>8.6280999999999997E-2</v>
      </c>
      <c r="D17">
        <v>0.37168899999999999</v>
      </c>
    </row>
    <row r="18" spans="1:4" x14ac:dyDescent="0.3">
      <c r="A18">
        <v>16</v>
      </c>
      <c r="B18">
        <v>0.135683</v>
      </c>
      <c r="C18">
        <v>8.4833900000000004E-2</v>
      </c>
      <c r="D18">
        <v>0.37240400000000001</v>
      </c>
    </row>
    <row r="19" spans="1:4" x14ac:dyDescent="0.3">
      <c r="A19">
        <v>17</v>
      </c>
      <c r="B19">
        <v>0.13241900000000001</v>
      </c>
      <c r="C19">
        <v>8.3335999999999993E-2</v>
      </c>
      <c r="D19">
        <v>0.37314399999999998</v>
      </c>
    </row>
    <row r="20" spans="1:4" x14ac:dyDescent="0.3">
      <c r="A20">
        <v>18</v>
      </c>
      <c r="B20">
        <v>0.129105</v>
      </c>
      <c r="C20">
        <v>8.1797599999999998E-2</v>
      </c>
      <c r="D20">
        <v>0.37390400000000001</v>
      </c>
    </row>
    <row r="21" spans="1:4" x14ac:dyDescent="0.3">
      <c r="A21">
        <v>19</v>
      </c>
      <c r="B21">
        <v>0.12575500000000001</v>
      </c>
      <c r="C21">
        <v>8.0227199999999999E-2</v>
      </c>
      <c r="D21">
        <v>0.37468200000000002</v>
      </c>
    </row>
    <row r="22" spans="1:4" x14ac:dyDescent="0.3">
      <c r="A22">
        <v>20</v>
      </c>
      <c r="B22">
        <v>0.122382</v>
      </c>
      <c r="C22">
        <v>7.8632499999999994E-2</v>
      </c>
      <c r="D22">
        <v>0.37547399999999997</v>
      </c>
    </row>
    <row r="23" spans="1:4" x14ac:dyDescent="0.3">
      <c r="A23">
        <v>21</v>
      </c>
      <c r="B23">
        <v>0.11899800000000001</v>
      </c>
      <c r="C23">
        <v>7.7020500000000006E-2</v>
      </c>
      <c r="D23">
        <v>0.376276</v>
      </c>
    </row>
    <row r="24" spans="1:4" x14ac:dyDescent="0.3">
      <c r="A24">
        <v>22</v>
      </c>
      <c r="B24">
        <v>0.11561200000000001</v>
      </c>
      <c r="C24">
        <v>7.5397699999999998E-2</v>
      </c>
      <c r="D24">
        <v>0.377085</v>
      </c>
    </row>
    <row r="25" spans="1:4" x14ac:dyDescent="0.3">
      <c r="A25">
        <v>23</v>
      </c>
      <c r="B25">
        <v>0.112234</v>
      </c>
      <c r="C25">
        <v>7.3769799999999996E-2</v>
      </c>
      <c r="D25">
        <v>0.37790000000000001</v>
      </c>
    </row>
    <row r="26" spans="1:4" x14ac:dyDescent="0.3">
      <c r="A26">
        <v>24</v>
      </c>
      <c r="B26">
        <v>0.108874</v>
      </c>
      <c r="C26">
        <v>7.2142100000000001E-2</v>
      </c>
      <c r="D26">
        <v>0.378716</v>
      </c>
    </row>
    <row r="27" spans="1:4" x14ac:dyDescent="0.3">
      <c r="A27">
        <v>25</v>
      </c>
      <c r="B27">
        <v>0.10553999999999999</v>
      </c>
      <c r="C27">
        <v>7.0519600000000002E-2</v>
      </c>
      <c r="D27">
        <v>0.37953300000000001</v>
      </c>
    </row>
    <row r="28" spans="1:4" x14ac:dyDescent="0.3">
      <c r="A28">
        <v>26</v>
      </c>
      <c r="B28">
        <v>0.10224</v>
      </c>
      <c r="C28">
        <v>6.8907300000000005E-2</v>
      </c>
      <c r="D28">
        <v>0.38034699999999999</v>
      </c>
    </row>
    <row r="29" spans="1:4" x14ac:dyDescent="0.3">
      <c r="A29">
        <v>27</v>
      </c>
      <c r="B29">
        <v>9.8982200000000006E-2</v>
      </c>
      <c r="C29">
        <v>6.7309300000000002E-2</v>
      </c>
      <c r="D29">
        <v>0.38115599999999999</v>
      </c>
    </row>
    <row r="30" spans="1:4" x14ac:dyDescent="0.3">
      <c r="A30">
        <v>28</v>
      </c>
      <c r="B30">
        <v>9.5773800000000006E-2</v>
      </c>
      <c r="C30">
        <v>6.5729899999999994E-2</v>
      </c>
      <c r="D30">
        <v>0.38195899999999999</v>
      </c>
    </row>
    <row r="31" spans="1:4" x14ac:dyDescent="0.3">
      <c r="A31">
        <v>29</v>
      </c>
      <c r="B31">
        <v>9.2622499999999997E-2</v>
      </c>
      <c r="C31">
        <v>6.4173499999999994E-2</v>
      </c>
      <c r="D31">
        <v>0.38275199999999998</v>
      </c>
    </row>
    <row r="32" spans="1:4" x14ac:dyDescent="0.3">
      <c r="A32">
        <v>30</v>
      </c>
      <c r="B32">
        <v>8.9534900000000001E-2</v>
      </c>
      <c r="C32">
        <v>6.2643699999999997E-2</v>
      </c>
      <c r="D32">
        <v>0.38353500000000001</v>
      </c>
    </row>
    <row r="33" spans="1:5" x14ac:dyDescent="0.3">
      <c r="A33">
        <v>31</v>
      </c>
      <c r="B33">
        <v>8.6518200000000003E-2</v>
      </c>
      <c r="C33">
        <v>6.1144499999999997E-2</v>
      </c>
      <c r="D33">
        <v>0.38430399999999998</v>
      </c>
    </row>
    <row r="34" spans="1:5" x14ac:dyDescent="0.3">
      <c r="A34">
        <v>32</v>
      </c>
      <c r="B34">
        <v>8.3579500000000001E-2</v>
      </c>
      <c r="C34">
        <v>5.9679799999999998E-2</v>
      </c>
      <c r="D34">
        <v>0.38505800000000001</v>
      </c>
    </row>
    <row r="35" spans="1:5" x14ac:dyDescent="0.3">
      <c r="A35">
        <v>33</v>
      </c>
      <c r="B35">
        <v>8.0724900000000002E-2</v>
      </c>
      <c r="C35">
        <v>5.8252900000000003E-2</v>
      </c>
      <c r="D35">
        <v>0.385795</v>
      </c>
    </row>
    <row r="36" spans="1:5" x14ac:dyDescent="0.3">
      <c r="A36">
        <v>34</v>
      </c>
      <c r="B36">
        <v>7.5205300000000003E-2</v>
      </c>
      <c r="C36">
        <v>5.5284899999999998E-2</v>
      </c>
      <c r="D36">
        <v>0.38730100000000001</v>
      </c>
    </row>
    <row r="37" spans="1:5" x14ac:dyDescent="0.3">
      <c r="A37">
        <v>35</v>
      </c>
      <c r="B37">
        <v>7.2970199999999999E-2</v>
      </c>
      <c r="C37">
        <v>5.4182800000000003E-2</v>
      </c>
      <c r="D37">
        <v>0.38788099999999998</v>
      </c>
    </row>
    <row r="38" spans="1:5" x14ac:dyDescent="0.3">
      <c r="A38">
        <v>36</v>
      </c>
      <c r="B38">
        <v>7.0762599999999995E-2</v>
      </c>
      <c r="C38">
        <v>5.3088000000000003E-2</v>
      </c>
      <c r="D38">
        <v>0.388457</v>
      </c>
    </row>
    <row r="39" spans="1:5" x14ac:dyDescent="0.3">
      <c r="A39">
        <v>37</v>
      </c>
      <c r="B39">
        <v>6.8603700000000004E-2</v>
      </c>
      <c r="C39">
        <v>5.20119E-2</v>
      </c>
      <c r="D39">
        <v>0.38902300000000001</v>
      </c>
    </row>
    <row r="40" spans="1:5" x14ac:dyDescent="0.3">
      <c r="A40">
        <v>38</v>
      </c>
      <c r="B40">
        <v>6.6511000000000001E-2</v>
      </c>
      <c r="C40">
        <v>5.0964200000000001E-2</v>
      </c>
      <c r="D40">
        <v>0.38957599999999998</v>
      </c>
    </row>
    <row r="41" spans="1:5" x14ac:dyDescent="0.3">
      <c r="A41">
        <v>39</v>
      </c>
      <c r="B41">
        <v>6.4497499999999999E-2</v>
      </c>
      <c r="C41">
        <v>4.99519E-2</v>
      </c>
      <c r="D41">
        <v>0.39011099999999999</v>
      </c>
    </row>
    <row r="42" spans="1:5" x14ac:dyDescent="0.3">
      <c r="A42">
        <v>40</v>
      </c>
      <c r="B42">
        <v>6.2574400000000002E-2</v>
      </c>
      <c r="C42">
        <v>4.8981400000000001E-2</v>
      </c>
      <c r="D42">
        <v>0.390625</v>
      </c>
    </row>
    <row r="43" spans="1:5" ht="42.75" customHeight="1" x14ac:dyDescent="0.3">
      <c r="A43">
        <v>41</v>
      </c>
      <c r="B43">
        <v>0</v>
      </c>
      <c r="C43">
        <f>E43*0.001</f>
        <v>1.381</v>
      </c>
      <c r="D43">
        <v>0.390625</v>
      </c>
      <c r="E43">
        <v>1381</v>
      </c>
    </row>
    <row r="44" spans="1:5" ht="44.25" customHeight="1" x14ac:dyDescent="0.3">
      <c r="A44">
        <v>42</v>
      </c>
      <c r="B44">
        <v>0</v>
      </c>
      <c r="C44">
        <v>5.0000000000000001E-3</v>
      </c>
      <c r="D44">
        <v>0.390625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8" r:id="rId3" name="Scroll Bar 2">
              <controlPr defaultSize="0" autoPict="0">
                <anchor moveWithCells="1">
                  <from>
                    <xdr:col>1</xdr:col>
                    <xdr:colOff>1165860</xdr:colOff>
                    <xdr:row>42</xdr:row>
                    <xdr:rowOff>22860</xdr:rowOff>
                  </from>
                  <to>
                    <xdr:col>2</xdr:col>
                    <xdr:colOff>1181100</xdr:colOff>
                    <xdr:row>42</xdr:row>
                    <xdr:rowOff>365760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/>
  <dimension ref="A1:E24"/>
  <sheetViews>
    <sheetView topLeftCell="A5" zoomScaleNormal="100" workbookViewId="0">
      <selection activeCell="C6" sqref="C6"/>
    </sheetView>
  </sheetViews>
  <sheetFormatPr defaultRowHeight="14.4" x14ac:dyDescent="0.3"/>
  <cols>
    <col min="2" max="2" width="19.109375" customWidth="1"/>
    <col min="3" max="4" width="18" customWidth="1"/>
  </cols>
  <sheetData>
    <row r="1" spans="1:4" x14ac:dyDescent="0.3">
      <c r="A1" t="s">
        <v>26</v>
      </c>
      <c r="C1" t="s">
        <v>21</v>
      </c>
    </row>
    <row r="2" spans="1:4" x14ac:dyDescent="0.3">
      <c r="A2" t="s">
        <v>22</v>
      </c>
      <c r="B2" t="s">
        <v>25</v>
      </c>
      <c r="C2" t="s">
        <v>24</v>
      </c>
      <c r="D2" t="s">
        <v>23</v>
      </c>
    </row>
    <row r="3" spans="1:4" x14ac:dyDescent="0.3">
      <c r="A3">
        <v>1</v>
      </c>
      <c r="B3">
        <v>6.1762099999999997E-3</v>
      </c>
      <c r="C3">
        <v>4.1972199999999998E-3</v>
      </c>
      <c r="D3">
        <v>0.77909600000000001</v>
      </c>
    </row>
    <row r="4" spans="1:4" x14ac:dyDescent="0.3">
      <c r="A4">
        <v>2</v>
      </c>
      <c r="B4">
        <v>6.1141399999999997E-3</v>
      </c>
      <c r="C4">
        <v>4.1951499999999999E-3</v>
      </c>
      <c r="D4">
        <v>0.77910500000000005</v>
      </c>
    </row>
    <row r="5" spans="1:4" x14ac:dyDescent="0.3">
      <c r="A5">
        <v>3</v>
      </c>
      <c r="B5">
        <v>6.0182300000000003E-3</v>
      </c>
      <c r="C5">
        <v>4.1754100000000001E-3</v>
      </c>
      <c r="D5">
        <v>0.77907199999999999</v>
      </c>
    </row>
    <row r="6" spans="1:4" x14ac:dyDescent="0.3">
      <c r="A6">
        <v>4</v>
      </c>
      <c r="B6">
        <v>5.8966699999999997E-3</v>
      </c>
      <c r="C6">
        <v>4.1422000000000004E-3</v>
      </c>
      <c r="D6">
        <v>0.77900999999999998</v>
      </c>
    </row>
    <row r="7" spans="1:4" x14ac:dyDescent="0.3">
      <c r="A7">
        <v>5</v>
      </c>
      <c r="B7">
        <v>5.7551900000000003E-3</v>
      </c>
      <c r="C7">
        <v>4.0984799999999998E-3</v>
      </c>
      <c r="D7">
        <v>0.778922</v>
      </c>
    </row>
    <row r="8" spans="1:4" x14ac:dyDescent="0.3">
      <c r="A8">
        <v>6</v>
      </c>
      <c r="B8">
        <v>5.6061599999999998E-3</v>
      </c>
      <c r="C8">
        <v>4.08019E-3</v>
      </c>
      <c r="D8">
        <v>0.77889200000000003</v>
      </c>
    </row>
    <row r="9" spans="1:4" x14ac:dyDescent="0.3">
      <c r="A9">
        <v>7</v>
      </c>
      <c r="B9">
        <v>5.4339100000000001E-3</v>
      </c>
      <c r="C9">
        <v>4.0210899999999997E-3</v>
      </c>
      <c r="D9">
        <v>0.77876900000000004</v>
      </c>
    </row>
    <row r="10" spans="1:4" x14ac:dyDescent="0.3">
      <c r="A10">
        <v>8</v>
      </c>
      <c r="B10">
        <v>5.2531599999999998E-3</v>
      </c>
      <c r="C10">
        <v>3.9571600000000004E-3</v>
      </c>
      <c r="D10">
        <v>0.77863400000000005</v>
      </c>
    </row>
    <row r="11" spans="1:4" x14ac:dyDescent="0.3">
      <c r="A11">
        <v>9</v>
      </c>
      <c r="B11">
        <v>5.0665700000000003E-3</v>
      </c>
      <c r="C11">
        <v>3.8897799999999998E-3</v>
      </c>
      <c r="D11">
        <v>0.77849100000000004</v>
      </c>
    </row>
    <row r="12" spans="1:4" x14ac:dyDescent="0.3">
      <c r="A12">
        <v>10</v>
      </c>
      <c r="B12">
        <v>4.8765400000000004E-3</v>
      </c>
      <c r="C12">
        <v>3.8202100000000001E-3</v>
      </c>
      <c r="D12">
        <v>0.77834300000000001</v>
      </c>
    </row>
    <row r="13" spans="1:4" x14ac:dyDescent="0.3">
      <c r="A13">
        <v>11</v>
      </c>
      <c r="B13">
        <v>4.6853099999999998E-3</v>
      </c>
      <c r="C13">
        <v>3.7492200000000002E-3</v>
      </c>
      <c r="D13">
        <v>0.77819000000000005</v>
      </c>
    </row>
    <row r="14" spans="1:4" x14ac:dyDescent="0.3">
      <c r="A14">
        <v>12</v>
      </c>
      <c r="B14">
        <v>4.4950800000000003E-3</v>
      </c>
      <c r="C14">
        <v>3.6781600000000002E-3</v>
      </c>
      <c r="D14">
        <v>0.77803699999999998</v>
      </c>
    </row>
    <row r="15" spans="1:4" x14ac:dyDescent="0.3">
      <c r="A15">
        <v>13</v>
      </c>
      <c r="B15">
        <v>4.3078500000000002E-3</v>
      </c>
      <c r="C15">
        <v>3.6080800000000001E-3</v>
      </c>
      <c r="D15">
        <v>0.77788500000000005</v>
      </c>
    </row>
    <row r="16" spans="1:4" x14ac:dyDescent="0.3">
      <c r="A16">
        <v>14</v>
      </c>
      <c r="B16">
        <v>4.1255700000000003E-3</v>
      </c>
      <c r="C16">
        <v>3.5398600000000001E-3</v>
      </c>
      <c r="D16">
        <v>0.77773599999999998</v>
      </c>
    </row>
    <row r="17" spans="1:5" x14ac:dyDescent="0.3">
      <c r="A17">
        <v>15</v>
      </c>
      <c r="B17">
        <v>3.9500799999999999E-3</v>
      </c>
      <c r="C17">
        <v>3.47431E-3</v>
      </c>
      <c r="D17">
        <v>0.77759299999999998</v>
      </c>
    </row>
    <row r="18" spans="1:5" x14ac:dyDescent="0.3">
      <c r="A18">
        <v>16</v>
      </c>
      <c r="B18">
        <v>3.7831399999999999E-3</v>
      </c>
      <c r="C18">
        <v>3.4121899999999998E-3</v>
      </c>
      <c r="D18">
        <v>0.77745699999999995</v>
      </c>
    </row>
    <row r="19" spans="1:5" x14ac:dyDescent="0.3">
      <c r="A19">
        <v>17</v>
      </c>
      <c r="B19">
        <v>3.62634E-3</v>
      </c>
      <c r="C19">
        <v>3.3541600000000001E-3</v>
      </c>
      <c r="D19">
        <v>0.77732900000000005</v>
      </c>
    </row>
    <row r="20" spans="1:5" x14ac:dyDescent="0.3">
      <c r="A20">
        <v>18</v>
      </c>
      <c r="B20">
        <v>3.4810800000000001E-3</v>
      </c>
      <c r="C20">
        <v>3.3007800000000001E-3</v>
      </c>
      <c r="D20">
        <v>0.77721099999999999</v>
      </c>
    </row>
    <row r="21" spans="1:5" x14ac:dyDescent="0.3">
      <c r="A21">
        <v>19</v>
      </c>
      <c r="B21">
        <v>3.3484600000000002E-3</v>
      </c>
      <c r="C21">
        <v>3.2525000000000002E-3</v>
      </c>
      <c r="D21">
        <v>0.77710500000000005</v>
      </c>
    </row>
    <row r="22" spans="1:5" x14ac:dyDescent="0.3">
      <c r="A22">
        <v>20</v>
      </c>
      <c r="B22">
        <v>3.22924E-3</v>
      </c>
      <c r="C22">
        <v>3.2095800000000001E-3</v>
      </c>
      <c r="D22">
        <v>0.77700999999999998</v>
      </c>
    </row>
    <row r="23" spans="1:5" ht="46.5" customHeight="1" x14ac:dyDescent="0.3">
      <c r="A23">
        <v>21</v>
      </c>
      <c r="B23">
        <v>0</v>
      </c>
      <c r="C23">
        <f>E23*0.001</f>
        <v>2.3210000000000002</v>
      </c>
      <c r="D23">
        <v>0.77700999999999998</v>
      </c>
      <c r="E23">
        <v>2321</v>
      </c>
    </row>
    <row r="24" spans="1:5" ht="46.5" customHeight="1" x14ac:dyDescent="0.3">
      <c r="A24">
        <v>22</v>
      </c>
      <c r="B24">
        <v>0</v>
      </c>
      <c r="C24">
        <v>5.0000000000000001E-3</v>
      </c>
      <c r="D24">
        <v>0.77700999999999998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Scroll Bar 2">
              <controlPr defaultSize="0" autoPict="0">
                <anchor moveWithCells="1">
                  <from>
                    <xdr:col>1</xdr:col>
                    <xdr:colOff>1219200</xdr:colOff>
                    <xdr:row>22</xdr:row>
                    <xdr:rowOff>30480</xdr:rowOff>
                  </from>
                  <to>
                    <xdr:col>2</xdr:col>
                    <xdr:colOff>1181100</xdr:colOff>
                    <xdr:row>22</xdr:row>
                    <xdr:rowOff>373380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EFD7F-E55F-4493-8769-59B53D31BFDC}">
  <dimension ref="A1:C4"/>
  <sheetViews>
    <sheetView workbookViewId="0">
      <selection activeCell="C1" sqref="C1"/>
    </sheetView>
  </sheetViews>
  <sheetFormatPr defaultRowHeight="14.4" x14ac:dyDescent="0.3"/>
  <sheetData>
    <row r="1" spans="1:3" x14ac:dyDescent="0.3">
      <c r="A1">
        <v>0</v>
      </c>
      <c r="B1">
        <v>0.15804099999999999</v>
      </c>
      <c r="C1" t="e">
        <f>A1*B1/SUM($L$25:$L$85)</f>
        <v>#DIV/0!</v>
      </c>
    </row>
    <row r="2" spans="1:3" x14ac:dyDescent="0.3">
      <c r="A2">
        <v>5</v>
      </c>
      <c r="B2">
        <v>0.15804099999999999</v>
      </c>
      <c r="C2" t="e">
        <f t="shared" ref="C2:C4" si="0">A2*B2/SUM($L$25:$L$85)</f>
        <v>#DIV/0!</v>
      </c>
    </row>
    <row r="3" spans="1:3" x14ac:dyDescent="0.3">
      <c r="A3">
        <v>5</v>
      </c>
      <c r="B3">
        <v>0.15804099999999999</v>
      </c>
      <c r="C3" t="e">
        <f t="shared" si="0"/>
        <v>#DIV/0!</v>
      </c>
    </row>
    <row r="4" spans="1:3" x14ac:dyDescent="0.3">
      <c r="A4">
        <v>5</v>
      </c>
      <c r="B4">
        <v>0.15804099999999999</v>
      </c>
      <c r="C4" t="e">
        <f t="shared" si="0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4:L87"/>
  <sheetViews>
    <sheetView topLeftCell="A70" workbookViewId="0">
      <selection activeCell="M1" sqref="M1"/>
    </sheetView>
  </sheetViews>
  <sheetFormatPr defaultRowHeight="14.4" x14ac:dyDescent="0.3"/>
  <sheetData>
    <row r="24" spans="2:12" x14ac:dyDescent="0.3">
      <c r="C24" t="s">
        <v>0</v>
      </c>
      <c r="D24" t="s">
        <v>95</v>
      </c>
      <c r="E24" t="s">
        <v>94</v>
      </c>
      <c r="H24" t="s">
        <v>1</v>
      </c>
      <c r="I24" t="s">
        <v>2</v>
      </c>
      <c r="J24" t="s">
        <v>3</v>
      </c>
      <c r="K24" t="s">
        <v>4</v>
      </c>
      <c r="L24" t="s">
        <v>5</v>
      </c>
    </row>
    <row r="25" spans="2:12" x14ac:dyDescent="0.3">
      <c r="B25">
        <f>Лист1!B25</f>
        <v>0</v>
      </c>
      <c r="C25">
        <f>Лист1!C25</f>
        <v>0</v>
      </c>
      <c r="D25">
        <f>B25</f>
        <v>0</v>
      </c>
      <c r="E25">
        <f>Лист1!E25</f>
        <v>1</v>
      </c>
      <c r="F25">
        <f ca="1">Лист1!F25</f>
        <v>0.15804099999999999</v>
      </c>
      <c r="G25">
        <f ca="1">Лист1!G25</f>
        <v>8.9699399999999999E-2</v>
      </c>
      <c r="H25">
        <f ca="1">Лист1!H25</f>
        <v>0.36935099999999998</v>
      </c>
      <c r="I25">
        <f>Лист1!I25</f>
        <v>0</v>
      </c>
      <c r="J25">
        <f>Лист1!J25</f>
        <v>0</v>
      </c>
      <c r="K25">
        <f>Лист1!K25</f>
        <v>0</v>
      </c>
      <c r="L25">
        <f ca="1">F25*D25/SUM($L$25:$L$85)</f>
        <v>0</v>
      </c>
    </row>
    <row r="26" spans="2:12" x14ac:dyDescent="0.3">
      <c r="B26">
        <f>Лист1!B26</f>
        <v>5</v>
      </c>
      <c r="C26">
        <f>Лист1!C26</f>
        <v>1</v>
      </c>
      <c r="D26">
        <f t="shared" ref="D26:D85" si="0">B26</f>
        <v>5</v>
      </c>
      <c r="E26">
        <f>Лист1!E26</f>
        <v>1</v>
      </c>
      <c r="F26">
        <f ca="1">Лист1!F26</f>
        <v>0.15804099999999999</v>
      </c>
      <c r="G26">
        <f ca="1">Лист1!G26</f>
        <v>8.9699399999999999E-2</v>
      </c>
      <c r="H26">
        <f ca="1">Лист1!H26</f>
        <v>0.36935099999999998</v>
      </c>
      <c r="I26">
        <f ca="1">Лист1!I26</f>
        <v>3.6935099999999997E-3</v>
      </c>
      <c r="J26">
        <f ca="1">Лист1!J26</f>
        <v>9.7086419999999993E-2</v>
      </c>
      <c r="K26">
        <f ca="1">Лист1!K26</f>
        <v>3.6935099999999997E-3</v>
      </c>
      <c r="L26">
        <f ca="1">F26*D26/SUM($L$25:$L$85)</f>
        <v>0.11572944778553886</v>
      </c>
    </row>
    <row r="27" spans="2:12" x14ac:dyDescent="0.3">
      <c r="B27">
        <f>Лист1!B27</f>
        <v>5</v>
      </c>
      <c r="C27">
        <f>Лист1!C27</f>
        <v>2</v>
      </c>
      <c r="D27">
        <f t="shared" si="0"/>
        <v>5</v>
      </c>
      <c r="E27">
        <f>Лист1!E27</f>
        <v>1</v>
      </c>
      <c r="F27">
        <f ca="1">Лист1!F27</f>
        <v>0.15804099999999999</v>
      </c>
      <c r="G27">
        <f ca="1">Лист1!G27</f>
        <v>8.9699399999999999E-2</v>
      </c>
      <c r="H27">
        <f ca="1">Лист1!H27</f>
        <v>0.36935099999999998</v>
      </c>
      <c r="I27">
        <f ca="1">Лист1!I27</f>
        <v>3.6935099999999997E-3</v>
      </c>
      <c r="J27">
        <f ca="1">Лист1!J27</f>
        <v>9.7086419999999993E-2</v>
      </c>
      <c r="K27">
        <f ca="1">Лист1!K27</f>
        <v>3.6935099999999997E-3</v>
      </c>
      <c r="L27">
        <f ca="1">F27*D27/SUM($L$25:$L$85)</f>
        <v>0.11572944778553886</v>
      </c>
    </row>
    <row r="28" spans="2:12" x14ac:dyDescent="0.3">
      <c r="B28">
        <f>Лист1!B28</f>
        <v>5</v>
      </c>
      <c r="C28">
        <f>Лист1!C28</f>
        <v>3</v>
      </c>
      <c r="D28">
        <f t="shared" si="0"/>
        <v>5</v>
      </c>
      <c r="E28">
        <f>Лист1!E28</f>
        <v>1</v>
      </c>
      <c r="F28">
        <f ca="1">Лист1!F28</f>
        <v>0.15804099999999999</v>
      </c>
      <c r="G28">
        <f ca="1">Лист1!G28</f>
        <v>8.9699399999999999E-2</v>
      </c>
      <c r="H28">
        <f ca="1">Лист1!H28</f>
        <v>0.36935099999999998</v>
      </c>
      <c r="I28">
        <f ca="1">Лист1!I28</f>
        <v>3.6935099999999997E-3</v>
      </c>
      <c r="J28">
        <f ca="1">Лист1!J28</f>
        <v>9.7086419999999993E-2</v>
      </c>
      <c r="K28">
        <f ca="1">Лист1!K28</f>
        <v>3.6935099999999997E-3</v>
      </c>
      <c r="L28">
        <f t="shared" ref="L28:L85" ca="1" si="1">F28*D28/SUM($L$25:$L$85)</f>
        <v>0.11572944778553886</v>
      </c>
    </row>
    <row r="29" spans="2:12" x14ac:dyDescent="0.3">
      <c r="B29">
        <f>Лист1!B29</f>
        <v>5</v>
      </c>
      <c r="C29">
        <f>Лист1!C29</f>
        <v>4</v>
      </c>
      <c r="D29">
        <f t="shared" si="0"/>
        <v>5</v>
      </c>
      <c r="E29">
        <f>Лист1!E29</f>
        <v>1</v>
      </c>
      <c r="F29">
        <f ca="1">Лист1!F29</f>
        <v>0.15804099999999999</v>
      </c>
      <c r="G29">
        <f ca="1">Лист1!G29</f>
        <v>8.9699399999999999E-2</v>
      </c>
      <c r="H29">
        <f ca="1">Лист1!H29</f>
        <v>0.36935099999999998</v>
      </c>
      <c r="I29">
        <f ca="1">Лист1!I29</f>
        <v>3.6935099999999997E-3</v>
      </c>
      <c r="J29">
        <f ca="1">Лист1!J29</f>
        <v>9.7086419999999993E-2</v>
      </c>
      <c r="K29">
        <f ca="1">Лист1!K29</f>
        <v>3.6935099999999997E-3</v>
      </c>
      <c r="L29">
        <f t="shared" ca="1" si="1"/>
        <v>0.11572944778553886</v>
      </c>
    </row>
    <row r="30" spans="2:12" x14ac:dyDescent="0.3">
      <c r="B30">
        <f>Лист1!B30</f>
        <v>5</v>
      </c>
      <c r="C30">
        <f>Лист1!C30</f>
        <v>5</v>
      </c>
      <c r="D30">
        <f t="shared" si="0"/>
        <v>5</v>
      </c>
      <c r="E30">
        <f>Лист1!E30</f>
        <v>1</v>
      </c>
      <c r="F30">
        <f ca="1">Лист1!F30</f>
        <v>0.15804099999999999</v>
      </c>
      <c r="G30">
        <f ca="1">Лист1!G30</f>
        <v>8.9699399999999999E-2</v>
      </c>
      <c r="H30">
        <f ca="1">Лист1!H30</f>
        <v>0.36935099999999998</v>
      </c>
      <c r="I30">
        <f ca="1">Лист1!I30</f>
        <v>3.6935099999999997E-3</v>
      </c>
      <c r="J30">
        <f ca="1">Лист1!J30</f>
        <v>9.7086419999999993E-2</v>
      </c>
      <c r="K30">
        <f ca="1">Лист1!K30</f>
        <v>3.6935099999999997E-3</v>
      </c>
      <c r="L30">
        <f t="shared" ca="1" si="1"/>
        <v>0.11572944778553886</v>
      </c>
    </row>
    <row r="31" spans="2:12" x14ac:dyDescent="0.3">
      <c r="B31">
        <f>Лист1!B31</f>
        <v>5</v>
      </c>
      <c r="C31">
        <f>Лист1!C31</f>
        <v>6</v>
      </c>
      <c r="D31">
        <f t="shared" si="0"/>
        <v>5</v>
      </c>
      <c r="E31">
        <f>Лист1!E31</f>
        <v>1</v>
      </c>
      <c r="F31">
        <f ca="1">Лист1!F31</f>
        <v>0.15804099999999999</v>
      </c>
      <c r="G31">
        <f ca="1">Лист1!G31</f>
        <v>8.9699399999999999E-2</v>
      </c>
      <c r="H31">
        <f ca="1">Лист1!H31</f>
        <v>0.36935099999999998</v>
      </c>
      <c r="I31">
        <f ca="1">Лист1!I31</f>
        <v>3.6935099999999997E-3</v>
      </c>
      <c r="J31">
        <f ca="1">Лист1!J31</f>
        <v>9.7086419999999993E-2</v>
      </c>
      <c r="K31">
        <f ca="1">Лист1!K31</f>
        <v>3.6935099999999997E-3</v>
      </c>
      <c r="L31">
        <f t="shared" ca="1" si="1"/>
        <v>0.11572944778553886</v>
      </c>
    </row>
    <row r="32" spans="2:12" x14ac:dyDescent="0.3">
      <c r="B32">
        <f>Лист1!B32</f>
        <v>5</v>
      </c>
      <c r="C32">
        <f>Лист1!C32</f>
        <v>7</v>
      </c>
      <c r="D32">
        <f t="shared" si="0"/>
        <v>5</v>
      </c>
      <c r="E32">
        <f>Лист1!E32</f>
        <v>1</v>
      </c>
      <c r="F32">
        <f ca="1">Лист1!F32</f>
        <v>0.15804099999999999</v>
      </c>
      <c r="G32">
        <f ca="1">Лист1!G32</f>
        <v>8.9699399999999999E-2</v>
      </c>
      <c r="H32">
        <f ca="1">Лист1!H32</f>
        <v>0.36935099999999998</v>
      </c>
      <c r="I32">
        <f ca="1">Лист1!I32</f>
        <v>3.6935099999999997E-3</v>
      </c>
      <c r="J32">
        <f ca="1">Лист1!J32</f>
        <v>9.7086419999999993E-2</v>
      </c>
      <c r="K32">
        <f ca="1">Лист1!K32</f>
        <v>3.6935099999999997E-3</v>
      </c>
      <c r="L32">
        <f t="shared" ca="1" si="1"/>
        <v>0.11572944778553886</v>
      </c>
    </row>
    <row r="33" spans="2:12" x14ac:dyDescent="0.3">
      <c r="B33">
        <f>Лист1!B33</f>
        <v>5</v>
      </c>
      <c r="C33">
        <f>Лист1!C33</f>
        <v>8</v>
      </c>
      <c r="D33">
        <f t="shared" si="0"/>
        <v>5</v>
      </c>
      <c r="E33">
        <f>Лист1!E33</f>
        <v>1</v>
      </c>
      <c r="F33">
        <f ca="1">Лист1!F33</f>
        <v>0.15804099999999999</v>
      </c>
      <c r="G33">
        <f ca="1">Лист1!G33</f>
        <v>8.9699399999999999E-2</v>
      </c>
      <c r="H33">
        <f ca="1">Лист1!H33</f>
        <v>0.36935099999999998</v>
      </c>
      <c r="I33">
        <f ca="1">Лист1!I33</f>
        <v>3.6935099999999997E-3</v>
      </c>
      <c r="J33">
        <f ca="1">Лист1!J33</f>
        <v>9.7086419999999993E-2</v>
      </c>
      <c r="K33">
        <f ca="1">Лист1!K33</f>
        <v>3.6935099999999997E-3</v>
      </c>
      <c r="L33">
        <f t="shared" ca="1" si="1"/>
        <v>0.11572944778553886</v>
      </c>
    </row>
    <row r="34" spans="2:12" x14ac:dyDescent="0.3">
      <c r="B34">
        <f>Лист1!B34</f>
        <v>5</v>
      </c>
      <c r="C34">
        <f>Лист1!C34</f>
        <v>9</v>
      </c>
      <c r="D34">
        <f t="shared" si="0"/>
        <v>5</v>
      </c>
      <c r="E34">
        <f>Лист1!E34</f>
        <v>1</v>
      </c>
      <c r="F34">
        <f ca="1">Лист1!F34</f>
        <v>0.15804099999999999</v>
      </c>
      <c r="G34">
        <f ca="1">Лист1!G34</f>
        <v>8.9699399999999999E-2</v>
      </c>
      <c r="H34">
        <f ca="1">Лист1!H34</f>
        <v>0.36935099999999998</v>
      </c>
      <c r="I34">
        <f ca="1">Лист1!I34</f>
        <v>3.6935099999999997E-3</v>
      </c>
      <c r="J34">
        <f ca="1">Лист1!J34</f>
        <v>9.7086419999999993E-2</v>
      </c>
      <c r="K34">
        <f ca="1">Лист1!K34</f>
        <v>3.6935099999999997E-3</v>
      </c>
      <c r="L34">
        <f t="shared" ca="1" si="1"/>
        <v>0.11572944778553886</v>
      </c>
    </row>
    <row r="35" spans="2:12" x14ac:dyDescent="0.3">
      <c r="B35">
        <f>Лист1!B35</f>
        <v>5</v>
      </c>
      <c r="C35">
        <f>Лист1!C35</f>
        <v>10</v>
      </c>
      <c r="D35">
        <f t="shared" si="0"/>
        <v>5</v>
      </c>
      <c r="E35">
        <f>Лист1!E35</f>
        <v>1</v>
      </c>
      <c r="F35">
        <f ca="1">Лист1!F35</f>
        <v>0.15804099999999999</v>
      </c>
      <c r="G35">
        <f ca="1">Лист1!G35</f>
        <v>8.9699399999999999E-2</v>
      </c>
      <c r="H35">
        <f ca="1">Лист1!H35</f>
        <v>0.36935099999999998</v>
      </c>
      <c r="I35">
        <f ca="1">Лист1!I35</f>
        <v>3.6935099999999997E-3</v>
      </c>
      <c r="J35">
        <f ca="1">Лист1!J35</f>
        <v>9.7086419999999993E-2</v>
      </c>
      <c r="K35">
        <f ca="1">Лист1!K35</f>
        <v>3.6935099999999997E-3</v>
      </c>
      <c r="L35">
        <f t="shared" ca="1" si="1"/>
        <v>0.11572944778553886</v>
      </c>
    </row>
    <row r="36" spans="2:12" x14ac:dyDescent="0.3">
      <c r="B36">
        <f>Лист1!B36</f>
        <v>5</v>
      </c>
      <c r="C36">
        <f>Лист1!C36</f>
        <v>11</v>
      </c>
      <c r="D36">
        <f t="shared" si="0"/>
        <v>5</v>
      </c>
      <c r="E36">
        <f>Лист1!E36</f>
        <v>1</v>
      </c>
      <c r="F36">
        <f ca="1">Лист1!F36</f>
        <v>0.15804099999999999</v>
      </c>
      <c r="G36">
        <f ca="1">Лист1!G36</f>
        <v>8.9699399999999999E-2</v>
      </c>
      <c r="H36">
        <f ca="1">Лист1!H36</f>
        <v>0.36935099999999998</v>
      </c>
      <c r="I36">
        <f ca="1">Лист1!I36</f>
        <v>3.6935099999999997E-3</v>
      </c>
      <c r="J36">
        <f ca="1">Лист1!J36</f>
        <v>9.7086419999999993E-2</v>
      </c>
      <c r="K36">
        <f ca="1">Лист1!K36</f>
        <v>3.6935099999999997E-3</v>
      </c>
      <c r="L36">
        <f t="shared" ca="1" si="1"/>
        <v>0.11572944778553886</v>
      </c>
    </row>
    <row r="37" spans="2:12" x14ac:dyDescent="0.3">
      <c r="B37">
        <f>Лист1!B37</f>
        <v>5</v>
      </c>
      <c r="C37">
        <f>Лист1!C37</f>
        <v>12</v>
      </c>
      <c r="D37">
        <f t="shared" si="0"/>
        <v>5</v>
      </c>
      <c r="E37">
        <f>Лист1!E37</f>
        <v>1</v>
      </c>
      <c r="F37">
        <f ca="1">Лист1!F37</f>
        <v>0.15804099999999999</v>
      </c>
      <c r="G37">
        <f ca="1">Лист1!G37</f>
        <v>8.9699399999999999E-2</v>
      </c>
      <c r="H37">
        <f ca="1">Лист1!H37</f>
        <v>0.36935099999999998</v>
      </c>
      <c r="I37">
        <f ca="1">Лист1!I37</f>
        <v>3.6935099999999997E-3</v>
      </c>
      <c r="J37">
        <f ca="1">Лист1!J37</f>
        <v>9.7086419999999993E-2</v>
      </c>
      <c r="K37">
        <f ca="1">Лист1!K37</f>
        <v>3.6935099999999997E-3</v>
      </c>
      <c r="L37">
        <f t="shared" ca="1" si="1"/>
        <v>0.11572944778553886</v>
      </c>
    </row>
    <row r="38" spans="2:12" x14ac:dyDescent="0.3">
      <c r="B38">
        <f>Лист1!B38</f>
        <v>5</v>
      </c>
      <c r="C38">
        <f>Лист1!C38</f>
        <v>13</v>
      </c>
      <c r="D38">
        <f t="shared" si="0"/>
        <v>5</v>
      </c>
      <c r="E38">
        <f>Лист1!E38</f>
        <v>1</v>
      </c>
      <c r="F38">
        <f ca="1">Лист1!F38</f>
        <v>0.15804099999999999</v>
      </c>
      <c r="G38">
        <f ca="1">Лист1!G38</f>
        <v>8.9699399999999999E-2</v>
      </c>
      <c r="H38">
        <f ca="1">Лист1!H38</f>
        <v>0.36935099999999998</v>
      </c>
      <c r="I38">
        <f ca="1">Лист1!I38</f>
        <v>3.6935099999999997E-3</v>
      </c>
      <c r="J38">
        <f ca="1">Лист1!J38</f>
        <v>9.7086419999999993E-2</v>
      </c>
      <c r="K38">
        <f ca="1">Лист1!K38</f>
        <v>3.6935099999999997E-3</v>
      </c>
      <c r="L38">
        <f t="shared" ca="1" si="1"/>
        <v>0.11572944778553886</v>
      </c>
    </row>
    <row r="39" spans="2:12" x14ac:dyDescent="0.3">
      <c r="B39">
        <f>Лист1!B39</f>
        <v>5</v>
      </c>
      <c r="C39">
        <f>Лист1!C39</f>
        <v>14</v>
      </c>
      <c r="D39">
        <f t="shared" si="0"/>
        <v>5</v>
      </c>
      <c r="E39">
        <f>Лист1!E39</f>
        <v>1</v>
      </c>
      <c r="F39">
        <f ca="1">Лист1!F39</f>
        <v>0.15804099999999999</v>
      </c>
      <c r="G39">
        <f ca="1">Лист1!G39</f>
        <v>8.9699399999999999E-2</v>
      </c>
      <c r="H39">
        <f ca="1">Лист1!H39</f>
        <v>0.36935099999999998</v>
      </c>
      <c r="I39">
        <f ca="1">Лист1!I39</f>
        <v>3.6935099999999997E-3</v>
      </c>
      <c r="J39">
        <f ca="1">Лист1!J39</f>
        <v>9.7086419999999993E-2</v>
      </c>
      <c r="K39">
        <f ca="1">Лист1!K39</f>
        <v>3.6935099999999997E-3</v>
      </c>
      <c r="L39">
        <f t="shared" ca="1" si="1"/>
        <v>0.11572944778553886</v>
      </c>
    </row>
    <row r="40" spans="2:12" x14ac:dyDescent="0.3">
      <c r="B40">
        <f>Лист1!B40</f>
        <v>5</v>
      </c>
      <c r="C40">
        <f>Лист1!C40</f>
        <v>15</v>
      </c>
      <c r="D40">
        <f t="shared" si="0"/>
        <v>5</v>
      </c>
      <c r="E40">
        <f>Лист1!E40</f>
        <v>1</v>
      </c>
      <c r="F40">
        <f ca="1">Лист1!F40</f>
        <v>0.15804099999999999</v>
      </c>
      <c r="G40">
        <f ca="1">Лист1!G40</f>
        <v>8.9699399999999999E-2</v>
      </c>
      <c r="H40">
        <f ca="1">Лист1!H40</f>
        <v>0.36935099999999998</v>
      </c>
      <c r="I40">
        <f ca="1">Лист1!I40</f>
        <v>3.6935099999999997E-3</v>
      </c>
      <c r="J40">
        <f ca="1">Лист1!J40</f>
        <v>9.7086419999999993E-2</v>
      </c>
      <c r="K40">
        <f ca="1">Лист1!K40</f>
        <v>3.6935099999999997E-3</v>
      </c>
      <c r="L40">
        <f t="shared" ca="1" si="1"/>
        <v>0.11572944778553886</v>
      </c>
    </row>
    <row r="41" spans="2:12" x14ac:dyDescent="0.3">
      <c r="B41">
        <f>Лист1!B41</f>
        <v>5</v>
      </c>
      <c r="C41">
        <f>Лист1!C41</f>
        <v>16</v>
      </c>
      <c r="D41">
        <f t="shared" si="0"/>
        <v>5</v>
      </c>
      <c r="E41">
        <f>Лист1!E41</f>
        <v>1</v>
      </c>
      <c r="F41">
        <f ca="1">Лист1!F41</f>
        <v>0.15804099999999999</v>
      </c>
      <c r="G41">
        <f ca="1">Лист1!G41</f>
        <v>8.9699399999999999E-2</v>
      </c>
      <c r="H41">
        <f ca="1">Лист1!H41</f>
        <v>0.36935099999999998</v>
      </c>
      <c r="I41">
        <f ca="1">Лист1!I41</f>
        <v>3.6935099999999997E-3</v>
      </c>
      <c r="J41">
        <f ca="1">Лист1!J41</f>
        <v>9.7086419999999993E-2</v>
      </c>
      <c r="K41">
        <f ca="1">Лист1!K41</f>
        <v>3.6935099999999997E-3</v>
      </c>
      <c r="L41">
        <f t="shared" ca="1" si="1"/>
        <v>0.11572944778553886</v>
      </c>
    </row>
    <row r="42" spans="2:12" x14ac:dyDescent="0.3">
      <c r="B42">
        <f>Лист1!B42</f>
        <v>5</v>
      </c>
      <c r="C42">
        <f>Лист1!C42</f>
        <v>17</v>
      </c>
      <c r="D42">
        <f t="shared" si="0"/>
        <v>5</v>
      </c>
      <c r="E42">
        <f>Лист1!E42</f>
        <v>1</v>
      </c>
      <c r="F42">
        <f ca="1">Лист1!F42</f>
        <v>0.15804099999999999</v>
      </c>
      <c r="G42">
        <f ca="1">Лист1!G42</f>
        <v>8.9699399999999999E-2</v>
      </c>
      <c r="H42">
        <f ca="1">Лист1!H42</f>
        <v>0.36935099999999998</v>
      </c>
      <c r="I42">
        <f ca="1">Лист1!I42</f>
        <v>3.6935099999999997E-3</v>
      </c>
      <c r="J42">
        <f ca="1">Лист1!J42</f>
        <v>9.7086419999999993E-2</v>
      </c>
      <c r="K42">
        <f ca="1">Лист1!K42</f>
        <v>3.6935099999999997E-3</v>
      </c>
      <c r="L42">
        <f t="shared" ca="1" si="1"/>
        <v>0.11572944778553886</v>
      </c>
    </row>
    <row r="43" spans="2:12" x14ac:dyDescent="0.3">
      <c r="B43">
        <f>Лист1!B43</f>
        <v>5</v>
      </c>
      <c r="C43">
        <f>Лист1!C43</f>
        <v>18</v>
      </c>
      <c r="D43">
        <f t="shared" si="0"/>
        <v>5</v>
      </c>
      <c r="E43">
        <f>Лист1!E43</f>
        <v>1</v>
      </c>
      <c r="F43">
        <f ca="1">Лист1!F43</f>
        <v>0.15804099999999999</v>
      </c>
      <c r="G43">
        <f ca="1">Лист1!G43</f>
        <v>8.9699399999999999E-2</v>
      </c>
      <c r="H43">
        <f ca="1">Лист1!H43</f>
        <v>0.36935099999999998</v>
      </c>
      <c r="I43">
        <f ca="1">Лист1!I43</f>
        <v>3.6935099999999997E-3</v>
      </c>
      <c r="J43">
        <f ca="1">Лист1!J43</f>
        <v>9.7086419999999993E-2</v>
      </c>
      <c r="K43">
        <f ca="1">Лист1!K43</f>
        <v>3.6935099999999997E-3</v>
      </c>
      <c r="L43">
        <f t="shared" ca="1" si="1"/>
        <v>0.11572944778553886</v>
      </c>
    </row>
    <row r="44" spans="2:12" x14ac:dyDescent="0.3">
      <c r="B44">
        <f>Лист1!B44</f>
        <v>5</v>
      </c>
      <c r="C44">
        <f>Лист1!C44</f>
        <v>19</v>
      </c>
      <c r="D44">
        <f t="shared" si="0"/>
        <v>5</v>
      </c>
      <c r="E44">
        <f>Лист1!E44</f>
        <v>1</v>
      </c>
      <c r="F44">
        <f ca="1">Лист1!F44</f>
        <v>0.15804099999999999</v>
      </c>
      <c r="G44">
        <f ca="1">Лист1!G44</f>
        <v>8.9699399999999999E-2</v>
      </c>
      <c r="H44">
        <f ca="1">Лист1!H44</f>
        <v>0.36935099999999998</v>
      </c>
      <c r="I44">
        <f ca="1">Лист1!I44</f>
        <v>3.6935099999999997E-3</v>
      </c>
      <c r="J44">
        <f ca="1">Лист1!J44</f>
        <v>9.7086419999999993E-2</v>
      </c>
      <c r="K44">
        <f ca="1">Лист1!K44</f>
        <v>3.6935099999999997E-3</v>
      </c>
      <c r="L44">
        <f t="shared" ca="1" si="1"/>
        <v>0.11572944778553886</v>
      </c>
    </row>
    <row r="45" spans="2:12" x14ac:dyDescent="0.3">
      <c r="B45">
        <f>Лист1!B45</f>
        <v>5</v>
      </c>
      <c r="C45">
        <f>Лист1!C45</f>
        <v>20</v>
      </c>
      <c r="D45">
        <f t="shared" si="0"/>
        <v>5</v>
      </c>
      <c r="E45">
        <f>Лист1!E45</f>
        <v>1</v>
      </c>
      <c r="F45">
        <f ca="1">Лист1!F45</f>
        <v>0.15804099999999999</v>
      </c>
      <c r="G45">
        <f ca="1">Лист1!G45</f>
        <v>8.9699399999999999E-2</v>
      </c>
      <c r="H45">
        <f ca="1">Лист1!H45</f>
        <v>0.36935099999999998</v>
      </c>
      <c r="I45">
        <f ca="1">Лист1!I45</f>
        <v>3.6935099999999997E-3</v>
      </c>
      <c r="J45">
        <f ca="1">Лист1!J45</f>
        <v>9.7086419999999993E-2</v>
      </c>
      <c r="K45">
        <f ca="1">Лист1!K45</f>
        <v>3.6935099999999997E-3</v>
      </c>
      <c r="L45">
        <f t="shared" ca="1" si="1"/>
        <v>0.11572944778553886</v>
      </c>
    </row>
    <row r="46" spans="2:12" x14ac:dyDescent="0.3">
      <c r="B46">
        <f>Лист1!B46</f>
        <v>5</v>
      </c>
      <c r="C46">
        <f>Лист1!C46</f>
        <v>21</v>
      </c>
      <c r="D46">
        <f t="shared" si="0"/>
        <v>5</v>
      </c>
      <c r="E46">
        <f>Лист1!E46</f>
        <v>1</v>
      </c>
      <c r="F46">
        <f ca="1">Лист1!F46</f>
        <v>0.15804099999999999</v>
      </c>
      <c r="G46">
        <f ca="1">Лист1!G46</f>
        <v>8.9699399999999999E-2</v>
      </c>
      <c r="H46">
        <f ca="1">Лист1!H46</f>
        <v>0.36935099999999998</v>
      </c>
      <c r="I46">
        <f ca="1">Лист1!I46</f>
        <v>3.6935099999999997E-3</v>
      </c>
      <c r="J46">
        <f ca="1">Лист1!J46</f>
        <v>9.7086419999999993E-2</v>
      </c>
      <c r="K46">
        <f ca="1">Лист1!K46</f>
        <v>3.6935099999999997E-3</v>
      </c>
      <c r="L46">
        <f t="shared" ca="1" si="1"/>
        <v>0.11572944778553886</v>
      </c>
    </row>
    <row r="47" spans="2:12" x14ac:dyDescent="0.3">
      <c r="B47">
        <f>Лист1!B47</f>
        <v>5</v>
      </c>
      <c r="C47">
        <f>Лист1!C47</f>
        <v>22</v>
      </c>
      <c r="D47">
        <f t="shared" si="0"/>
        <v>5</v>
      </c>
      <c r="E47">
        <f>Лист1!E47</f>
        <v>1</v>
      </c>
      <c r="F47">
        <f ca="1">Лист1!F47</f>
        <v>0.15804099999999999</v>
      </c>
      <c r="G47">
        <f ca="1">Лист1!G47</f>
        <v>8.9699399999999999E-2</v>
      </c>
      <c r="H47">
        <f ca="1">Лист1!H47</f>
        <v>0.36935099999999998</v>
      </c>
      <c r="I47">
        <f ca="1">Лист1!I47</f>
        <v>3.6935099999999997E-3</v>
      </c>
      <c r="J47">
        <f ca="1">Лист1!J47</f>
        <v>9.7086419999999993E-2</v>
      </c>
      <c r="K47">
        <f ca="1">Лист1!K47</f>
        <v>3.6935099999999997E-3</v>
      </c>
      <c r="L47">
        <f t="shared" ca="1" si="1"/>
        <v>0.11572944778553886</v>
      </c>
    </row>
    <row r="48" spans="2:12" x14ac:dyDescent="0.3">
      <c r="B48">
        <f>Лист1!B48</f>
        <v>5</v>
      </c>
      <c r="C48">
        <f>Лист1!C48</f>
        <v>23</v>
      </c>
      <c r="D48">
        <f t="shared" si="0"/>
        <v>5</v>
      </c>
      <c r="E48">
        <f>Лист1!E48</f>
        <v>1</v>
      </c>
      <c r="F48">
        <f ca="1">Лист1!F48</f>
        <v>0.15804099999999999</v>
      </c>
      <c r="G48">
        <f ca="1">Лист1!G48</f>
        <v>8.9699399999999999E-2</v>
      </c>
      <c r="H48">
        <f ca="1">Лист1!H48</f>
        <v>0.36935099999999998</v>
      </c>
      <c r="I48">
        <f ca="1">Лист1!I48</f>
        <v>3.6935099999999997E-3</v>
      </c>
      <c r="J48">
        <f ca="1">Лист1!J48</f>
        <v>9.7086419999999993E-2</v>
      </c>
      <c r="K48">
        <f ca="1">Лист1!K48</f>
        <v>3.6935099999999997E-3</v>
      </c>
      <c r="L48">
        <f t="shared" ca="1" si="1"/>
        <v>0.11572944778553886</v>
      </c>
    </row>
    <row r="49" spans="2:12" x14ac:dyDescent="0.3">
      <c r="B49">
        <f>Лист1!B49</f>
        <v>5</v>
      </c>
      <c r="C49">
        <f>Лист1!C49</f>
        <v>24</v>
      </c>
      <c r="D49">
        <f t="shared" si="0"/>
        <v>5</v>
      </c>
      <c r="E49">
        <f>Лист1!E49</f>
        <v>1</v>
      </c>
      <c r="F49">
        <f ca="1">Лист1!F49</f>
        <v>0.15804099999999999</v>
      </c>
      <c r="G49">
        <f ca="1">Лист1!G49</f>
        <v>8.9699399999999999E-2</v>
      </c>
      <c r="H49">
        <f ca="1">Лист1!H49</f>
        <v>0.36935099999999998</v>
      </c>
      <c r="I49">
        <f ca="1">Лист1!I49</f>
        <v>3.6935099999999997E-3</v>
      </c>
      <c r="J49">
        <f ca="1">Лист1!J49</f>
        <v>9.7086419999999993E-2</v>
      </c>
      <c r="K49">
        <f ca="1">Лист1!K49</f>
        <v>3.6935099999999997E-3</v>
      </c>
      <c r="L49">
        <f t="shared" ca="1" si="1"/>
        <v>0.11572944778553886</v>
      </c>
    </row>
    <row r="50" spans="2:12" x14ac:dyDescent="0.3">
      <c r="B50">
        <f>Лист1!B50</f>
        <v>5</v>
      </c>
      <c r="C50">
        <f>Лист1!C50</f>
        <v>25</v>
      </c>
      <c r="D50">
        <f t="shared" si="0"/>
        <v>5</v>
      </c>
      <c r="E50">
        <f>Лист1!E50</f>
        <v>1</v>
      </c>
      <c r="F50">
        <f ca="1">Лист1!F50</f>
        <v>0.15804099999999999</v>
      </c>
      <c r="G50">
        <f ca="1">Лист1!G50</f>
        <v>8.9699399999999999E-2</v>
      </c>
      <c r="H50">
        <f ca="1">Лист1!H50</f>
        <v>0.36935099999999998</v>
      </c>
      <c r="I50">
        <f ca="1">Лист1!I50</f>
        <v>3.6935099999999997E-3</v>
      </c>
      <c r="J50">
        <f ca="1">Лист1!J50</f>
        <v>9.7086419999999993E-2</v>
      </c>
      <c r="K50">
        <f ca="1">Лист1!K50</f>
        <v>3.6935099999999997E-3</v>
      </c>
      <c r="L50">
        <f t="shared" ca="1" si="1"/>
        <v>0.11572944778553886</v>
      </c>
    </row>
    <row r="51" spans="2:12" x14ac:dyDescent="0.3">
      <c r="B51">
        <f>Лист1!B51</f>
        <v>5</v>
      </c>
      <c r="C51">
        <f>Лист1!C51</f>
        <v>26</v>
      </c>
      <c r="D51">
        <f t="shared" si="0"/>
        <v>5</v>
      </c>
      <c r="E51">
        <f>Лист1!E51</f>
        <v>1</v>
      </c>
      <c r="F51">
        <f ca="1">Лист1!F51</f>
        <v>0.15804099999999999</v>
      </c>
      <c r="G51">
        <f ca="1">Лист1!G51</f>
        <v>8.9699399999999999E-2</v>
      </c>
      <c r="H51">
        <f ca="1">Лист1!H51</f>
        <v>0.36935099999999998</v>
      </c>
      <c r="I51">
        <f ca="1">Лист1!I51</f>
        <v>3.6935099999999997E-3</v>
      </c>
      <c r="J51">
        <f ca="1">Лист1!J51</f>
        <v>9.7086419999999993E-2</v>
      </c>
      <c r="K51">
        <f ca="1">Лист1!K51</f>
        <v>3.6935099999999997E-3</v>
      </c>
      <c r="L51">
        <f t="shared" ca="1" si="1"/>
        <v>0.11572944778553886</v>
      </c>
    </row>
    <row r="52" spans="2:12" x14ac:dyDescent="0.3">
      <c r="B52">
        <f>Лист1!B52</f>
        <v>5</v>
      </c>
      <c r="C52">
        <f>Лист1!C52</f>
        <v>27</v>
      </c>
      <c r="D52">
        <f t="shared" si="0"/>
        <v>5</v>
      </c>
      <c r="E52">
        <f>Лист1!E52</f>
        <v>1</v>
      </c>
      <c r="F52">
        <f ca="1">Лист1!F52</f>
        <v>0.15804099999999999</v>
      </c>
      <c r="G52">
        <f ca="1">Лист1!G52</f>
        <v>8.9699399999999999E-2</v>
      </c>
      <c r="H52">
        <f ca="1">Лист1!H52</f>
        <v>0.36935099999999998</v>
      </c>
      <c r="I52">
        <f ca="1">Лист1!I52</f>
        <v>3.6935099999999997E-3</v>
      </c>
      <c r="J52">
        <f ca="1">Лист1!J52</f>
        <v>9.7086419999999993E-2</v>
      </c>
      <c r="K52">
        <f ca="1">Лист1!K52</f>
        <v>3.6935099999999997E-3</v>
      </c>
      <c r="L52">
        <f t="shared" ca="1" si="1"/>
        <v>0.11572944778553886</v>
      </c>
    </row>
    <row r="53" spans="2:12" x14ac:dyDescent="0.3">
      <c r="B53">
        <f>Лист1!B53</f>
        <v>5</v>
      </c>
      <c r="C53">
        <f>Лист1!C53</f>
        <v>28</v>
      </c>
      <c r="D53">
        <f t="shared" si="0"/>
        <v>5</v>
      </c>
      <c r="E53">
        <f>Лист1!E53</f>
        <v>1</v>
      </c>
      <c r="F53">
        <f ca="1">Лист1!F53</f>
        <v>0.15804099999999999</v>
      </c>
      <c r="G53">
        <f ca="1">Лист1!G53</f>
        <v>8.9699399999999999E-2</v>
      </c>
      <c r="H53">
        <f ca="1">Лист1!H53</f>
        <v>0.36935099999999998</v>
      </c>
      <c r="I53">
        <f ca="1">Лист1!I53</f>
        <v>3.6935099999999997E-3</v>
      </c>
      <c r="J53">
        <f ca="1">Лист1!J53</f>
        <v>9.7086419999999993E-2</v>
      </c>
      <c r="K53">
        <f ca="1">Лист1!K53</f>
        <v>3.6935099999999997E-3</v>
      </c>
      <c r="L53">
        <f t="shared" ca="1" si="1"/>
        <v>0.11572944778553886</v>
      </c>
    </row>
    <row r="54" spans="2:12" x14ac:dyDescent="0.3">
      <c r="B54">
        <f>Лист1!B54</f>
        <v>5</v>
      </c>
      <c r="C54">
        <f>Лист1!C54</f>
        <v>29</v>
      </c>
      <c r="D54">
        <f t="shared" si="0"/>
        <v>5</v>
      </c>
      <c r="E54">
        <f>Лист1!E54</f>
        <v>1</v>
      </c>
      <c r="F54">
        <f ca="1">Лист1!F54</f>
        <v>0.15804099999999999</v>
      </c>
      <c r="G54">
        <f ca="1">Лист1!G54</f>
        <v>8.9699399999999999E-2</v>
      </c>
      <c r="H54">
        <f ca="1">Лист1!H54</f>
        <v>0.36935099999999998</v>
      </c>
      <c r="I54">
        <f ca="1">Лист1!I54</f>
        <v>3.6935099999999997E-3</v>
      </c>
      <c r="J54">
        <f ca="1">Лист1!J54</f>
        <v>9.7086419999999993E-2</v>
      </c>
      <c r="K54">
        <f ca="1">Лист1!K54</f>
        <v>3.6935099999999997E-3</v>
      </c>
      <c r="L54">
        <f t="shared" ca="1" si="1"/>
        <v>0.11572944778553886</v>
      </c>
    </row>
    <row r="55" spans="2:12" x14ac:dyDescent="0.3">
      <c r="B55">
        <f>Лист1!B55</f>
        <v>5</v>
      </c>
      <c r="C55">
        <f>Лист1!C55</f>
        <v>30</v>
      </c>
      <c r="D55">
        <f t="shared" si="0"/>
        <v>5</v>
      </c>
      <c r="E55">
        <f>Лист1!E55</f>
        <v>1</v>
      </c>
      <c r="F55">
        <f ca="1">Лист1!F55</f>
        <v>0.15804099999999999</v>
      </c>
      <c r="G55">
        <f ca="1">Лист1!G55</f>
        <v>8.9699399999999999E-2</v>
      </c>
      <c r="H55">
        <f ca="1">Лист1!H55</f>
        <v>0.36935099999999998</v>
      </c>
      <c r="I55">
        <f ca="1">Лист1!I55</f>
        <v>3.6935099999999997E-3</v>
      </c>
      <c r="J55">
        <f ca="1">Лист1!J55</f>
        <v>9.7086419999999993E-2</v>
      </c>
      <c r="K55">
        <f ca="1">Лист1!K55</f>
        <v>3.6935099999999997E-3</v>
      </c>
      <c r="L55">
        <f t="shared" ca="1" si="1"/>
        <v>0.11572944778553886</v>
      </c>
    </row>
    <row r="56" spans="2:12" x14ac:dyDescent="0.3">
      <c r="B56">
        <f>Лист1!B56</f>
        <v>5</v>
      </c>
      <c r="C56">
        <f>Лист1!C56</f>
        <v>31</v>
      </c>
      <c r="D56">
        <f t="shared" si="0"/>
        <v>5</v>
      </c>
      <c r="E56">
        <f>Лист1!E56</f>
        <v>1</v>
      </c>
      <c r="F56">
        <f ca="1">Лист1!F56</f>
        <v>0.15804099999999999</v>
      </c>
      <c r="G56">
        <f ca="1">Лист1!G56</f>
        <v>8.9699399999999999E-2</v>
      </c>
      <c r="H56">
        <f ca="1">Лист1!H56</f>
        <v>0.36935099999999998</v>
      </c>
      <c r="I56">
        <f ca="1">Лист1!I56</f>
        <v>3.6935099999999997E-3</v>
      </c>
      <c r="J56">
        <f ca="1">Лист1!J56</f>
        <v>9.7086419999999993E-2</v>
      </c>
      <c r="K56">
        <f ca="1">Лист1!K56</f>
        <v>3.6935099999999997E-3</v>
      </c>
      <c r="L56">
        <f t="shared" ca="1" si="1"/>
        <v>0.11572944778553886</v>
      </c>
    </row>
    <row r="57" spans="2:12" x14ac:dyDescent="0.3">
      <c r="B57">
        <f>Лист1!B57</f>
        <v>5</v>
      </c>
      <c r="C57">
        <f>Лист1!C57</f>
        <v>32</v>
      </c>
      <c r="D57">
        <f t="shared" si="0"/>
        <v>5</v>
      </c>
      <c r="E57">
        <f>Лист1!E57</f>
        <v>1</v>
      </c>
      <c r="F57">
        <f ca="1">Лист1!F57</f>
        <v>0.15804099999999999</v>
      </c>
      <c r="G57">
        <f ca="1">Лист1!G57</f>
        <v>8.9699399999999999E-2</v>
      </c>
      <c r="H57">
        <f ca="1">Лист1!H57</f>
        <v>0.36935099999999998</v>
      </c>
      <c r="I57">
        <f ca="1">Лист1!I57</f>
        <v>3.6935099999999997E-3</v>
      </c>
      <c r="J57">
        <f ca="1">Лист1!J57</f>
        <v>9.7086419999999993E-2</v>
      </c>
      <c r="K57">
        <f ca="1">Лист1!K57</f>
        <v>3.6935099999999997E-3</v>
      </c>
      <c r="L57">
        <f t="shared" ca="1" si="1"/>
        <v>0.11572944778553886</v>
      </c>
    </row>
    <row r="58" spans="2:12" x14ac:dyDescent="0.3">
      <c r="B58">
        <f>Лист1!B58</f>
        <v>5</v>
      </c>
      <c r="C58">
        <f>Лист1!C58</f>
        <v>33</v>
      </c>
      <c r="D58">
        <f t="shared" si="0"/>
        <v>5</v>
      </c>
      <c r="E58">
        <f>Лист1!E58</f>
        <v>1</v>
      </c>
      <c r="F58">
        <f ca="1">Лист1!F58</f>
        <v>0.15804099999999999</v>
      </c>
      <c r="G58">
        <f ca="1">Лист1!G58</f>
        <v>8.9699399999999999E-2</v>
      </c>
      <c r="H58">
        <f ca="1">Лист1!H58</f>
        <v>0.36935099999999998</v>
      </c>
      <c r="I58">
        <f ca="1">Лист1!I58</f>
        <v>3.6935099999999997E-3</v>
      </c>
      <c r="J58">
        <f ca="1">Лист1!J58</f>
        <v>9.7086419999999993E-2</v>
      </c>
      <c r="K58">
        <f ca="1">Лист1!K58</f>
        <v>3.6935099999999997E-3</v>
      </c>
      <c r="L58">
        <f t="shared" ca="1" si="1"/>
        <v>0.11572944778553886</v>
      </c>
    </row>
    <row r="59" spans="2:12" x14ac:dyDescent="0.3">
      <c r="B59">
        <f>Лист1!B59</f>
        <v>5</v>
      </c>
      <c r="C59">
        <f>Лист1!C59</f>
        <v>34</v>
      </c>
      <c r="D59">
        <f t="shared" si="0"/>
        <v>5</v>
      </c>
      <c r="E59">
        <f>Лист1!E59</f>
        <v>1</v>
      </c>
      <c r="F59">
        <f ca="1">Лист1!F59</f>
        <v>0.15804099999999999</v>
      </c>
      <c r="G59">
        <f ca="1">Лист1!G59</f>
        <v>8.9699399999999999E-2</v>
      </c>
      <c r="H59">
        <f ca="1">Лист1!H59</f>
        <v>0.36935099999999998</v>
      </c>
      <c r="I59">
        <f ca="1">Лист1!I59</f>
        <v>3.6935099999999997E-3</v>
      </c>
      <c r="J59">
        <f ca="1">Лист1!J59</f>
        <v>9.7086419999999993E-2</v>
      </c>
      <c r="K59">
        <f ca="1">Лист1!K59</f>
        <v>3.6935099999999997E-3</v>
      </c>
      <c r="L59">
        <f t="shared" ca="1" si="1"/>
        <v>0.11572944778553886</v>
      </c>
    </row>
    <row r="60" spans="2:12" x14ac:dyDescent="0.3">
      <c r="B60">
        <f>Лист1!B60</f>
        <v>5</v>
      </c>
      <c r="C60">
        <f>Лист1!C60</f>
        <v>35</v>
      </c>
      <c r="D60">
        <f t="shared" si="0"/>
        <v>5</v>
      </c>
      <c r="E60">
        <f>Лист1!E60</f>
        <v>1</v>
      </c>
      <c r="F60">
        <f ca="1">Лист1!F60</f>
        <v>0.15804099999999999</v>
      </c>
      <c r="G60">
        <f ca="1">Лист1!G60</f>
        <v>8.9699399999999999E-2</v>
      </c>
      <c r="H60">
        <f ca="1">Лист1!H60</f>
        <v>0.36935099999999998</v>
      </c>
      <c r="I60">
        <f ca="1">Лист1!I60</f>
        <v>3.6935099999999997E-3</v>
      </c>
      <c r="J60">
        <f ca="1">Лист1!J60</f>
        <v>9.7086419999999993E-2</v>
      </c>
      <c r="K60">
        <f ca="1">Лист1!K60</f>
        <v>3.6935099999999997E-3</v>
      </c>
      <c r="L60">
        <f t="shared" ca="1" si="1"/>
        <v>0.11572944778553886</v>
      </c>
    </row>
    <row r="61" spans="2:12" x14ac:dyDescent="0.3">
      <c r="B61">
        <f>Лист1!B61</f>
        <v>5</v>
      </c>
      <c r="C61">
        <f>Лист1!C61</f>
        <v>36</v>
      </c>
      <c r="D61">
        <f t="shared" si="0"/>
        <v>5</v>
      </c>
      <c r="E61">
        <f>Лист1!E61</f>
        <v>1</v>
      </c>
      <c r="F61">
        <f ca="1">Лист1!F61</f>
        <v>0.15804099999999999</v>
      </c>
      <c r="G61">
        <f ca="1">Лист1!G61</f>
        <v>8.9699399999999999E-2</v>
      </c>
      <c r="H61">
        <f ca="1">Лист1!H61</f>
        <v>0.36935099999999998</v>
      </c>
      <c r="I61">
        <f ca="1">Лист1!I61</f>
        <v>3.6935099999999997E-3</v>
      </c>
      <c r="J61">
        <f ca="1">Лист1!J61</f>
        <v>9.7086419999999993E-2</v>
      </c>
      <c r="K61">
        <f ca="1">Лист1!K61</f>
        <v>3.6935099999999997E-3</v>
      </c>
      <c r="L61">
        <f t="shared" ca="1" si="1"/>
        <v>0.11572944778553886</v>
      </c>
    </row>
    <row r="62" spans="2:12" x14ac:dyDescent="0.3">
      <c r="B62">
        <f>Лист1!B62</f>
        <v>5</v>
      </c>
      <c r="C62">
        <f>Лист1!C62</f>
        <v>37</v>
      </c>
      <c r="D62">
        <f t="shared" si="0"/>
        <v>5</v>
      </c>
      <c r="E62">
        <f>Лист1!E62</f>
        <v>1</v>
      </c>
      <c r="F62">
        <f ca="1">Лист1!F62</f>
        <v>0.15804099999999999</v>
      </c>
      <c r="G62">
        <f ca="1">Лист1!G62</f>
        <v>8.9699399999999999E-2</v>
      </c>
      <c r="H62">
        <f ca="1">Лист1!H62</f>
        <v>0.36935099999999998</v>
      </c>
      <c r="I62">
        <f ca="1">Лист1!I62</f>
        <v>3.6935099999999997E-3</v>
      </c>
      <c r="J62">
        <f ca="1">Лист1!J62</f>
        <v>9.7086419999999993E-2</v>
      </c>
      <c r="K62">
        <f ca="1">Лист1!K62</f>
        <v>3.6935099999999997E-3</v>
      </c>
      <c r="L62">
        <f t="shared" ca="1" si="1"/>
        <v>0.11572944778553886</v>
      </c>
    </row>
    <row r="63" spans="2:12" x14ac:dyDescent="0.3">
      <c r="B63">
        <f>Лист1!B63</f>
        <v>5</v>
      </c>
      <c r="C63">
        <f>Лист1!C63</f>
        <v>38</v>
      </c>
      <c r="D63">
        <f t="shared" si="0"/>
        <v>5</v>
      </c>
      <c r="E63">
        <f>Лист1!E63</f>
        <v>1</v>
      </c>
      <c r="F63">
        <f ca="1">Лист1!F63</f>
        <v>0.15804099999999999</v>
      </c>
      <c r="G63">
        <f ca="1">Лист1!G63</f>
        <v>8.9699399999999999E-2</v>
      </c>
      <c r="H63">
        <f ca="1">Лист1!H63</f>
        <v>0.36935099999999998</v>
      </c>
      <c r="I63">
        <f ca="1">Лист1!I63</f>
        <v>3.6935099999999997E-3</v>
      </c>
      <c r="J63">
        <f ca="1">Лист1!J63</f>
        <v>9.7086419999999993E-2</v>
      </c>
      <c r="K63">
        <f ca="1">Лист1!K63</f>
        <v>3.6935099999999997E-3</v>
      </c>
      <c r="L63">
        <f t="shared" ca="1" si="1"/>
        <v>0.11572944778553886</v>
      </c>
    </row>
    <row r="64" spans="2:12" x14ac:dyDescent="0.3">
      <c r="B64">
        <f>Лист1!B64</f>
        <v>5</v>
      </c>
      <c r="C64">
        <f>Лист1!C64</f>
        <v>39</v>
      </c>
      <c r="D64">
        <f t="shared" si="0"/>
        <v>5</v>
      </c>
      <c r="E64">
        <f>Лист1!E64</f>
        <v>1</v>
      </c>
      <c r="F64">
        <f ca="1">Лист1!F64</f>
        <v>0.15804099999999999</v>
      </c>
      <c r="G64">
        <f ca="1">Лист1!G64</f>
        <v>8.9699399999999999E-2</v>
      </c>
      <c r="H64">
        <f ca="1">Лист1!H64</f>
        <v>0.36935099999999998</v>
      </c>
      <c r="I64">
        <f ca="1">Лист1!I64</f>
        <v>3.6935099999999997E-3</v>
      </c>
      <c r="J64">
        <f ca="1">Лист1!J64</f>
        <v>9.7086419999999993E-2</v>
      </c>
      <c r="K64">
        <f ca="1">Лист1!K64</f>
        <v>3.6935099999999997E-3</v>
      </c>
      <c r="L64">
        <f t="shared" ca="1" si="1"/>
        <v>0.11572944778553883</v>
      </c>
    </row>
    <row r="65" spans="2:12" x14ac:dyDescent="0.3">
      <c r="B65">
        <f>Лист1!B65</f>
        <v>5</v>
      </c>
      <c r="C65">
        <f>Лист1!C65</f>
        <v>40</v>
      </c>
      <c r="D65">
        <f t="shared" si="0"/>
        <v>5</v>
      </c>
      <c r="E65">
        <f>Лист1!E65</f>
        <v>1</v>
      </c>
      <c r="F65">
        <f ca="1">Лист1!F65</f>
        <v>0.15804099999999999</v>
      </c>
      <c r="G65">
        <f ca="1">Лист1!G65</f>
        <v>8.9699399999999999E-2</v>
      </c>
      <c r="H65">
        <f ca="1">Лист1!H65</f>
        <v>0.36935099999999998</v>
      </c>
      <c r="I65">
        <f ca="1">Лист1!I65</f>
        <v>3.6935099999999997E-3</v>
      </c>
      <c r="J65">
        <f ca="1">Лист1!J65</f>
        <v>9.7086419999999993E-2</v>
      </c>
      <c r="K65">
        <f ca="1">Лист1!K65</f>
        <v>3.6935099999999997E-3</v>
      </c>
      <c r="L65">
        <f t="shared" ca="1" si="1"/>
        <v>0.11572944778553883</v>
      </c>
    </row>
    <row r="66" spans="2:12" x14ac:dyDescent="0.3">
      <c r="B66">
        <f>Лист1!B66</f>
        <v>5</v>
      </c>
      <c r="C66">
        <f>Лист1!C66</f>
        <v>41</v>
      </c>
      <c r="D66">
        <f t="shared" si="0"/>
        <v>5</v>
      </c>
      <c r="E66">
        <f>Лист1!E66</f>
        <v>1</v>
      </c>
      <c r="F66">
        <f ca="1">Лист1!F66</f>
        <v>0.15804099999999999</v>
      </c>
      <c r="G66">
        <f ca="1">Лист1!G66</f>
        <v>8.9699399999999999E-2</v>
      </c>
      <c r="H66">
        <f ca="1">Лист1!H66</f>
        <v>0.36935099999999998</v>
      </c>
      <c r="I66">
        <f ca="1">Лист1!I66</f>
        <v>3.6935099999999997E-3</v>
      </c>
      <c r="J66">
        <f ca="1">Лист1!J66</f>
        <v>9.7086419999999993E-2</v>
      </c>
      <c r="K66">
        <f ca="1">Лист1!K66</f>
        <v>3.6935099999999997E-3</v>
      </c>
      <c r="L66">
        <f t="shared" ca="1" si="1"/>
        <v>0.11572944778553883</v>
      </c>
    </row>
    <row r="67" spans="2:12" x14ac:dyDescent="0.3">
      <c r="B67">
        <f>Лист1!B67</f>
        <v>5</v>
      </c>
      <c r="C67">
        <f>Лист1!C67</f>
        <v>42</v>
      </c>
      <c r="D67">
        <f t="shared" si="0"/>
        <v>5</v>
      </c>
      <c r="E67">
        <f>Лист1!E67</f>
        <v>1</v>
      </c>
      <c r="F67">
        <f ca="1">Лист1!F67</f>
        <v>0.15804099999999999</v>
      </c>
      <c r="G67">
        <f ca="1">Лист1!G67</f>
        <v>8.9699399999999999E-2</v>
      </c>
      <c r="H67">
        <f ca="1">Лист1!H67</f>
        <v>0.36935099999999998</v>
      </c>
      <c r="I67">
        <f ca="1">Лист1!I67</f>
        <v>3.6935099999999997E-3</v>
      </c>
      <c r="J67">
        <f ca="1">Лист1!J67</f>
        <v>9.7086419999999993E-2</v>
      </c>
      <c r="K67">
        <f ca="1">Лист1!K67</f>
        <v>3.6935099999999997E-3</v>
      </c>
      <c r="L67">
        <f t="shared" ca="1" si="1"/>
        <v>0.11572944778553883</v>
      </c>
    </row>
    <row r="68" spans="2:12" x14ac:dyDescent="0.3">
      <c r="B68">
        <f>Лист1!B68</f>
        <v>5</v>
      </c>
      <c r="C68">
        <f>Лист1!C68</f>
        <v>43</v>
      </c>
      <c r="D68">
        <f t="shared" si="0"/>
        <v>5</v>
      </c>
      <c r="E68">
        <f>Лист1!E68</f>
        <v>1</v>
      </c>
      <c r="F68">
        <f ca="1">Лист1!F68</f>
        <v>0.15804099999999999</v>
      </c>
      <c r="G68">
        <f ca="1">Лист1!G68</f>
        <v>8.9699399999999999E-2</v>
      </c>
      <c r="H68">
        <f ca="1">Лист1!H68</f>
        <v>0.36935099999999998</v>
      </c>
      <c r="I68">
        <f ca="1">Лист1!I68</f>
        <v>3.6935099999999997E-3</v>
      </c>
      <c r="J68">
        <f ca="1">Лист1!J68</f>
        <v>9.7086419999999993E-2</v>
      </c>
      <c r="K68">
        <f ca="1">Лист1!K68</f>
        <v>3.6935099999999997E-3</v>
      </c>
      <c r="L68">
        <f t="shared" ca="1" si="1"/>
        <v>0.11572944778553883</v>
      </c>
    </row>
    <row r="69" spans="2:12" x14ac:dyDescent="0.3">
      <c r="B69">
        <f>Лист1!B69</f>
        <v>5</v>
      </c>
      <c r="C69">
        <f>Лист1!C69</f>
        <v>44</v>
      </c>
      <c r="D69">
        <f t="shared" si="0"/>
        <v>5</v>
      </c>
      <c r="E69">
        <f>Лист1!E69</f>
        <v>1</v>
      </c>
      <c r="F69">
        <f ca="1">Лист1!F69</f>
        <v>0.15804099999999999</v>
      </c>
      <c r="G69">
        <f ca="1">Лист1!G69</f>
        <v>8.9699399999999999E-2</v>
      </c>
      <c r="H69">
        <f ca="1">Лист1!H69</f>
        <v>0.36935099999999998</v>
      </c>
      <c r="I69">
        <f ca="1">Лист1!I69</f>
        <v>3.6935099999999997E-3</v>
      </c>
      <c r="J69">
        <f ca="1">Лист1!J69</f>
        <v>9.7086419999999993E-2</v>
      </c>
      <c r="K69">
        <f ca="1">Лист1!K69</f>
        <v>3.6935099999999997E-3</v>
      </c>
      <c r="L69">
        <f t="shared" ca="1" si="1"/>
        <v>0.11572944778553883</v>
      </c>
    </row>
    <row r="70" spans="2:12" x14ac:dyDescent="0.3">
      <c r="B70">
        <f>Лист1!B70</f>
        <v>5</v>
      </c>
      <c r="C70">
        <f>Лист1!C70</f>
        <v>45</v>
      </c>
      <c r="D70">
        <f t="shared" si="0"/>
        <v>5</v>
      </c>
      <c r="E70">
        <f>Лист1!E70</f>
        <v>1</v>
      </c>
      <c r="F70">
        <f ca="1">Лист1!F70</f>
        <v>0.15804099999999999</v>
      </c>
      <c r="G70">
        <f ca="1">Лист1!G70</f>
        <v>8.9699399999999999E-2</v>
      </c>
      <c r="H70">
        <f ca="1">Лист1!H70</f>
        <v>0.36935099999999998</v>
      </c>
      <c r="I70">
        <f ca="1">Лист1!I70</f>
        <v>3.6935099999999997E-3</v>
      </c>
      <c r="J70">
        <f ca="1">Лист1!J70</f>
        <v>9.7086419999999993E-2</v>
      </c>
      <c r="K70">
        <f ca="1">Лист1!K70</f>
        <v>3.6935099999999997E-3</v>
      </c>
      <c r="L70">
        <f t="shared" ca="1" si="1"/>
        <v>0.11572944778553883</v>
      </c>
    </row>
    <row r="71" spans="2:12" x14ac:dyDescent="0.3">
      <c r="B71">
        <f>Лист1!B71</f>
        <v>5</v>
      </c>
      <c r="C71">
        <f>Лист1!C71</f>
        <v>46</v>
      </c>
      <c r="D71">
        <f t="shared" si="0"/>
        <v>5</v>
      </c>
      <c r="E71">
        <f>Лист1!E71</f>
        <v>1</v>
      </c>
      <c r="F71">
        <f ca="1">Лист1!F71</f>
        <v>0.15804099999999999</v>
      </c>
      <c r="G71">
        <f ca="1">Лист1!G71</f>
        <v>8.9699399999999999E-2</v>
      </c>
      <c r="H71">
        <f ca="1">Лист1!H71</f>
        <v>0.36935099999999998</v>
      </c>
      <c r="I71">
        <f ca="1">Лист1!I71</f>
        <v>3.6935099999999997E-3</v>
      </c>
      <c r="J71">
        <f ca="1">Лист1!J71</f>
        <v>9.7086419999999993E-2</v>
      </c>
      <c r="K71">
        <f ca="1">Лист1!K71</f>
        <v>3.6935099999999997E-3</v>
      </c>
      <c r="L71">
        <f t="shared" ca="1" si="1"/>
        <v>0.11572944778553883</v>
      </c>
    </row>
    <row r="72" spans="2:12" x14ac:dyDescent="0.3">
      <c r="B72">
        <f>Лист1!B72</f>
        <v>5</v>
      </c>
      <c r="C72">
        <f>Лист1!C72</f>
        <v>47</v>
      </c>
      <c r="D72">
        <f t="shared" si="0"/>
        <v>5</v>
      </c>
      <c r="E72">
        <f>Лист1!E72</f>
        <v>1</v>
      </c>
      <c r="F72">
        <f ca="1">Лист1!F72</f>
        <v>0.15804099999999999</v>
      </c>
      <c r="G72">
        <f ca="1">Лист1!G72</f>
        <v>8.9699399999999999E-2</v>
      </c>
      <c r="H72">
        <f ca="1">Лист1!H72</f>
        <v>0.36935099999999998</v>
      </c>
      <c r="I72">
        <f ca="1">Лист1!I72</f>
        <v>3.6935099999999997E-3</v>
      </c>
      <c r="J72">
        <f ca="1">Лист1!J72</f>
        <v>9.7086419999999993E-2</v>
      </c>
      <c r="K72">
        <f ca="1">Лист1!K72</f>
        <v>3.6935099999999997E-3</v>
      </c>
      <c r="L72">
        <f t="shared" ca="1" si="1"/>
        <v>0.11572944778553883</v>
      </c>
    </row>
    <row r="73" spans="2:12" x14ac:dyDescent="0.3">
      <c r="B73">
        <f>Лист1!B73</f>
        <v>5</v>
      </c>
      <c r="C73">
        <f>Лист1!C73</f>
        <v>48</v>
      </c>
      <c r="D73">
        <f t="shared" si="0"/>
        <v>5</v>
      </c>
      <c r="E73">
        <f>Лист1!E73</f>
        <v>1</v>
      </c>
      <c r="F73">
        <f ca="1">Лист1!F73</f>
        <v>0.15804099999999999</v>
      </c>
      <c r="G73">
        <f ca="1">Лист1!G73</f>
        <v>8.9699399999999999E-2</v>
      </c>
      <c r="H73">
        <f ca="1">Лист1!H73</f>
        <v>0.36935099999999998</v>
      </c>
      <c r="I73">
        <f ca="1">Лист1!I73</f>
        <v>3.6935099999999997E-3</v>
      </c>
      <c r="J73">
        <f ca="1">Лист1!J73</f>
        <v>9.7086419999999993E-2</v>
      </c>
      <c r="K73">
        <f ca="1">Лист1!K73</f>
        <v>3.6935099999999997E-3</v>
      </c>
      <c r="L73">
        <f t="shared" ca="1" si="1"/>
        <v>0.11572944778553883</v>
      </c>
    </row>
    <row r="74" spans="2:12" x14ac:dyDescent="0.3">
      <c r="B74">
        <f>Лист1!B74</f>
        <v>5</v>
      </c>
      <c r="C74">
        <f>Лист1!C74</f>
        <v>49</v>
      </c>
      <c r="D74">
        <f t="shared" si="0"/>
        <v>5</v>
      </c>
      <c r="E74">
        <f>Лист1!E74</f>
        <v>1</v>
      </c>
      <c r="F74">
        <f ca="1">Лист1!F74</f>
        <v>0.15804099999999999</v>
      </c>
      <c r="G74">
        <f ca="1">Лист1!G74</f>
        <v>8.9699399999999999E-2</v>
      </c>
      <c r="H74">
        <f ca="1">Лист1!H74</f>
        <v>0.36935099999999998</v>
      </c>
      <c r="I74">
        <f ca="1">Лист1!I74</f>
        <v>3.6935099999999997E-3</v>
      </c>
      <c r="J74">
        <f ca="1">Лист1!J74</f>
        <v>9.7086419999999993E-2</v>
      </c>
      <c r="K74">
        <f ca="1">Лист1!K74</f>
        <v>3.6935099999999997E-3</v>
      </c>
      <c r="L74">
        <f t="shared" ca="1" si="1"/>
        <v>0.11572944778553883</v>
      </c>
    </row>
    <row r="75" spans="2:12" x14ac:dyDescent="0.3">
      <c r="B75">
        <f>Лист1!B75</f>
        <v>5</v>
      </c>
      <c r="C75">
        <f>Лист1!C75</f>
        <v>50</v>
      </c>
      <c r="D75">
        <f t="shared" si="0"/>
        <v>5</v>
      </c>
      <c r="E75">
        <f>Лист1!E75</f>
        <v>1</v>
      </c>
      <c r="F75">
        <f ca="1">Лист1!F75</f>
        <v>0.15804099999999999</v>
      </c>
      <c r="G75">
        <f ca="1">Лист1!G75</f>
        <v>8.9699399999999999E-2</v>
      </c>
      <c r="H75">
        <f ca="1">Лист1!H75</f>
        <v>0.36935099999999998</v>
      </c>
      <c r="I75">
        <f ca="1">Лист1!I75</f>
        <v>3.6935099999999997E-3</v>
      </c>
      <c r="J75">
        <f ca="1">Лист1!J75</f>
        <v>9.7086419999999993E-2</v>
      </c>
      <c r="K75">
        <f ca="1">Лист1!K75</f>
        <v>3.6935099999999997E-3</v>
      </c>
      <c r="L75">
        <f t="shared" ca="1" si="1"/>
        <v>0.11572944778553883</v>
      </c>
    </row>
    <row r="76" spans="2:12" x14ac:dyDescent="0.3">
      <c r="B76">
        <f>Лист1!B76</f>
        <v>5</v>
      </c>
      <c r="C76">
        <f>Лист1!C76</f>
        <v>51</v>
      </c>
      <c r="D76">
        <f t="shared" si="0"/>
        <v>5</v>
      </c>
      <c r="E76">
        <f>Лист1!E76</f>
        <v>1</v>
      </c>
      <c r="F76">
        <f ca="1">Лист1!F76</f>
        <v>0.15804099999999999</v>
      </c>
      <c r="G76">
        <f ca="1">Лист1!G76</f>
        <v>8.9699399999999999E-2</v>
      </c>
      <c r="H76">
        <f ca="1">Лист1!H76</f>
        <v>0.36935099999999998</v>
      </c>
      <c r="I76">
        <f ca="1">Лист1!I76</f>
        <v>3.6935099999999997E-3</v>
      </c>
      <c r="J76">
        <f ca="1">Лист1!J76</f>
        <v>9.7086419999999993E-2</v>
      </c>
      <c r="K76">
        <f ca="1">Лист1!K76</f>
        <v>3.6935099999999997E-3</v>
      </c>
      <c r="L76">
        <f t="shared" ca="1" si="1"/>
        <v>0.11572944778553884</v>
      </c>
    </row>
    <row r="77" spans="2:12" x14ac:dyDescent="0.3">
      <c r="B77">
        <f>Лист1!B77</f>
        <v>5</v>
      </c>
      <c r="C77">
        <f>Лист1!C77</f>
        <v>52</v>
      </c>
      <c r="D77">
        <f t="shared" si="0"/>
        <v>5</v>
      </c>
      <c r="E77">
        <f>Лист1!E77</f>
        <v>1</v>
      </c>
      <c r="F77">
        <f ca="1">Лист1!F77</f>
        <v>0.15804099999999999</v>
      </c>
      <c r="G77">
        <f ca="1">Лист1!G77</f>
        <v>8.9699399999999999E-2</v>
      </c>
      <c r="H77">
        <f ca="1">Лист1!H77</f>
        <v>0.36935099999999998</v>
      </c>
      <c r="I77">
        <f ca="1">Лист1!I77</f>
        <v>3.6935099999999997E-3</v>
      </c>
      <c r="J77">
        <f ca="1">Лист1!J77</f>
        <v>9.7086419999999993E-2</v>
      </c>
      <c r="K77">
        <f ca="1">Лист1!K77</f>
        <v>3.6935099999999997E-3</v>
      </c>
      <c r="L77">
        <f t="shared" ca="1" si="1"/>
        <v>0.11572944778553884</v>
      </c>
    </row>
    <row r="78" spans="2:12" x14ac:dyDescent="0.3">
      <c r="B78">
        <f>Лист1!B78</f>
        <v>5</v>
      </c>
      <c r="C78">
        <f>Лист1!C78</f>
        <v>53</v>
      </c>
      <c r="D78">
        <f t="shared" si="0"/>
        <v>5</v>
      </c>
      <c r="E78">
        <f>Лист1!E78</f>
        <v>1</v>
      </c>
      <c r="F78">
        <f ca="1">Лист1!F78</f>
        <v>0.15804099999999999</v>
      </c>
      <c r="G78">
        <f ca="1">Лист1!G78</f>
        <v>8.9699399999999999E-2</v>
      </c>
      <c r="H78">
        <f ca="1">Лист1!H78</f>
        <v>0.36935099999999998</v>
      </c>
      <c r="I78">
        <f ca="1">Лист1!I78</f>
        <v>3.6935099999999997E-3</v>
      </c>
      <c r="J78">
        <f ca="1">Лист1!J78</f>
        <v>9.7086419999999993E-2</v>
      </c>
      <c r="K78">
        <f ca="1">Лист1!K78</f>
        <v>3.6935099999999997E-3</v>
      </c>
      <c r="L78">
        <f t="shared" ca="1" si="1"/>
        <v>0.11572944778553886</v>
      </c>
    </row>
    <row r="79" spans="2:12" x14ac:dyDescent="0.3">
      <c r="B79">
        <f>Лист1!B79</f>
        <v>5</v>
      </c>
      <c r="C79">
        <f>Лист1!C79</f>
        <v>54</v>
      </c>
      <c r="D79">
        <f t="shared" si="0"/>
        <v>5</v>
      </c>
      <c r="E79">
        <f>Лист1!E79</f>
        <v>1</v>
      </c>
      <c r="F79">
        <f ca="1">Лист1!F79</f>
        <v>0.15804099999999999</v>
      </c>
      <c r="G79">
        <f ca="1">Лист1!G79</f>
        <v>8.9699399999999999E-2</v>
      </c>
      <c r="H79">
        <f ca="1">Лист1!H79</f>
        <v>0.36935099999999998</v>
      </c>
      <c r="I79">
        <f ca="1">Лист1!I79</f>
        <v>3.6935099999999997E-3</v>
      </c>
      <c r="J79">
        <f ca="1">Лист1!J79</f>
        <v>9.7086419999999993E-2</v>
      </c>
      <c r="K79">
        <f ca="1">Лист1!K79</f>
        <v>3.6935099999999997E-3</v>
      </c>
      <c r="L79">
        <f t="shared" ca="1" si="1"/>
        <v>0.11572944778553886</v>
      </c>
    </row>
    <row r="80" spans="2:12" x14ac:dyDescent="0.3">
      <c r="B80">
        <f>Лист1!B80</f>
        <v>5</v>
      </c>
      <c r="C80">
        <f>Лист1!C80</f>
        <v>55</v>
      </c>
      <c r="D80">
        <f t="shared" si="0"/>
        <v>5</v>
      </c>
      <c r="E80">
        <f>Лист1!E80</f>
        <v>1</v>
      </c>
      <c r="F80">
        <f ca="1">Лист1!F80</f>
        <v>0.15804099999999999</v>
      </c>
      <c r="G80">
        <f ca="1">Лист1!G80</f>
        <v>8.9699399999999999E-2</v>
      </c>
      <c r="H80">
        <f ca="1">Лист1!H80</f>
        <v>0.36935099999999998</v>
      </c>
      <c r="I80">
        <f ca="1">Лист1!I80</f>
        <v>3.6935099999999997E-3</v>
      </c>
      <c r="J80">
        <f ca="1">Лист1!J80</f>
        <v>9.7086419999999993E-2</v>
      </c>
      <c r="K80">
        <f ca="1">Лист1!K80</f>
        <v>3.6935099999999997E-3</v>
      </c>
      <c r="L80">
        <f t="shared" ca="1" si="1"/>
        <v>0.11572944778553886</v>
      </c>
    </row>
    <row r="81" spans="2:12" x14ac:dyDescent="0.3">
      <c r="B81">
        <f>Лист1!B81</f>
        <v>5</v>
      </c>
      <c r="C81">
        <f>Лист1!C81</f>
        <v>56</v>
      </c>
      <c r="D81">
        <f t="shared" si="0"/>
        <v>5</v>
      </c>
      <c r="E81">
        <f>Лист1!E81</f>
        <v>1</v>
      </c>
      <c r="F81">
        <f ca="1">Лист1!F81</f>
        <v>0.15804099999999999</v>
      </c>
      <c r="G81">
        <f ca="1">Лист1!G81</f>
        <v>8.9699399999999999E-2</v>
      </c>
      <c r="H81">
        <f ca="1">Лист1!H81</f>
        <v>0.36935099999999998</v>
      </c>
      <c r="I81">
        <f ca="1">Лист1!I81</f>
        <v>3.6935099999999997E-3</v>
      </c>
      <c r="J81">
        <f ca="1">Лист1!J81</f>
        <v>9.7086419999999993E-2</v>
      </c>
      <c r="K81">
        <f ca="1">Лист1!K81</f>
        <v>3.6935099999999997E-3</v>
      </c>
      <c r="L81">
        <f t="shared" ca="1" si="1"/>
        <v>0.11572944778553886</v>
      </c>
    </row>
    <row r="82" spans="2:12" x14ac:dyDescent="0.3">
      <c r="B82">
        <f>Лист1!B82</f>
        <v>5</v>
      </c>
      <c r="C82">
        <f>Лист1!C82</f>
        <v>57</v>
      </c>
      <c r="D82">
        <f t="shared" si="0"/>
        <v>5</v>
      </c>
      <c r="E82">
        <f>Лист1!E82</f>
        <v>1</v>
      </c>
      <c r="F82">
        <f ca="1">Лист1!F82</f>
        <v>0.15804099999999999</v>
      </c>
      <c r="G82">
        <f ca="1">Лист1!G82</f>
        <v>8.9699399999999999E-2</v>
      </c>
      <c r="H82">
        <f ca="1">Лист1!H82</f>
        <v>0.36935099999999998</v>
      </c>
      <c r="I82">
        <f ca="1">Лист1!I82</f>
        <v>3.6935099999999997E-3</v>
      </c>
      <c r="J82">
        <f ca="1">Лист1!J82</f>
        <v>9.7086419999999993E-2</v>
      </c>
      <c r="K82">
        <f ca="1">Лист1!K82</f>
        <v>3.6935099999999997E-3</v>
      </c>
      <c r="L82">
        <f t="shared" ca="1" si="1"/>
        <v>0.11572944778553886</v>
      </c>
    </row>
    <row r="83" spans="2:12" x14ac:dyDescent="0.3">
      <c r="B83">
        <f>Лист1!B83</f>
        <v>5</v>
      </c>
      <c r="C83">
        <f>Лист1!C83</f>
        <v>58</v>
      </c>
      <c r="D83">
        <f t="shared" si="0"/>
        <v>5</v>
      </c>
      <c r="E83">
        <f>Лист1!E83</f>
        <v>1</v>
      </c>
      <c r="F83">
        <f ca="1">Лист1!F83</f>
        <v>0.15804099999999999</v>
      </c>
      <c r="G83">
        <f ca="1">Лист1!G83</f>
        <v>8.9699399999999999E-2</v>
      </c>
      <c r="H83">
        <f ca="1">Лист1!H83</f>
        <v>0.36935099999999998</v>
      </c>
      <c r="I83">
        <f ca="1">Лист1!I83</f>
        <v>3.6935099999999997E-3</v>
      </c>
      <c r="J83">
        <f ca="1">Лист1!J83</f>
        <v>9.7086419999999993E-2</v>
      </c>
      <c r="K83">
        <f ca="1">Лист1!K83</f>
        <v>3.6935099999999997E-3</v>
      </c>
      <c r="L83">
        <f t="shared" ca="1" si="1"/>
        <v>0.11572944778553886</v>
      </c>
    </row>
    <row r="84" spans="2:12" x14ac:dyDescent="0.3">
      <c r="B84">
        <f>Лист1!B84</f>
        <v>5</v>
      </c>
      <c r="C84">
        <f>Лист1!C84</f>
        <v>59</v>
      </c>
      <c r="D84">
        <f t="shared" si="0"/>
        <v>5</v>
      </c>
      <c r="E84">
        <f>Лист1!E84</f>
        <v>1</v>
      </c>
      <c r="F84">
        <f ca="1">Лист1!F84</f>
        <v>0.15804099999999999</v>
      </c>
      <c r="G84">
        <f ca="1">Лист1!G84</f>
        <v>8.9699399999999999E-2</v>
      </c>
      <c r="H84">
        <f ca="1">Лист1!H84</f>
        <v>0.36935099999999998</v>
      </c>
      <c r="I84">
        <f ca="1">Лист1!I84</f>
        <v>3.6935099999999997E-3</v>
      </c>
      <c r="J84">
        <f ca="1">Лист1!J84</f>
        <v>9.7086419999999993E-2</v>
      </c>
      <c r="K84">
        <f ca="1">Лист1!K84</f>
        <v>3.6935099999999997E-3</v>
      </c>
      <c r="L84">
        <f t="shared" ca="1" si="1"/>
        <v>0.11572944778553886</v>
      </c>
    </row>
    <row r="85" spans="2:12" x14ac:dyDescent="0.3">
      <c r="B85">
        <f>Лист1!B85</f>
        <v>0</v>
      </c>
      <c r="C85">
        <f>Лист1!C85</f>
        <v>60</v>
      </c>
      <c r="D85">
        <f t="shared" si="0"/>
        <v>0</v>
      </c>
      <c r="E85">
        <f>Лист1!E85</f>
        <v>1</v>
      </c>
      <c r="F85">
        <f ca="1">Лист1!F85</f>
        <v>0.15804099999999999</v>
      </c>
      <c r="G85">
        <f ca="1">Лист1!G85</f>
        <v>8.9699399999999999E-2</v>
      </c>
      <c r="H85">
        <f ca="1">Лист1!H85</f>
        <v>0.36935099999999998</v>
      </c>
      <c r="I85">
        <f ca="1">Лист1!I85</f>
        <v>3.6935099999999997E-3</v>
      </c>
      <c r="J85">
        <f ca="1">Лист1!J85</f>
        <v>9.5239665000000001E-2</v>
      </c>
      <c r="K85">
        <f ca="1">Лист1!K85</f>
        <v>1.8467549999999998E-3</v>
      </c>
      <c r="L85">
        <f t="shared" ca="1" si="1"/>
        <v>0</v>
      </c>
    </row>
    <row r="87" spans="2:12" x14ac:dyDescent="0.3">
      <c r="L87">
        <f ca="1">MAX(L25:L85)/2.5</f>
        <v>4.6291779114215545E-2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Карта модели</vt:lpstr>
      <vt:lpstr>Лист1</vt:lpstr>
      <vt:lpstr>ВВЭР</vt:lpstr>
      <vt:lpstr>РБМК</vt:lpstr>
      <vt:lpstr>Лист3</vt:lpstr>
      <vt:lpstr>Лист2</vt:lpstr>
      <vt:lpstr>ВВЭР!Data</vt:lpstr>
      <vt:lpstr>РБМК!Data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Александр Ястребов</cp:lastModifiedBy>
  <dcterms:created xsi:type="dcterms:W3CDTF">2022-02-27T16:03:28Z</dcterms:created>
  <dcterms:modified xsi:type="dcterms:W3CDTF">2024-04-15T09:14:40Z</dcterms:modified>
</cp:coreProperties>
</file>