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<sst xmlns="http://schemas.openxmlformats.org/spreadsheetml/2006/main" count="56" uniqueCount="30">
  <si>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</si>
  <si>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</si>
  <si>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</si>
  <si>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</si>
  <si>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</si>
  <si>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</si>
  <si>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</si>
  <si>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</si>
  <si>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</si>
  <si>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</si>
  <si>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</si>
  <si>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</si>
  <si>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</si>
  <si>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</si>
  <si>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</si>
  <si>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</si>
  <si>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</si>
  <si>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</si>
  <si>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</si>
  <si>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</si>
  <si>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</si>
  <si>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</si>
  <si>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</si>
  <si>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</si>
  <si>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</si>
  <si>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</si>
  <si>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</si>
  <si>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</si>
  <si>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</si>
  <si>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NT3285-P11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</si>
</sst>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164" fontId="3" fillId="0" borderId="4" xfId="0" applyNumberFormat="1" applyFont="1" applyBorder="1"/>
    <xf numFmtId="164" fontId="3" fillId="0" borderId="30" xfId="0" applyNumberFormat="1" applyFont="1" applyBorder="1"/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17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75</xdr:col>
      <xdr:colOff>126724</xdr:colOff>
      <xdr:row>91</xdr:row>
      <xdr:rowOff>9111</xdr:rowOff>
    </xdr:to>
    <xdr:pic>
      <xdr:nvPicPr>
        <xdr:cNvPr id="64" name="図 1" descr="NT3285-P11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35" y="1037810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92</xdr:row>
      <xdr:rowOff>57979</xdr:rowOff>
    </xdr:from>
    <xdr:to>
      <xdr:col>75</xdr:col>
      <xdr:colOff>126724</xdr:colOff>
      <xdr:row>130</xdr:row>
      <xdr:rowOff>67089</xdr:rowOff>
    </xdr:to>
    <xdr:pic>
      <xdr:nvPicPr>
        <xdr:cNvPr id="65" name="図 2" descr="NT3285-P11図面2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35" y="1818860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115" zoomScaleNormal="65" zoomScaleSheetLayoutView="115" workbookViewId="0">
      <selection activeCell="CC71" sqref="CC71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7" t="s">
        <v>21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9">
        <v>1</v>
      </c>
      <c r="BS1" s="80"/>
      <c r="BT1" s="80"/>
      <c r="BU1" s="80" t="s">
        <v>0</v>
      </c>
      <c r="BV1" s="80"/>
      <c r="BW1" s="80"/>
      <c r="BX1" s="80">
        <v>1</v>
      </c>
      <c r="BY1" s="80"/>
      <c r="BZ1" s="80"/>
      <c r="CA1" s="80" t="s">
        <v>1</v>
      </c>
      <c r="CB1" s="83"/>
    </row>
    <row r="2" spans="1:89" ht="15.7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1"/>
      <c r="BS2" s="82"/>
      <c r="BT2" s="82"/>
      <c r="BU2" s="82"/>
      <c r="BV2" s="82"/>
      <c r="BW2" s="82"/>
      <c r="BX2" s="82"/>
      <c r="BY2" s="82"/>
      <c r="BZ2" s="82"/>
      <c r="CA2" s="82"/>
      <c r="CB2" s="84"/>
    </row>
    <row r="3" spans="1:89" ht="15.75" customHeight="1">
      <c r="A3" s="105" t="s">
        <v>16</v>
      </c>
      <c r="B3" s="92"/>
      <c r="C3" s="92"/>
      <c r="D3" s="106"/>
      <c r="E3" s="110" t="s">
        <v>29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91" t="s">
        <v>2</v>
      </c>
      <c r="Y3" s="92"/>
      <c r="Z3" s="92"/>
      <c r="AA3" s="106"/>
      <c r="AB3" s="117" t="s">
        <v>28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9"/>
      <c r="AT3" s="123" t="s">
        <v>5</v>
      </c>
      <c r="AU3" s="124"/>
      <c r="AV3" s="124"/>
      <c r="AW3" s="124"/>
      <c r="AX3" s="124"/>
      <c r="AY3" s="124"/>
      <c r="AZ3" s="124"/>
      <c r="BA3" s="124"/>
      <c r="BB3" s="124"/>
      <c r="BC3" s="92" t="s">
        <v>3</v>
      </c>
      <c r="BD3" s="92"/>
      <c r="BE3" s="92"/>
      <c r="BF3" s="106"/>
      <c r="BG3" s="85">
        <v>44642</v>
      </c>
      <c r="BH3" s="86"/>
      <c r="BI3" s="86"/>
      <c r="BJ3" s="86"/>
      <c r="BK3" s="86"/>
      <c r="BL3" s="86"/>
      <c r="BM3" s="86"/>
      <c r="BN3" s="86"/>
      <c r="BO3" s="87"/>
      <c r="BP3" s="91" t="s">
        <v>4</v>
      </c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1:89" ht="15.75" customHeight="1" thickBot="1">
      <c r="A4" s="107"/>
      <c r="B4" s="108"/>
      <c r="C4" s="108"/>
      <c r="D4" s="109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6"/>
      <c r="Y4" s="108"/>
      <c r="Z4" s="108"/>
      <c r="AA4" s="109"/>
      <c r="AB4" s="120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2"/>
      <c r="AT4" s="125"/>
      <c r="AU4" s="126"/>
      <c r="AV4" s="126"/>
      <c r="AW4" s="126"/>
      <c r="AX4" s="126"/>
      <c r="AY4" s="126"/>
      <c r="AZ4" s="126"/>
      <c r="BA4" s="126"/>
      <c r="BB4" s="126"/>
      <c r="BC4" s="108"/>
      <c r="BD4" s="108"/>
      <c r="BE4" s="108"/>
      <c r="BF4" s="109"/>
      <c r="BG4" s="88"/>
      <c r="BH4" s="89"/>
      <c r="BI4" s="89"/>
      <c r="BJ4" s="89"/>
      <c r="BK4" s="89"/>
      <c r="BL4" s="89"/>
      <c r="BM4" s="89"/>
      <c r="BN4" s="89"/>
      <c r="BO4" s="90"/>
      <c r="BP4" s="81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94"/>
    </row>
    <row r="5" spans="1:89" s="2" customFormat="1" ht="15.75" customHeight="1">
      <c r="A5" s="95" t="s">
        <v>6</v>
      </c>
      <c r="B5" s="96"/>
      <c r="C5" s="96"/>
      <c r="D5" s="97"/>
      <c r="E5" s="98"/>
      <c r="F5" s="98"/>
      <c r="G5" s="98"/>
      <c r="H5" s="98"/>
      <c r="I5" s="98"/>
      <c r="J5" s="98"/>
      <c r="K5" s="98"/>
      <c r="L5" s="98"/>
      <c r="M5" s="99"/>
      <c r="N5" s="100"/>
      <c r="O5" s="98"/>
      <c r="P5" s="98"/>
      <c r="Q5" s="98"/>
      <c r="R5" s="98"/>
      <c r="S5" s="98"/>
      <c r="T5" s="98"/>
      <c r="U5" s="98"/>
      <c r="V5" s="99"/>
      <c r="W5" s="100"/>
      <c r="X5" s="98"/>
      <c r="Y5" s="98"/>
      <c r="Z5" s="98"/>
      <c r="AA5" s="98"/>
      <c r="AB5" s="98"/>
      <c r="AC5" s="98"/>
      <c r="AD5" s="98"/>
      <c r="AE5" s="99"/>
      <c r="AF5" s="100"/>
      <c r="AG5" s="98"/>
      <c r="AH5" s="98"/>
      <c r="AI5" s="98"/>
      <c r="AJ5" s="98"/>
      <c r="AK5" s="98"/>
      <c r="AL5" s="98"/>
      <c r="AM5" s="98"/>
      <c r="AN5" s="99"/>
      <c r="AO5" s="100"/>
      <c r="AP5" s="98"/>
      <c r="AQ5" s="98"/>
      <c r="AR5" s="98"/>
      <c r="AS5" s="98"/>
      <c r="AT5" s="98"/>
      <c r="AU5" s="98"/>
      <c r="AV5" s="98"/>
      <c r="AW5" s="99"/>
      <c r="AX5" s="101"/>
      <c r="AY5" s="101"/>
      <c r="AZ5" s="101"/>
      <c r="BA5" s="101"/>
      <c r="BB5" s="101"/>
      <c r="BC5" s="101"/>
      <c r="BD5" s="101"/>
      <c r="BE5" s="101"/>
      <c r="BF5" s="101"/>
      <c r="BG5" s="102"/>
      <c r="BH5" s="103"/>
      <c r="BI5" s="103"/>
      <c r="BJ5" s="103"/>
      <c r="BK5" s="103"/>
      <c r="BL5" s="103"/>
      <c r="BM5" s="103"/>
      <c r="BN5" s="103"/>
      <c r="BO5" s="104"/>
      <c r="BP5" s="103"/>
      <c r="BQ5" s="103"/>
      <c r="BR5" s="103"/>
      <c r="BS5" s="103"/>
      <c r="BT5" s="103"/>
      <c r="BU5" s="103"/>
      <c r="BV5" s="103"/>
      <c r="BW5" s="103"/>
      <c r="BX5" s="127"/>
      <c r="BY5" s="46"/>
      <c r="BZ5" s="46"/>
      <c r="CA5" s="46"/>
      <c r="CB5" s="47"/>
    </row>
    <row r="6" spans="1:89" s="2" customFormat="1" ht="15.75" customHeight="1">
      <c r="A6" s="128" t="s">
        <v>7</v>
      </c>
      <c r="B6" s="129"/>
      <c r="C6" s="129"/>
      <c r="D6" s="130"/>
      <c r="E6" s="73"/>
      <c r="F6" s="73"/>
      <c r="G6" s="134">
        <f>CD7</f>
        <v>27.07</v>
      </c>
      <c r="H6" s="73"/>
      <c r="I6" s="73"/>
      <c r="J6" s="73"/>
      <c r="K6" s="58">
        <f>CD8</f>
        <v>0.05</v>
      </c>
      <c r="L6" s="58"/>
      <c r="M6" s="135"/>
      <c r="N6" s="136"/>
      <c r="O6" s="73"/>
      <c r="P6" s="72">
        <f>CE7</f>
        <v>3.1</v>
      </c>
      <c r="Q6" s="73"/>
      <c r="R6" s="73"/>
      <c r="S6" s="73"/>
      <c r="T6" s="58">
        <f>CE8</f>
        <v>0.05</v>
      </c>
      <c r="U6" s="58"/>
      <c r="V6" s="135"/>
      <c r="W6" s="136"/>
      <c r="X6" s="73"/>
      <c r="Y6" s="72">
        <f>CF7</f>
        <v>31.47</v>
      </c>
      <c r="Z6" s="73"/>
      <c r="AA6" s="73"/>
      <c r="AB6" s="73"/>
      <c r="AC6" s="58">
        <f>CF8</f>
        <v>0.05</v>
      </c>
      <c r="AD6" s="58"/>
      <c r="AE6" s="135"/>
      <c r="AF6" s="136"/>
      <c r="AG6" s="73"/>
      <c r="AH6" s="72">
        <f>CG7</f>
        <v>15.51</v>
      </c>
      <c r="AI6" s="73"/>
      <c r="AJ6" s="73"/>
      <c r="AK6" s="73"/>
      <c r="AL6" s="58">
        <f>CG8</f>
        <v>0.05</v>
      </c>
      <c r="AM6" s="58"/>
      <c r="AN6" s="135"/>
      <c r="AO6" s="136"/>
      <c r="AP6" s="73"/>
      <c r="AQ6" s="72">
        <f>CH7</f>
        <v>18.489999999999998</v>
      </c>
      <c r="AR6" s="73"/>
      <c r="AS6" s="73"/>
      <c r="AT6" s="73"/>
      <c r="AU6" s="58">
        <f>CH8</f>
        <v>0.05</v>
      </c>
      <c r="AV6" s="58"/>
      <c r="AW6" s="135"/>
      <c r="AX6" s="139"/>
      <c r="AY6" s="70"/>
      <c r="AZ6" s="72">
        <f>CI7</f>
        <v>19.14</v>
      </c>
      <c r="BA6" s="73"/>
      <c r="BB6" s="73"/>
      <c r="BC6" s="73"/>
      <c r="BD6" s="58">
        <f>CI8</f>
        <v>0.05</v>
      </c>
      <c r="BE6" s="58"/>
      <c r="BF6" s="135"/>
      <c r="BG6" s="139"/>
      <c r="BH6" s="70"/>
      <c r="BI6" s="72">
        <f>CJ7</f>
        <v>17.690000000000001</v>
      </c>
      <c r="BJ6" s="73"/>
      <c r="BK6" s="73"/>
      <c r="BL6" s="73"/>
      <c r="BM6" s="58">
        <f>CJ8</f>
        <v>0.05</v>
      </c>
      <c r="BN6" s="58"/>
      <c r="BO6" s="135"/>
      <c r="BP6" s="70"/>
      <c r="BQ6" s="70"/>
      <c r="BR6" s="72">
        <f>CK7</f>
        <v>44.28</v>
      </c>
      <c r="BS6" s="73"/>
      <c r="BT6" s="73"/>
      <c r="BU6" s="73"/>
      <c r="BV6" s="58">
        <f>CK8</f>
        <v>0.05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31"/>
      <c r="B7" s="132"/>
      <c r="C7" s="132"/>
      <c r="D7" s="133"/>
      <c r="E7" s="74"/>
      <c r="F7" s="74"/>
      <c r="G7" s="74"/>
      <c r="H7" s="74"/>
      <c r="I7" s="74"/>
      <c r="J7" s="74"/>
      <c r="K7" s="60">
        <f>-CD9</f>
        <v>-0.05</v>
      </c>
      <c r="L7" s="60"/>
      <c r="M7" s="138"/>
      <c r="N7" s="137"/>
      <c r="O7" s="74"/>
      <c r="P7" s="74"/>
      <c r="Q7" s="74"/>
      <c r="R7" s="74"/>
      <c r="S7" s="74"/>
      <c r="T7" s="60">
        <f>-CE9</f>
        <v>-0.05</v>
      </c>
      <c r="U7" s="60"/>
      <c r="V7" s="138"/>
      <c r="W7" s="137"/>
      <c r="X7" s="74"/>
      <c r="Y7" s="74"/>
      <c r="Z7" s="74"/>
      <c r="AA7" s="74"/>
      <c r="AB7" s="74"/>
      <c r="AC7" s="60">
        <f>-CF9</f>
        <v>-0.05</v>
      </c>
      <c r="AD7" s="60"/>
      <c r="AE7" s="138"/>
      <c r="AF7" s="137"/>
      <c r="AG7" s="74"/>
      <c r="AH7" s="74"/>
      <c r="AI7" s="74"/>
      <c r="AJ7" s="74"/>
      <c r="AK7" s="74"/>
      <c r="AL7" s="60">
        <f>-CG9</f>
        <v>-0.05</v>
      </c>
      <c r="AM7" s="60"/>
      <c r="AN7" s="138"/>
      <c r="AO7" s="137"/>
      <c r="AP7" s="74"/>
      <c r="AQ7" s="74"/>
      <c r="AR7" s="74"/>
      <c r="AS7" s="74"/>
      <c r="AT7" s="74"/>
      <c r="AU7" s="60">
        <f>-CH9</f>
        <v>-0.05</v>
      </c>
      <c r="AV7" s="60"/>
      <c r="AW7" s="138"/>
      <c r="AX7" s="140"/>
      <c r="AY7" s="71"/>
      <c r="AZ7" s="74"/>
      <c r="BA7" s="74"/>
      <c r="BB7" s="74"/>
      <c r="BC7" s="74"/>
      <c r="BD7" s="60">
        <f>-CI9</f>
        <v>-0.05</v>
      </c>
      <c r="BE7" s="60"/>
      <c r="BF7" s="138"/>
      <c r="BG7" s="140"/>
      <c r="BH7" s="71"/>
      <c r="BI7" s="74"/>
      <c r="BJ7" s="74"/>
      <c r="BK7" s="74"/>
      <c r="BL7" s="74"/>
      <c r="BM7" s="60">
        <f>-CJ9</f>
        <v>-0.05</v>
      </c>
      <c r="BN7" s="60"/>
      <c r="BO7" s="138"/>
      <c r="BP7" s="71"/>
      <c r="BQ7" s="71"/>
      <c r="BR7" s="74"/>
      <c r="BS7" s="74"/>
      <c r="BT7" s="74"/>
      <c r="BU7" s="74"/>
      <c r="BV7" s="60">
        <f>-CK9</f>
        <v>-0.05</v>
      </c>
      <c r="BW7" s="60"/>
      <c r="BX7" s="61"/>
      <c r="BY7" s="44"/>
      <c r="BZ7" s="44"/>
      <c r="CA7" s="44"/>
      <c r="CB7" s="45"/>
      <c r="CD7" s="30">
        <v>27.07</v>
      </c>
      <c r="CE7" s="30">
        <v>3.1</v>
      </c>
      <c r="CF7" s="30">
        <v>31.47</v>
      </c>
      <c r="CG7" s="30">
        <v>15.51</v>
      </c>
      <c r="CH7" s="30">
        <v>18.489999999999998</v>
      </c>
      <c r="CI7" s="30">
        <v>19.14</v>
      </c>
      <c r="CJ7" s="30">
        <v>17.690000000000001</v>
      </c>
      <c r="CK7" s="30">
        <v>44.28</v>
      </c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0.05</v>
      </c>
      <c r="CE8" s="31">
        <v>0.05</v>
      </c>
      <c r="CF8" s="31">
        <v>0.05</v>
      </c>
      <c r="CG8" s="31">
        <v>0.05</v>
      </c>
      <c r="CH8" s="31">
        <v>0.05</v>
      </c>
      <c r="CI8" s="31">
        <v>0.05</v>
      </c>
      <c r="CJ8" s="31">
        <v>0.05</v>
      </c>
      <c r="CK8" s="31">
        <v>0.05</v>
      </c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0.05</v>
      </c>
      <c r="CE9" s="33">
        <v>0.05</v>
      </c>
      <c r="CF9" s="33">
        <v>0.05</v>
      </c>
      <c r="CG9" s="33">
        <v>0.05</v>
      </c>
      <c r="CH9" s="33">
        <v>0.05</v>
      </c>
      <c r="CI9" s="33">
        <v>0.05</v>
      </c>
      <c r="CJ9" s="33">
        <v>0.05</v>
      </c>
      <c r="CK9" s="33">
        <v>0.05</v>
      </c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27.084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3.1059999999999999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31.474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15.519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18.497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19.140999999999998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17.7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44.28</v>
      </c>
      <c r="BV10" s="66"/>
      <c r="BW10" s="66"/>
      <c r="BX10" s="67"/>
      <c r="BY10" s="40"/>
      <c r="BZ10" s="40"/>
      <c r="CA10" s="40"/>
      <c r="CB10" s="41"/>
      <c r="CD10" s="32">
        <v>27.084</v>
      </c>
      <c r="CE10" s="32">
        <v>3.1059999999999999</v>
      </c>
      <c r="CF10" s="32">
        <v>31.474</v>
      </c>
      <c r="CG10" s="32">
        <v>15.519</v>
      </c>
      <c r="CH10" s="32">
        <v>18.497</v>
      </c>
      <c r="CI10" s="32">
        <v>19.140999999999998</v>
      </c>
      <c r="CJ10" s="32">
        <v>17.7</v>
      </c>
      <c r="CK10" s="35">
        <v>44.28</v>
      </c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27.085999999999999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3.1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31.477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15.513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18.498999999999999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19.137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17.706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44.277000000000001</v>
      </c>
      <c r="BV11" s="68"/>
      <c r="BW11" s="68"/>
      <c r="BX11" s="69"/>
      <c r="BY11" s="40"/>
      <c r="BZ11" s="40"/>
      <c r="CA11" s="40"/>
      <c r="CB11" s="41"/>
      <c r="CD11" s="29">
        <v>27.085999999999999</v>
      </c>
      <c r="CE11" s="29">
        <v>3.1</v>
      </c>
      <c r="CF11" s="29">
        <v>31.477</v>
      </c>
      <c r="CG11" s="29">
        <v>15.513</v>
      </c>
      <c r="CH11" s="29">
        <v>18.498999999999999</v>
      </c>
      <c r="CI11" s="29">
        <v>19.137</v>
      </c>
      <c r="CJ11" s="29">
        <v>17.706</v>
      </c>
      <c r="CK11" s="34">
        <v>44.277000000000001</v>
      </c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27.082000000000001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3.0870000000000002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31.472999999999999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15.5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18.497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19.140999999999998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17.699000000000002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44.277000000000001</v>
      </c>
      <c r="BV12" s="68"/>
      <c r="BW12" s="68"/>
      <c r="BX12" s="69"/>
      <c r="BY12" s="40"/>
      <c r="BZ12" s="40"/>
      <c r="CA12" s="40"/>
      <c r="CB12" s="41"/>
      <c r="CD12" s="29">
        <v>27.082000000000001</v>
      </c>
      <c r="CE12" s="29">
        <v>3.0870000000000002</v>
      </c>
      <c r="CF12" s="29">
        <v>31.472999999999999</v>
      </c>
      <c r="CG12" s="29">
        <v>15.5</v>
      </c>
      <c r="CH12" s="29">
        <v>18.497</v>
      </c>
      <c r="CI12" s="29">
        <v>19.140999999999998</v>
      </c>
      <c r="CJ12" s="29">
        <v>17.699000000000002</v>
      </c>
      <c r="CK12" s="34">
        <v>44.277000000000001</v>
      </c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27.085000000000001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3.1059999999999999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31.472999999999999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15.519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18.495999999999999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19.140999999999998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17.7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44.279000000000003</v>
      </c>
      <c r="BV13" s="68"/>
      <c r="BW13" s="68"/>
      <c r="BX13" s="69"/>
      <c r="BY13" s="40"/>
      <c r="BZ13" s="40"/>
      <c r="CA13" s="40"/>
      <c r="CB13" s="41"/>
      <c r="CD13" s="29">
        <v>27.085000000000001</v>
      </c>
      <c r="CE13" s="29">
        <v>3.1059999999999999</v>
      </c>
      <c r="CF13" s="29">
        <v>31.472999999999999</v>
      </c>
      <c r="CG13" s="29">
        <v>15.519</v>
      </c>
      <c r="CH13" s="29">
        <v>18.495999999999999</v>
      </c>
      <c r="CI13" s="29">
        <v>19.140999999999998</v>
      </c>
      <c r="CJ13" s="29">
        <v>17.7</v>
      </c>
      <c r="CK13" s="34">
        <v>44.279000000000003</v>
      </c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27.085000000000001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3.1040000000000001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31.474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15.516999999999999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18.495999999999999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19.140999999999998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17.701000000000001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44.279000000000003</v>
      </c>
      <c r="BV14" s="68"/>
      <c r="BW14" s="68"/>
      <c r="BX14" s="69"/>
      <c r="BY14" s="40"/>
      <c r="BZ14" s="40"/>
      <c r="CA14" s="40"/>
      <c r="CB14" s="41"/>
      <c r="CD14" s="29">
        <v>27.085000000000001</v>
      </c>
      <c r="CE14" s="29">
        <v>3.1040000000000001</v>
      </c>
      <c r="CF14" s="29">
        <v>31.474</v>
      </c>
      <c r="CG14" s="29">
        <v>15.516999999999999</v>
      </c>
      <c r="CH14" s="29">
        <v>18.495999999999999</v>
      </c>
      <c r="CI14" s="29">
        <v>19.140999999999998</v>
      </c>
      <c r="CJ14" s="29">
        <v>17.701000000000001</v>
      </c>
      <c r="CK14" s="34">
        <v>44.279000000000003</v>
      </c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27.085000000000001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3.0910000000000002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31.475000000000001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15.504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18.497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19.138999999999999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17.701000000000001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44.277000000000001</v>
      </c>
      <c r="BV15" s="68"/>
      <c r="BW15" s="68"/>
      <c r="BX15" s="69"/>
      <c r="BY15" s="40"/>
      <c r="BZ15" s="40"/>
      <c r="CA15" s="40"/>
      <c r="CB15" s="41"/>
      <c r="CD15" s="29">
        <v>27.085000000000001</v>
      </c>
      <c r="CE15" s="29">
        <v>3.0910000000000002</v>
      </c>
      <c r="CF15" s="29">
        <v>31.475000000000001</v>
      </c>
      <c r="CG15" s="29">
        <v>15.504</v>
      </c>
      <c r="CH15" s="29">
        <v>18.497</v>
      </c>
      <c r="CI15" s="29">
        <v>19.138999999999999</v>
      </c>
      <c r="CJ15" s="29">
        <v>17.701000000000001</v>
      </c>
      <c r="CK15" s="34">
        <v>44.277000000000001</v>
      </c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27.084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3.0910000000000002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31.472000000000001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15.503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18.497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19.138999999999999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17.701000000000001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44.277000000000001</v>
      </c>
      <c r="BV16" s="68"/>
      <c r="BW16" s="68"/>
      <c r="BX16" s="69"/>
      <c r="BY16" s="40"/>
      <c r="BZ16" s="40"/>
      <c r="CA16" s="40"/>
      <c r="CB16" s="41"/>
      <c r="CD16" s="29">
        <v>27.084</v>
      </c>
      <c r="CE16" s="29">
        <v>3.0910000000000002</v>
      </c>
      <c r="CF16" s="29">
        <v>31.472000000000001</v>
      </c>
      <c r="CG16" s="29">
        <v>15.503</v>
      </c>
      <c r="CH16" s="29">
        <v>18.497</v>
      </c>
      <c r="CI16" s="29">
        <v>19.138999999999999</v>
      </c>
      <c r="CJ16" s="29">
        <v>17.701000000000001</v>
      </c>
      <c r="CK16" s="34">
        <v>44.277000000000001</v>
      </c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27.084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3.1070000000000002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31.472999999999999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15.519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18.495000000000001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19.140999999999998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17.698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44.28</v>
      </c>
      <c r="BV17" s="68"/>
      <c r="BW17" s="68"/>
      <c r="BX17" s="69"/>
      <c r="BY17" s="40"/>
      <c r="BZ17" s="40"/>
      <c r="CA17" s="40"/>
      <c r="CB17" s="41"/>
      <c r="CD17" s="29">
        <v>27.084</v>
      </c>
      <c r="CE17" s="29">
        <v>3.1070000000000002</v>
      </c>
      <c r="CF17" s="29">
        <v>31.472999999999999</v>
      </c>
      <c r="CG17" s="29">
        <v>15.519</v>
      </c>
      <c r="CH17" s="29">
        <v>18.495000000000001</v>
      </c>
      <c r="CI17" s="29">
        <v>19.140999999999998</v>
      </c>
      <c r="CJ17" s="29">
        <v>17.698</v>
      </c>
      <c r="CK17" s="34">
        <v>44.28</v>
      </c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27.084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3.1019999999999999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31.472999999999999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15.515000000000001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18.497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19.14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17.701000000000001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44.277999999999999</v>
      </c>
      <c r="BV18" s="68"/>
      <c r="BW18" s="68"/>
      <c r="BX18" s="69"/>
      <c r="BY18" s="40"/>
      <c r="BZ18" s="40"/>
      <c r="CA18" s="40"/>
      <c r="CB18" s="41"/>
      <c r="CD18" s="29">
        <v>27.084</v>
      </c>
      <c r="CE18" s="29">
        <v>3.1019999999999999</v>
      </c>
      <c r="CF18" s="29">
        <v>31.472999999999999</v>
      </c>
      <c r="CG18" s="29">
        <v>15.515000000000001</v>
      </c>
      <c r="CH18" s="29">
        <v>18.497</v>
      </c>
      <c r="CI18" s="29">
        <v>19.14</v>
      </c>
      <c r="CJ18" s="29">
        <v>17.701000000000001</v>
      </c>
      <c r="CK18" s="34">
        <v>44.277999999999999</v>
      </c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27.082999999999998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3.093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31.472999999999999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15.505000000000001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18.497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19.138999999999999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17.702999999999999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44.277000000000001</v>
      </c>
      <c r="BV19" s="68"/>
      <c r="BW19" s="68"/>
      <c r="BX19" s="69"/>
      <c r="BY19" s="40"/>
      <c r="BZ19" s="40"/>
      <c r="CA19" s="40"/>
      <c r="CB19" s="41"/>
      <c r="CD19" s="29">
        <v>27.082999999999998</v>
      </c>
      <c r="CE19" s="29">
        <v>3.093</v>
      </c>
      <c r="CF19" s="29">
        <v>31.472999999999999</v>
      </c>
      <c r="CG19" s="29">
        <v>15.505000000000001</v>
      </c>
      <c r="CH19" s="29">
        <v>18.497</v>
      </c>
      <c r="CI19" s="29">
        <v>19.138999999999999</v>
      </c>
      <c r="CJ19" s="29">
        <v>17.702999999999999</v>
      </c>
      <c r="CK19" s="34">
        <v>44.277000000000001</v>
      </c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27.082000000000001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3.089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31.47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15.502000000000001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18.494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19.140999999999998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17.696999999999999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44.277999999999999</v>
      </c>
      <c r="BV20" s="68"/>
      <c r="BW20" s="68"/>
      <c r="BX20" s="69"/>
      <c r="BY20" s="40"/>
      <c r="BZ20" s="40"/>
      <c r="CA20" s="40"/>
      <c r="CB20" s="41"/>
      <c r="CD20" s="29">
        <v>27.082000000000001</v>
      </c>
      <c r="CE20" s="29">
        <v>3.089</v>
      </c>
      <c r="CF20" s="29">
        <v>31.47</v>
      </c>
      <c r="CG20" s="29">
        <v>15.502000000000001</v>
      </c>
      <c r="CH20" s="29">
        <v>18.494</v>
      </c>
      <c r="CI20" s="29">
        <v>19.140999999999998</v>
      </c>
      <c r="CJ20" s="29">
        <v>17.696999999999999</v>
      </c>
      <c r="CK20" s="34">
        <v>44.277999999999999</v>
      </c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27.085000000000001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3.1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31.472999999999999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15.513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18.497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19.138999999999999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17.702000000000002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44.277000000000001</v>
      </c>
      <c r="BV21" s="68"/>
      <c r="BW21" s="68"/>
      <c r="BX21" s="69"/>
      <c r="BY21" s="40"/>
      <c r="BZ21" s="40"/>
      <c r="CA21" s="40"/>
      <c r="CB21" s="41"/>
      <c r="CD21" s="29">
        <v>27.085000000000001</v>
      </c>
      <c r="CE21" s="29">
        <v>3.1</v>
      </c>
      <c r="CF21" s="29">
        <v>31.472999999999999</v>
      </c>
      <c r="CG21" s="29">
        <v>15.513</v>
      </c>
      <c r="CH21" s="29">
        <v>18.497</v>
      </c>
      <c r="CI21" s="29">
        <v>19.138999999999999</v>
      </c>
      <c r="CJ21" s="29">
        <v>17.702000000000002</v>
      </c>
      <c r="CK21" s="34">
        <v>44.277000000000001</v>
      </c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27.085000000000001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3.0990000000000002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31.474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15.512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18.498000000000001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19.138999999999999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17.704000000000001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44.277000000000001</v>
      </c>
      <c r="BV22" s="68"/>
      <c r="BW22" s="68"/>
      <c r="BX22" s="69"/>
      <c r="BY22" s="40"/>
      <c r="BZ22" s="40"/>
      <c r="CA22" s="40"/>
      <c r="CB22" s="41"/>
      <c r="CD22" s="29">
        <v>27.085000000000001</v>
      </c>
      <c r="CE22" s="29">
        <v>3.0990000000000002</v>
      </c>
      <c r="CF22" s="29">
        <v>31.474</v>
      </c>
      <c r="CG22" s="29">
        <v>15.512</v>
      </c>
      <c r="CH22" s="29">
        <v>18.498000000000001</v>
      </c>
      <c r="CI22" s="29">
        <v>19.138999999999999</v>
      </c>
      <c r="CJ22" s="29">
        <v>17.704000000000001</v>
      </c>
      <c r="CK22" s="34">
        <v>44.277000000000001</v>
      </c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27.082000000000001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3.0939999999999999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31.471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15.505000000000001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18.495999999999999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19.140999999999998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17.7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44.277999999999999</v>
      </c>
      <c r="BV23" s="68"/>
      <c r="BW23" s="68"/>
      <c r="BX23" s="69"/>
      <c r="BY23" s="40"/>
      <c r="BZ23" s="40"/>
      <c r="CA23" s="40"/>
      <c r="CB23" s="41"/>
      <c r="CD23" s="29">
        <v>27.082000000000001</v>
      </c>
      <c r="CE23" s="29">
        <v>3.0939999999999999</v>
      </c>
      <c r="CF23" s="29">
        <v>31.471</v>
      </c>
      <c r="CG23" s="29">
        <v>15.505000000000001</v>
      </c>
      <c r="CH23" s="29">
        <v>18.495999999999999</v>
      </c>
      <c r="CI23" s="29">
        <v>19.140999999999998</v>
      </c>
      <c r="CJ23" s="29">
        <v>17.7</v>
      </c>
      <c r="CK23" s="34">
        <v>44.277999999999999</v>
      </c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27.084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3.105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31.472999999999999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15.516999999999999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18.497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19.141999999999999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17.7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44.280999999999999</v>
      </c>
      <c r="BV24" s="68"/>
      <c r="BW24" s="68"/>
      <c r="BX24" s="69"/>
      <c r="BY24" s="40"/>
      <c r="BZ24" s="40"/>
      <c r="CA24" s="40"/>
      <c r="CB24" s="41"/>
      <c r="CD24" s="29">
        <v>27.084</v>
      </c>
      <c r="CE24" s="29">
        <v>3.105</v>
      </c>
      <c r="CF24" s="29">
        <v>31.472999999999999</v>
      </c>
      <c r="CG24" s="29">
        <v>15.516999999999999</v>
      </c>
      <c r="CH24" s="29">
        <v>18.497</v>
      </c>
      <c r="CI24" s="29">
        <v>19.141999999999999</v>
      </c>
      <c r="CJ24" s="29">
        <v>17.7</v>
      </c>
      <c r="CK24" s="34">
        <v>44.280999999999999</v>
      </c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27.085999999999999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3.1040000000000001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31.475000000000001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15.516999999999999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18.497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19.14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17.702999999999999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44.277999999999999</v>
      </c>
      <c r="BV25" s="68"/>
      <c r="BW25" s="68"/>
      <c r="BX25" s="69"/>
      <c r="BY25" s="40"/>
      <c r="BZ25" s="40"/>
      <c r="CA25" s="40"/>
      <c r="CB25" s="41"/>
      <c r="CD25" s="29">
        <v>27.085999999999999</v>
      </c>
      <c r="CE25" s="29">
        <v>3.1040000000000001</v>
      </c>
      <c r="CF25" s="29">
        <v>31.475000000000001</v>
      </c>
      <c r="CG25" s="29">
        <v>15.516999999999999</v>
      </c>
      <c r="CH25" s="29">
        <v>18.497</v>
      </c>
      <c r="CI25" s="29">
        <v>19.14</v>
      </c>
      <c r="CJ25" s="29">
        <v>17.702999999999999</v>
      </c>
      <c r="CK25" s="34">
        <v>44.277999999999999</v>
      </c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27.087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3.1019999999999999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31.475999999999999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15.515000000000001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18.498999999999999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19.138000000000002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17.704999999999998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44.277000000000001</v>
      </c>
      <c r="BV26" s="68"/>
      <c r="BW26" s="68"/>
      <c r="BX26" s="69"/>
      <c r="BY26" s="40"/>
      <c r="BZ26" s="40"/>
      <c r="CA26" s="40"/>
      <c r="CB26" s="41"/>
      <c r="CD26" s="29">
        <v>27.087</v>
      </c>
      <c r="CE26" s="29">
        <v>3.1019999999999999</v>
      </c>
      <c r="CF26" s="29">
        <v>31.475999999999999</v>
      </c>
      <c r="CG26" s="29">
        <v>15.515000000000001</v>
      </c>
      <c r="CH26" s="29">
        <v>18.498999999999999</v>
      </c>
      <c r="CI26" s="29">
        <v>19.138000000000002</v>
      </c>
      <c r="CJ26" s="29">
        <v>17.704999999999998</v>
      </c>
      <c r="CK26" s="34">
        <v>44.277000000000001</v>
      </c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27.084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3.0910000000000002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31.472999999999999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15.504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18.497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19.140999999999998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17.7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44.277999999999999</v>
      </c>
      <c r="BV27" s="68"/>
      <c r="BW27" s="68"/>
      <c r="BX27" s="69"/>
      <c r="BY27" s="40"/>
      <c r="BZ27" s="40"/>
      <c r="CA27" s="40"/>
      <c r="CB27" s="41"/>
      <c r="CD27" s="29">
        <v>27.084</v>
      </c>
      <c r="CE27" s="29">
        <v>3.0910000000000002</v>
      </c>
      <c r="CF27" s="29">
        <v>31.472999999999999</v>
      </c>
      <c r="CG27" s="29">
        <v>15.504</v>
      </c>
      <c r="CH27" s="29">
        <v>18.497</v>
      </c>
      <c r="CI27" s="29">
        <v>19.140999999999998</v>
      </c>
      <c r="CJ27" s="29">
        <v>17.7</v>
      </c>
      <c r="CK27" s="34">
        <v>44.277999999999999</v>
      </c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27.084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3.0910000000000002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31.472999999999999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15.504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18.498999999999999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19.138000000000002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17.704999999999998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44.276000000000003</v>
      </c>
      <c r="BV28" s="68"/>
      <c r="BW28" s="68"/>
      <c r="BX28" s="69"/>
      <c r="BY28" s="40"/>
      <c r="BZ28" s="40"/>
      <c r="CA28" s="40"/>
      <c r="CB28" s="41"/>
      <c r="CD28" s="29">
        <v>27.084</v>
      </c>
      <c r="CE28" s="29">
        <v>3.0910000000000002</v>
      </c>
      <c r="CF28" s="29">
        <v>31.472999999999999</v>
      </c>
      <c r="CG28" s="29">
        <v>15.504</v>
      </c>
      <c r="CH28" s="29">
        <v>18.498999999999999</v>
      </c>
      <c r="CI28" s="29">
        <v>19.138000000000002</v>
      </c>
      <c r="CJ28" s="29">
        <v>17.704999999999998</v>
      </c>
      <c r="CK28" s="34">
        <v>44.276000000000003</v>
      </c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27.085000000000001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3.105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31.475000000000001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15.518000000000001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18.497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19.138999999999999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17.702000000000002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44.277999999999999</v>
      </c>
      <c r="BV29" s="68"/>
      <c r="BW29" s="68"/>
      <c r="BX29" s="69"/>
      <c r="BY29" s="40"/>
      <c r="BZ29" s="40"/>
      <c r="CA29" s="40"/>
      <c r="CB29" s="41"/>
      <c r="CD29" s="29">
        <v>27.085000000000001</v>
      </c>
      <c r="CE29" s="29">
        <v>3.105</v>
      </c>
      <c r="CF29" s="29">
        <v>31.475000000000001</v>
      </c>
      <c r="CG29" s="29">
        <v>15.518000000000001</v>
      </c>
      <c r="CH29" s="29">
        <v>18.497</v>
      </c>
      <c r="CI29" s="29">
        <v>19.138999999999999</v>
      </c>
      <c r="CJ29" s="29">
        <v>17.702000000000002</v>
      </c>
      <c r="CK29" s="34">
        <v>44.277999999999999</v>
      </c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27.082000000000001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3.0910000000000002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31.47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15.503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18.495000000000001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19.138999999999999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17.699000000000002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44.277000000000001</v>
      </c>
      <c r="BV30" s="68"/>
      <c r="BW30" s="68"/>
      <c r="BX30" s="69"/>
      <c r="BY30" s="40"/>
      <c r="BZ30" s="40"/>
      <c r="CA30" s="40"/>
      <c r="CB30" s="41"/>
      <c r="CD30" s="29">
        <v>27.082000000000001</v>
      </c>
      <c r="CE30" s="29">
        <v>3.0910000000000002</v>
      </c>
      <c r="CF30" s="29">
        <v>31.47</v>
      </c>
      <c r="CG30" s="29">
        <v>15.503</v>
      </c>
      <c r="CH30" s="29">
        <v>18.495000000000001</v>
      </c>
      <c r="CI30" s="29">
        <v>19.138999999999999</v>
      </c>
      <c r="CJ30" s="29">
        <v>17.699000000000002</v>
      </c>
      <c r="CK30" s="34">
        <v>44.277000000000001</v>
      </c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27.082000000000001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3.0870000000000002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31.472000000000001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15.5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18.495999999999999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19.141999999999999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17.698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44.279000000000003</v>
      </c>
      <c r="BV31" s="68"/>
      <c r="BW31" s="68"/>
      <c r="BX31" s="69"/>
      <c r="BY31" s="40"/>
      <c r="BZ31" s="40"/>
      <c r="CA31" s="40"/>
      <c r="CB31" s="41"/>
      <c r="CD31" s="29">
        <v>27.082000000000001</v>
      </c>
      <c r="CE31" s="29">
        <v>3.0870000000000002</v>
      </c>
      <c r="CF31" s="29">
        <v>31.472000000000001</v>
      </c>
      <c r="CG31" s="29">
        <v>15.5</v>
      </c>
      <c r="CH31" s="29">
        <v>18.495999999999999</v>
      </c>
      <c r="CI31" s="29">
        <v>19.141999999999999</v>
      </c>
      <c r="CJ31" s="29">
        <v>17.698</v>
      </c>
      <c r="CK31" s="34">
        <v>44.279000000000003</v>
      </c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27.085999999999999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3.0960000000000001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31.475000000000001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15.507999999999999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18.498000000000001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19.138000000000002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17.704000000000001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44.277000000000001</v>
      </c>
      <c r="BV32" s="68"/>
      <c r="BW32" s="68"/>
      <c r="BX32" s="69"/>
      <c r="BY32" s="40"/>
      <c r="BZ32" s="40"/>
      <c r="CA32" s="40"/>
      <c r="CB32" s="41"/>
      <c r="CD32" s="29">
        <v>27.085999999999999</v>
      </c>
      <c r="CE32" s="29">
        <v>3.0960000000000001</v>
      </c>
      <c r="CF32" s="29">
        <v>31.475000000000001</v>
      </c>
      <c r="CG32" s="29">
        <v>15.507999999999999</v>
      </c>
      <c r="CH32" s="29">
        <v>18.498000000000001</v>
      </c>
      <c r="CI32" s="29">
        <v>19.138000000000002</v>
      </c>
      <c r="CJ32" s="29">
        <v>17.704000000000001</v>
      </c>
      <c r="CK32" s="34">
        <v>44.277000000000001</v>
      </c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27.085000000000001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3.1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31.474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15.513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18.498000000000001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19.140999999999998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17.702000000000002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44.277999999999999</v>
      </c>
      <c r="BV33" s="68"/>
      <c r="BW33" s="68"/>
      <c r="BX33" s="69"/>
      <c r="BY33" s="40"/>
      <c r="BZ33" s="40"/>
      <c r="CA33" s="40"/>
      <c r="CB33" s="41"/>
      <c r="CD33" s="29">
        <v>27.085000000000001</v>
      </c>
      <c r="CE33" s="29">
        <v>3.1</v>
      </c>
      <c r="CF33" s="29">
        <v>31.474</v>
      </c>
      <c r="CG33" s="29">
        <v>15.513</v>
      </c>
      <c r="CH33" s="29">
        <v>18.498000000000001</v>
      </c>
      <c r="CI33" s="29">
        <v>19.140999999999998</v>
      </c>
      <c r="CJ33" s="29">
        <v>17.702000000000002</v>
      </c>
      <c r="CK33" s="34">
        <v>44.277999999999999</v>
      </c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27.084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3.0979999999999999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31.472999999999999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15.51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18.497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19.138000000000002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17.702999999999999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44.274999999999999</v>
      </c>
      <c r="BV34" s="68"/>
      <c r="BW34" s="68"/>
      <c r="BX34" s="69"/>
      <c r="BY34" s="40"/>
      <c r="BZ34" s="40"/>
      <c r="CA34" s="40"/>
      <c r="CB34" s="41"/>
      <c r="CD34" s="29">
        <v>27.084</v>
      </c>
      <c r="CE34" s="29">
        <v>3.0979999999999999</v>
      </c>
      <c r="CF34" s="29">
        <v>31.472999999999999</v>
      </c>
      <c r="CG34" s="29">
        <v>15.51</v>
      </c>
      <c r="CH34" s="29">
        <v>18.497</v>
      </c>
      <c r="CI34" s="29">
        <v>19.138000000000002</v>
      </c>
      <c r="CJ34" s="29">
        <v>17.702999999999999</v>
      </c>
      <c r="CK34" s="34">
        <v>44.274999999999999</v>
      </c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27.085999999999999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3.105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31.474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15.518000000000001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18.497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19.138999999999999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17.702999999999999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44.277999999999999</v>
      </c>
      <c r="BV35" s="68"/>
      <c r="BW35" s="68"/>
      <c r="BX35" s="69"/>
      <c r="BY35" s="40"/>
      <c r="BZ35" s="40"/>
      <c r="CA35" s="40"/>
      <c r="CB35" s="41"/>
      <c r="CD35" s="29">
        <v>27.085999999999999</v>
      </c>
      <c r="CE35" s="29">
        <v>3.105</v>
      </c>
      <c r="CF35" s="29">
        <v>31.474</v>
      </c>
      <c r="CG35" s="29">
        <v>15.518000000000001</v>
      </c>
      <c r="CH35" s="29">
        <v>18.497</v>
      </c>
      <c r="CI35" s="29">
        <v>19.138999999999999</v>
      </c>
      <c r="CJ35" s="29">
        <v>17.702999999999999</v>
      </c>
      <c r="CK35" s="34">
        <v>44.277999999999999</v>
      </c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27.084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3.1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31.474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15.513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18.495999999999999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19.14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17.7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44.277999999999999</v>
      </c>
      <c r="BV36" s="68"/>
      <c r="BW36" s="68"/>
      <c r="BX36" s="69"/>
      <c r="BY36" s="40"/>
      <c r="BZ36" s="40"/>
      <c r="CA36" s="40"/>
      <c r="CB36" s="41"/>
      <c r="CD36" s="29">
        <v>27.084</v>
      </c>
      <c r="CE36" s="29">
        <v>3.1</v>
      </c>
      <c r="CF36" s="29">
        <v>31.474</v>
      </c>
      <c r="CG36" s="29">
        <v>15.513</v>
      </c>
      <c r="CH36" s="29">
        <v>18.495999999999999</v>
      </c>
      <c r="CI36" s="29">
        <v>19.14</v>
      </c>
      <c r="CJ36" s="29">
        <v>17.7</v>
      </c>
      <c r="CK36" s="34">
        <v>44.277999999999999</v>
      </c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27.085999999999999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3.1040000000000001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31.474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15.516999999999999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18.497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19.138999999999999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17.704000000000001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44.277000000000001</v>
      </c>
      <c r="BV37" s="68"/>
      <c r="BW37" s="68"/>
      <c r="BX37" s="69"/>
      <c r="BY37" s="40"/>
      <c r="BZ37" s="40"/>
      <c r="CA37" s="40"/>
      <c r="CB37" s="41"/>
      <c r="CD37" s="29">
        <v>27.085999999999999</v>
      </c>
      <c r="CE37" s="29">
        <v>3.1040000000000001</v>
      </c>
      <c r="CF37" s="29">
        <v>31.474</v>
      </c>
      <c r="CG37" s="29">
        <v>15.516999999999999</v>
      </c>
      <c r="CH37" s="29">
        <v>18.497</v>
      </c>
      <c r="CI37" s="29">
        <v>19.138999999999999</v>
      </c>
      <c r="CJ37" s="29">
        <v>17.704000000000001</v>
      </c>
      <c r="CK37" s="34">
        <v>44.277000000000001</v>
      </c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27.087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3.1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31.475000000000001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15.513999999999999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18.498000000000001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19.138999999999999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17.702999999999999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44.277000000000001</v>
      </c>
      <c r="BV38" s="68"/>
      <c r="BW38" s="68"/>
      <c r="BX38" s="69"/>
      <c r="BY38" s="40"/>
      <c r="BZ38" s="40"/>
      <c r="CA38" s="40"/>
      <c r="CB38" s="41"/>
      <c r="CD38" s="29">
        <v>27.087</v>
      </c>
      <c r="CE38" s="29">
        <v>3.1</v>
      </c>
      <c r="CF38" s="29">
        <v>31.475000000000001</v>
      </c>
      <c r="CG38" s="29">
        <v>15.513999999999999</v>
      </c>
      <c r="CH38" s="29">
        <v>18.498000000000001</v>
      </c>
      <c r="CI38" s="29">
        <v>19.138999999999999</v>
      </c>
      <c r="CJ38" s="29">
        <v>17.702999999999999</v>
      </c>
      <c r="CK38" s="34">
        <v>44.277000000000001</v>
      </c>
    </row>
    <row r="39" spans="1:89" s="2" customFormat="1" ht="15.75" customHeight="1" thickBot="1">
      <c r="A39" s="177">
        <v>30</v>
      </c>
      <c r="B39" s="178"/>
      <c r="C39" s="178"/>
      <c r="D39" s="179"/>
      <c r="E39" s="10"/>
      <c r="F39" s="10"/>
      <c r="G39" s="10"/>
      <c r="H39" s="10"/>
      <c r="I39" s="10"/>
      <c r="J39" s="180">
        <f t="shared" si="0"/>
        <v>27.085999999999999</v>
      </c>
      <c r="K39" s="180"/>
      <c r="L39" s="180"/>
      <c r="M39" s="181"/>
      <c r="N39" s="14"/>
      <c r="O39" s="9"/>
      <c r="P39" s="9"/>
      <c r="Q39" s="9"/>
      <c r="R39" s="9"/>
      <c r="S39" s="182">
        <f t="shared" si="1"/>
        <v>3.101</v>
      </c>
      <c r="T39" s="182"/>
      <c r="U39" s="182"/>
      <c r="V39" s="183"/>
      <c r="W39" s="14"/>
      <c r="X39" s="9"/>
      <c r="Y39" s="9"/>
      <c r="Z39" s="9"/>
      <c r="AA39" s="9"/>
      <c r="AB39" s="184">
        <f t="shared" si="2"/>
        <v>31.474</v>
      </c>
      <c r="AC39" s="184"/>
      <c r="AD39" s="184"/>
      <c r="AE39" s="185"/>
      <c r="AF39" s="16"/>
      <c r="AG39" s="10"/>
      <c r="AH39" s="10"/>
      <c r="AI39" s="10"/>
      <c r="AJ39" s="10"/>
      <c r="AK39" s="184">
        <f t="shared" si="3"/>
        <v>15.513999999999999</v>
      </c>
      <c r="AL39" s="184"/>
      <c r="AM39" s="184"/>
      <c r="AN39" s="185"/>
      <c r="AO39" s="14"/>
      <c r="AP39" s="9"/>
      <c r="AQ39" s="9"/>
      <c r="AR39" s="9"/>
      <c r="AS39" s="9"/>
      <c r="AT39" s="184">
        <f t="shared" si="4"/>
        <v>18.497</v>
      </c>
      <c r="AU39" s="184"/>
      <c r="AV39" s="184"/>
      <c r="AW39" s="185"/>
      <c r="AX39" s="9"/>
      <c r="AY39" s="9"/>
      <c r="AZ39" s="9"/>
      <c r="BA39" s="9"/>
      <c r="BB39" s="9"/>
      <c r="BC39" s="171">
        <f t="shared" si="5"/>
        <v>19.14</v>
      </c>
      <c r="BD39" s="171"/>
      <c r="BE39" s="171"/>
      <c r="BF39" s="171"/>
      <c r="BG39" s="14"/>
      <c r="BH39" s="9"/>
      <c r="BI39" s="9"/>
      <c r="BJ39" s="9"/>
      <c r="BK39" s="9"/>
      <c r="BL39" s="171">
        <f t="shared" si="6"/>
        <v>17.701000000000001</v>
      </c>
      <c r="BM39" s="171"/>
      <c r="BN39" s="171"/>
      <c r="BO39" s="186"/>
      <c r="BP39" s="9"/>
      <c r="BQ39" s="9"/>
      <c r="BR39" s="9"/>
      <c r="BS39" s="9"/>
      <c r="BT39" s="9"/>
      <c r="BU39" s="171">
        <f t="shared" si="8"/>
        <v>44.277999999999999</v>
      </c>
      <c r="BV39" s="171"/>
      <c r="BW39" s="171"/>
      <c r="BX39" s="172"/>
      <c r="BY39" s="40"/>
      <c r="BZ39" s="40"/>
      <c r="CA39" s="40"/>
      <c r="CB39" s="41"/>
      <c r="CD39" s="29">
        <v>27.085999999999999</v>
      </c>
      <c r="CE39" s="29">
        <v>3.101</v>
      </c>
      <c r="CF39" s="29">
        <v>31.474</v>
      </c>
      <c r="CG39" s="29">
        <v>15.513999999999999</v>
      </c>
      <c r="CH39" s="29">
        <v>18.497</v>
      </c>
      <c r="CI39" s="29">
        <v>19.14</v>
      </c>
      <c r="CJ39" s="29">
        <v>17.701000000000001</v>
      </c>
      <c r="CK39" s="34">
        <v>44.277999999999999</v>
      </c>
    </row>
    <row r="40" spans="1:89" s="2" customFormat="1" ht="15.75" customHeight="1" thickTop="1">
      <c r="A40" s="197" t="s">
        <v>8</v>
      </c>
      <c r="B40" s="198"/>
      <c r="C40" s="198"/>
      <c r="D40" s="199"/>
      <c r="E40" s="200">
        <f>AVERAGE(J10:M39)</f>
        <v>27.084466666666668</v>
      </c>
      <c r="F40" s="200"/>
      <c r="G40" s="200"/>
      <c r="H40" s="200"/>
      <c r="I40" s="200"/>
      <c r="J40" s="200"/>
      <c r="K40" s="200"/>
      <c r="L40" s="200"/>
      <c r="M40" s="201"/>
      <c r="N40" s="200">
        <f>AVERAGE(S10:V39)</f>
        <v>3.0982999999999996</v>
      </c>
      <c r="O40" s="200"/>
      <c r="P40" s="200"/>
      <c r="Q40" s="200"/>
      <c r="R40" s="200"/>
      <c r="S40" s="200"/>
      <c r="T40" s="200"/>
      <c r="U40" s="200"/>
      <c r="V40" s="201"/>
      <c r="W40" s="173">
        <f>AVERAGE(AB10:AE39)</f>
        <v>31.473500000000005</v>
      </c>
      <c r="X40" s="174"/>
      <c r="Y40" s="174"/>
      <c r="Z40" s="174"/>
      <c r="AA40" s="174"/>
      <c r="AB40" s="174"/>
      <c r="AC40" s="174"/>
      <c r="AD40" s="174"/>
      <c r="AE40" s="175"/>
      <c r="AF40" s="173">
        <f>AVERAGE(AK10:AN39)</f>
        <v>15.51103333333333</v>
      </c>
      <c r="AG40" s="174"/>
      <c r="AH40" s="174"/>
      <c r="AI40" s="174"/>
      <c r="AJ40" s="174"/>
      <c r="AK40" s="174"/>
      <c r="AL40" s="174"/>
      <c r="AM40" s="174"/>
      <c r="AN40" s="175"/>
      <c r="AO40" s="173">
        <f>AVERAGE(AT10:AW39)</f>
        <v>18.496933333333335</v>
      </c>
      <c r="AP40" s="174"/>
      <c r="AQ40" s="174"/>
      <c r="AR40" s="174"/>
      <c r="AS40" s="174"/>
      <c r="AT40" s="174"/>
      <c r="AU40" s="174"/>
      <c r="AV40" s="174"/>
      <c r="AW40" s="175"/>
      <c r="AX40" s="187">
        <f>AVERAGE(BC10:BF39)</f>
        <v>19.139733333333332</v>
      </c>
      <c r="AY40" s="187"/>
      <c r="AZ40" s="187"/>
      <c r="BA40" s="187"/>
      <c r="BB40" s="187"/>
      <c r="BC40" s="187"/>
      <c r="BD40" s="187"/>
      <c r="BE40" s="187"/>
      <c r="BF40" s="173"/>
      <c r="BG40" s="187">
        <f>AVERAGE(BL10:BO39)</f>
        <v>17.701499999999996</v>
      </c>
      <c r="BH40" s="187"/>
      <c r="BI40" s="187"/>
      <c r="BJ40" s="187"/>
      <c r="BK40" s="187"/>
      <c r="BL40" s="187"/>
      <c r="BM40" s="187"/>
      <c r="BN40" s="187"/>
      <c r="BO40" s="187"/>
      <c r="BP40" s="187">
        <f>AVERAGE(BU10:BX39)</f>
        <v>44.277766666666679</v>
      </c>
      <c r="BQ40" s="187"/>
      <c r="BR40" s="187"/>
      <c r="BS40" s="187"/>
      <c r="BT40" s="187"/>
      <c r="BU40" s="187"/>
      <c r="BV40" s="187"/>
      <c r="BW40" s="187"/>
      <c r="BX40" s="188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94">
        <f>STDEV(J10:M39)</f>
        <v>1.4793599112877395E-3</v>
      </c>
      <c r="F41" s="194"/>
      <c r="G41" s="194"/>
      <c r="H41" s="194"/>
      <c r="I41" s="194"/>
      <c r="J41" s="194"/>
      <c r="K41" s="194"/>
      <c r="L41" s="194"/>
      <c r="M41" s="195"/>
      <c r="N41" s="194">
        <f>STDEV(S10:V39)</f>
        <v>6.2596132964176801E-3</v>
      </c>
      <c r="O41" s="194"/>
      <c r="P41" s="194"/>
      <c r="Q41" s="194"/>
      <c r="R41" s="194"/>
      <c r="S41" s="194"/>
      <c r="T41" s="194"/>
      <c r="U41" s="194"/>
      <c r="V41" s="195"/>
      <c r="W41" s="196">
        <f>STDEV(AB10:AE39)</f>
        <v>1.5480800121890517E-3</v>
      </c>
      <c r="X41" s="194"/>
      <c r="Y41" s="194"/>
      <c r="Z41" s="194"/>
      <c r="AA41" s="194"/>
      <c r="AB41" s="194"/>
      <c r="AC41" s="194"/>
      <c r="AD41" s="194"/>
      <c r="AE41" s="195"/>
      <c r="AF41" s="196">
        <f>STDEV(AK10:AN39)</f>
        <v>6.3814566131680916E-3</v>
      </c>
      <c r="AG41" s="194"/>
      <c r="AH41" s="194"/>
      <c r="AI41" s="194"/>
      <c r="AJ41" s="194"/>
      <c r="AK41" s="194"/>
      <c r="AL41" s="194"/>
      <c r="AM41" s="194"/>
      <c r="AN41" s="195"/>
      <c r="AO41" s="196">
        <f>STDEV(AT10:AW39)</f>
        <v>1.1426929274467345E-3</v>
      </c>
      <c r="AP41" s="194"/>
      <c r="AQ41" s="194"/>
      <c r="AR41" s="194"/>
      <c r="AS41" s="194"/>
      <c r="AT41" s="194"/>
      <c r="AU41" s="194"/>
      <c r="AV41" s="194"/>
      <c r="AW41" s="195"/>
      <c r="AX41" s="176">
        <f>STDEV(BC10:BF39)</f>
        <v>1.3113124074311919E-3</v>
      </c>
      <c r="AY41" s="176"/>
      <c r="AZ41" s="176"/>
      <c r="BA41" s="176"/>
      <c r="BB41" s="176"/>
      <c r="BC41" s="176"/>
      <c r="BD41" s="176"/>
      <c r="BE41" s="176"/>
      <c r="BF41" s="196"/>
      <c r="BG41" s="176">
        <f>STDEV(BL10:BO39)</f>
        <v>2.2552620460937135E-3</v>
      </c>
      <c r="BH41" s="176"/>
      <c r="BI41" s="176"/>
      <c r="BJ41" s="176"/>
      <c r="BK41" s="176"/>
      <c r="BL41" s="176"/>
      <c r="BM41" s="176"/>
      <c r="BN41" s="176"/>
      <c r="BO41" s="176"/>
      <c r="BP41" s="176">
        <f>STDEV(BU10:BX39)</f>
        <v>1.2228664272317504E-3</v>
      </c>
      <c r="BQ41" s="176"/>
      <c r="BR41" s="176"/>
      <c r="BS41" s="176"/>
      <c r="BT41" s="176"/>
      <c r="BU41" s="176"/>
      <c r="BV41" s="176"/>
      <c r="BW41" s="176"/>
      <c r="BX41" s="189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0">
        <f>(K6-K7)/6/E41</f>
        <v>11.266133778195208</v>
      </c>
      <c r="F42" s="190"/>
      <c r="G42" s="190"/>
      <c r="H42" s="190"/>
      <c r="I42" s="190"/>
      <c r="J42" s="190"/>
      <c r="K42" s="190"/>
      <c r="L42" s="190"/>
      <c r="M42" s="191"/>
      <c r="N42" s="190">
        <f>(T6-T7)/6/N41</f>
        <v>2.6625712927354233</v>
      </c>
      <c r="O42" s="190"/>
      <c r="P42" s="190"/>
      <c r="Q42" s="190"/>
      <c r="R42" s="190"/>
      <c r="S42" s="190"/>
      <c r="T42" s="190"/>
      <c r="U42" s="190"/>
      <c r="V42" s="191"/>
      <c r="W42" s="190">
        <f>(AC6-AC7)/6/W41</f>
        <v>10.766024065577387</v>
      </c>
      <c r="X42" s="190"/>
      <c r="Y42" s="190"/>
      <c r="Z42" s="190"/>
      <c r="AA42" s="190"/>
      <c r="AB42" s="190"/>
      <c r="AC42" s="190"/>
      <c r="AD42" s="190"/>
      <c r="AE42" s="191"/>
      <c r="AF42" s="190">
        <f>(AL6-AL7)/6/AF41</f>
        <v>2.6117339154629859</v>
      </c>
      <c r="AG42" s="190"/>
      <c r="AH42" s="190"/>
      <c r="AI42" s="190"/>
      <c r="AJ42" s="190"/>
      <c r="AK42" s="190"/>
      <c r="AL42" s="190"/>
      <c r="AM42" s="190"/>
      <c r="AN42" s="191"/>
      <c r="AO42" s="190">
        <f>(AU6-AU7)/6/AO41</f>
        <v>14.58542909152955</v>
      </c>
      <c r="AP42" s="190"/>
      <c r="AQ42" s="190"/>
      <c r="AR42" s="190"/>
      <c r="AS42" s="190"/>
      <c r="AT42" s="190"/>
      <c r="AU42" s="190"/>
      <c r="AV42" s="190"/>
      <c r="AW42" s="191"/>
      <c r="AX42" s="190">
        <f>(BD6-BD7)/6/AX41</f>
        <v>12.70991303995666</v>
      </c>
      <c r="AY42" s="190"/>
      <c r="AZ42" s="190"/>
      <c r="BA42" s="190"/>
      <c r="BB42" s="190"/>
      <c r="BC42" s="190"/>
      <c r="BD42" s="190"/>
      <c r="BE42" s="190"/>
      <c r="BF42" s="191"/>
      <c r="BG42" s="192">
        <f>(BM6-BM7)/6/BG41</f>
        <v>7.3901242188394951</v>
      </c>
      <c r="BH42" s="190"/>
      <c r="BI42" s="190"/>
      <c r="BJ42" s="190"/>
      <c r="BK42" s="190"/>
      <c r="BL42" s="190"/>
      <c r="BM42" s="190"/>
      <c r="BN42" s="190"/>
      <c r="BO42" s="191"/>
      <c r="BP42" s="192">
        <f>(BV6-BV7)/6/BP41</f>
        <v>13.629180011422539</v>
      </c>
      <c r="BQ42" s="190"/>
      <c r="BR42" s="190"/>
      <c r="BS42" s="190"/>
      <c r="BT42" s="190"/>
      <c r="BU42" s="190"/>
      <c r="BV42" s="190"/>
      <c r="BW42" s="190"/>
      <c r="BX42" s="193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8.0064657383705864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2.5720438687823934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10.012402380985669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2.5577580812102414</v>
      </c>
      <c r="AG43" s="205"/>
      <c r="AH43" s="205"/>
      <c r="AI43" s="205"/>
      <c r="AJ43" s="205"/>
      <c r="AK43" s="205"/>
      <c r="AL43" s="205"/>
      <c r="AM43" s="205"/>
      <c r="AN43" s="206"/>
      <c r="AO43" s="205">
        <f>(1-ABS((AQ6+(AU6+AU7)/2)-AO40)/((AU6-AU7)/2))*(AU6-AU7)/(6*AO41)</f>
        <v>12.562916257503307</v>
      </c>
      <c r="AP43" s="205"/>
      <c r="AQ43" s="205"/>
      <c r="AR43" s="205"/>
      <c r="AS43" s="205"/>
      <c r="AT43" s="205"/>
      <c r="AU43" s="205"/>
      <c r="AV43" s="205"/>
      <c r="AW43" s="206"/>
      <c r="AX43" s="205">
        <f>(1-ABS((AZ6+(BD6+BD7)/2)-AX40)/((BD6-BD7)/2))*(BD6-BD7)/(6*AX41)</f>
        <v>12.642126837076447</v>
      </c>
      <c r="AY43" s="205"/>
      <c r="AZ43" s="205"/>
      <c r="BA43" s="205"/>
      <c r="BB43" s="205"/>
      <c r="BC43" s="205"/>
      <c r="BD43" s="205"/>
      <c r="BE43" s="205"/>
      <c r="BF43" s="206"/>
      <c r="BG43" s="207">
        <f>(1-ABS((BI6+(BM6+BM7)/2)-BG40)/((BM6-BM7)/2))*(BM6-BM7)/(6*BG41)</f>
        <v>5.6903956485072218</v>
      </c>
      <c r="BH43" s="205"/>
      <c r="BI43" s="205"/>
      <c r="BJ43" s="205"/>
      <c r="BK43" s="205"/>
      <c r="BL43" s="205"/>
      <c r="BM43" s="205"/>
      <c r="BN43" s="205"/>
      <c r="BO43" s="206"/>
      <c r="BP43" s="207">
        <f>(1-ABS((BR6+(BV6+BV7)/2)-BP40)/((BV6-BV7)/2))*(BV6-BV7)/(6*BP41)</f>
        <v>13.020409970915365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str">
        <f>IF(AO43&gt;=1.67,"工程能力は満足している","工程能力不足")</f>
        <v>工程能力は満足している</v>
      </c>
      <c r="AP44" s="49"/>
      <c r="AQ44" s="49"/>
      <c r="AR44" s="49"/>
      <c r="AS44" s="49"/>
      <c r="AT44" s="49"/>
      <c r="AU44" s="49"/>
      <c r="AV44" s="49"/>
      <c r="AW44" s="209"/>
      <c r="AX44" s="49" t="str">
        <f>IF(AX43&gt;=1.67,"工程能力は満足している","工程能力不足")</f>
        <v>工程能力は満足している</v>
      </c>
      <c r="AY44" s="49"/>
      <c r="AZ44" s="49"/>
      <c r="BA44" s="49"/>
      <c r="BB44" s="49"/>
      <c r="BC44" s="49"/>
      <c r="BD44" s="49"/>
      <c r="BE44" s="49"/>
      <c r="BF44" s="209"/>
      <c r="BG44" s="49" t="str">
        <f>IF(BG43&gt;=1.67,"工程能力は満足している","工程能力不足")</f>
        <v>工程能力は満足している</v>
      </c>
      <c r="BH44" s="49"/>
      <c r="BI44" s="49"/>
      <c r="BJ44" s="49"/>
      <c r="BK44" s="49"/>
      <c r="BL44" s="49"/>
      <c r="BM44" s="49"/>
      <c r="BN44" s="49"/>
      <c r="BO44" s="209"/>
      <c r="BP44" s="48" t="str">
        <f>IF(BP43&gt;=1.67,"工程能力は満足している","工程能力不足")</f>
        <v>工程能力は満足している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8" t="s">
        <v>25</v>
      </c>
      <c r="F46" s="98"/>
      <c r="G46" s="98"/>
      <c r="H46" s="98"/>
      <c r="I46" s="98"/>
      <c r="J46" s="98"/>
      <c r="K46" s="98"/>
      <c r="L46" s="98"/>
      <c r="M46" s="99"/>
      <c r="N46" s="100" t="s">
        <v>25</v>
      </c>
      <c r="O46" s="98"/>
      <c r="P46" s="98"/>
      <c r="Q46" s="98"/>
      <c r="R46" s="98"/>
      <c r="S46" s="98"/>
      <c r="T46" s="98"/>
      <c r="U46" s="98"/>
      <c r="V46" s="99"/>
      <c r="W46" s="100" t="s">
        <v>25</v>
      </c>
      <c r="X46" s="98"/>
      <c r="Y46" s="98"/>
      <c r="Z46" s="98"/>
      <c r="AA46" s="98"/>
      <c r="AB46" s="98"/>
      <c r="AC46" s="98"/>
      <c r="AD46" s="98"/>
      <c r="AE46" s="99"/>
      <c r="AF46" s="100" t="s">
        <v>25</v>
      </c>
      <c r="AG46" s="98"/>
      <c r="AH46" s="98"/>
      <c r="AI46" s="98"/>
      <c r="AJ46" s="98"/>
      <c r="AK46" s="98"/>
      <c r="AL46" s="98"/>
      <c r="AM46" s="98"/>
      <c r="AN46" s="99"/>
      <c r="AO46" s="100" t="s">
        <v>25</v>
      </c>
      <c r="AP46" s="98"/>
      <c r="AQ46" s="98"/>
      <c r="AR46" s="98"/>
      <c r="AS46" s="98"/>
      <c r="AT46" s="98"/>
      <c r="AU46" s="98"/>
      <c r="AV46" s="98"/>
      <c r="AW46" s="99"/>
      <c r="AX46" s="100" t="s">
        <v>25</v>
      </c>
      <c r="AY46" s="98"/>
      <c r="AZ46" s="98"/>
      <c r="BA46" s="98"/>
      <c r="BB46" s="98"/>
      <c r="BC46" s="98"/>
      <c r="BD46" s="98"/>
      <c r="BE46" s="98"/>
      <c r="BF46" s="99"/>
      <c r="BG46" s="100" t="s">
        <v>25</v>
      </c>
      <c r="BH46" s="98"/>
      <c r="BI46" s="98"/>
      <c r="BJ46" s="98"/>
      <c r="BK46" s="98"/>
      <c r="BL46" s="98"/>
      <c r="BM46" s="98"/>
      <c r="BN46" s="98"/>
      <c r="BO46" s="99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2022-05-07T03:39:57Z</dcterms:modified>
</cp:coreProperties>
</file>